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9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7"/>
  </bookViews>
  <sheets>
    <sheet name="Outliers_mod" sheetId="1" state="visible" r:id="rId2"/>
    <sheet name="Outliers" sheetId="2" state="visible" r:id="rId3"/>
    <sheet name="Data" sheetId="3" state="visible" r:id="rId4"/>
    <sheet name="INT-Global" sheetId="4" state="visible" r:id="rId5"/>
    <sheet name="INT" sheetId="5" state="visible" r:id="rId6"/>
    <sheet name="ENT" sheetId="6" state="visible" r:id="rId7"/>
    <sheet name="FLOW" sheetId="7" state="visible" r:id="rId8"/>
    <sheet name="PATH" sheetId="8" state="visible" r:id="rId9"/>
    <sheet name="CNF" sheetId="9" state="visible" r:id="rId10"/>
    <sheet name="SNT1" sheetId="10" state="visible" r:id="rId11"/>
    <sheet name="SNT2" sheetId="11" state="visible" r:id="rId12"/>
    <sheet name="SNT3" sheetId="12" state="visible" r:id="rId13"/>
    <sheet name="OPRE2" sheetId="13" state="visible" r:id="rId14"/>
    <sheet name="TPI" sheetId="14" state="visible" r:id="rId15"/>
    <sheet name="WPTP" sheetId="15" state="visible" r:id="rId16"/>
    <sheet name="VPTP" sheetId="16" state="visible" r:id="rId17"/>
    <sheet name="PPTP" sheetId="17" state="visible" r:id="rId18"/>
    <sheet name="WPOP" sheetId="18" state="visible" r:id="rId19"/>
    <sheet name="CPOP" sheetId="19" state="visible" r:id="rId20"/>
    <sheet name="VPOP" sheetId="20" state="visible" r:id="rId21"/>
    <sheet name="READ" sheetId="21" state="visible" r:id="rId22"/>
    <sheet name="LPE" sheetId="22" state="visible" r:id="rId23"/>
    <sheet name="SPL" sheetId="23" state="visible" r:id="rId24"/>
    <sheet name="WL" sheetId="24" state="visible" r:id="rId25"/>
    <sheet name="FACT" sheetId="25" state="visible" r:id="rId26"/>
    <sheet name="FPATH" sheetId="26" state="visible" r:id="rId27"/>
    <sheet name="CL" sheetId="27" state="visible" r:id="rId28"/>
    <sheet name="Tabla" sheetId="28" state="visible" r:id="rId29"/>
    <sheet name="Filter" sheetId="29" state="visible" r:id="rId30"/>
  </sheets>
  <definedNames>
    <definedName function="false" hidden="true" localSheetId="26" name="_xlnm._FilterDatabase" vbProcedure="false">CL!$A$1:$E$122</definedName>
    <definedName function="false" hidden="true" localSheetId="8" name="_xlnm._FilterDatabase" vbProcedure="false">CNF!$A$1:$E$122</definedName>
    <definedName function="false" hidden="true" localSheetId="18" name="_xlnm._FilterDatabase" vbProcedure="false">CPOP!$A$1:$E$122</definedName>
    <definedName function="false" hidden="true" localSheetId="5" name="_xlnm._FilterDatabase" vbProcedure="false">ENT!$A$1:$E$122</definedName>
    <definedName function="false" hidden="true" localSheetId="24" name="_xlnm._FilterDatabase" vbProcedure="false">FACT!$A$1:$E$123</definedName>
    <definedName function="false" hidden="true" localSheetId="6" name="_xlnm._FilterDatabase" vbProcedure="false">FLOW!$A$1:$E$122</definedName>
    <definedName function="false" hidden="true" localSheetId="25" name="_xlnm._FilterDatabase" vbProcedure="false">FPATH!$A$1:$E$122</definedName>
    <definedName function="false" hidden="true" localSheetId="4" name="_xlnm._FilterDatabase" vbProcedure="false">INT!$A$1:$E$122</definedName>
    <definedName function="false" hidden="true" localSheetId="3" name="_xlnm._FilterDatabase" vbProcedure="false">'INT-Global'!$A$1:$C$1</definedName>
    <definedName function="false" hidden="true" localSheetId="12" name="_xlnm._FilterDatabase" vbProcedure="false">OPRE2!$A$1:$E$124</definedName>
    <definedName function="false" hidden="true" localSheetId="1" name="_xlnm._FilterDatabase" vbProcedure="false">Outliers!$A$1:$AC$259</definedName>
    <definedName function="false" hidden="false" localSheetId="0" name="_xlnm.Print_Area" vbProcedure="false">Outliers_mod!$27:$27,Outliers_mod!$37:$37,Outliers_mod!$40:$40,Outliers_mod!$A$29</definedName>
    <definedName function="false" hidden="true" localSheetId="7" name="_xlnm._FilterDatabase" vbProcedure="false">PATH!$A$1:$E$122</definedName>
    <definedName function="false" hidden="true" localSheetId="16" name="_xlnm._FilterDatabase" vbProcedure="false">PPTP!$A$1:$E$122</definedName>
    <definedName function="false" hidden="true" localSheetId="20" name="_xlnm._FilterDatabase" vbProcedure="false">READ!$A$1:$E$122</definedName>
    <definedName function="false" hidden="true" localSheetId="9" name="_xlnm._FilterDatabase" vbProcedure="false">SNT1!$A$1:$E$122</definedName>
    <definedName function="false" hidden="true" localSheetId="10" name="_xlnm._FilterDatabase" vbProcedure="false">SNT2!$A$1:$E$122</definedName>
    <definedName function="false" hidden="true" localSheetId="11" name="_xlnm._FilterDatabase" vbProcedure="false">SNT3!$A$1:$E$122</definedName>
    <definedName function="false" hidden="true" localSheetId="13" name="_xlnm._FilterDatabase" vbProcedure="false">TPI!$A$1:$E$122</definedName>
    <definedName function="false" hidden="true" localSheetId="19" name="_xlnm._FilterDatabase" vbProcedure="false">VPOP!$A$1:$E$124</definedName>
    <definedName function="false" hidden="true" localSheetId="15" name="_xlnm._FilterDatabase" vbProcedure="false">VPTP!$A$1:$E$122</definedName>
    <definedName function="false" hidden="true" localSheetId="17" name="_xlnm._FilterDatabase" vbProcedure="false">WPOP!$A$1:$E$122</definedName>
    <definedName function="false" hidden="true" localSheetId="14" name="_xlnm._FilterDatabase" vbProcedure="false">WPTP!$A$1:$E$122</definedName>
    <definedName function="false" hidden="false" name="filter_test" vbProcedure="false">Filter!$A$1:$A$146</definedName>
    <definedName function="false" hidden="false" name="test" vbProcedure="false">#REF!</definedName>
    <definedName function="false" hidden="false" localSheetId="0" name="_xlnm.Print_Area" vbProcedure="false">#REF!,#REF!,#REF!,Outliers_mod!$A$29</definedName>
    <definedName function="false" hidden="false" localSheetId="0" name="_xlnm._FilterDatabase" vbProcedure="false">Outliers_mod!$A$1:$AC$238</definedName>
    <definedName function="false" hidden="false" localSheetId="2" name="_xlnm._FilterDatabase" vbProcedure="false">Data!$1:$262</definedName>
    <definedName function="false" hidden="false" localSheetId="6" name="_xlnm._FilterDatabase_0" vbProcedure="false">FLOW!$A$1:$E$1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<sst xmlns="http://schemas.openxmlformats.org/spreadsheetml/2006/main" count="7334" uniqueCount="316">
  <si>
    <t xml:space="preserve">Name</t>
  </si>
  <si>
    <t xml:space="preserve">INT</t>
  </si>
  <si>
    <t xml:space="preserve">ENT</t>
  </si>
  <si>
    <t xml:space="preserve">FLOW</t>
  </si>
  <si>
    <t xml:space="preserve">PATH</t>
  </si>
  <si>
    <t xml:space="preserve">CNF</t>
  </si>
  <si>
    <t xml:space="preserve">SNT1</t>
  </si>
  <si>
    <t xml:space="preserve">SNT2</t>
  </si>
  <si>
    <t xml:space="preserve">SNT3</t>
  </si>
  <si>
    <t xml:space="preserve">OPRE1</t>
  </si>
  <si>
    <t xml:space="preserve">OPRE2</t>
  </si>
  <si>
    <t xml:space="preserve">OPRE3</t>
  </si>
  <si>
    <t xml:space="preserve">TPI</t>
  </si>
  <si>
    <t xml:space="preserve">WPTP</t>
  </si>
  <si>
    <t xml:space="preserve">VPTP</t>
  </si>
  <si>
    <t xml:space="preserve">PPTP</t>
  </si>
  <si>
    <t xml:space="preserve">WPOP</t>
  </si>
  <si>
    <t xml:space="preserve">VPOP</t>
  </si>
  <si>
    <t xml:space="preserve">CPOP</t>
  </si>
  <si>
    <t xml:space="preserve">READ</t>
  </si>
  <si>
    <t xml:space="preserve">LPE</t>
  </si>
  <si>
    <t xml:space="preserve">SPL</t>
  </si>
  <si>
    <t xml:space="preserve">WL</t>
  </si>
  <si>
    <t xml:space="preserve">FACT</t>
  </si>
  <si>
    <t xml:space="preserve">FPATH</t>
  </si>
  <si>
    <t xml:space="preserve">CL</t>
  </si>
  <si>
    <t xml:space="preserve">Total outliers</t>
  </si>
  <si>
    <t xml:space="preserve">Low</t>
  </si>
  <si>
    <t xml:space="preserve">High</t>
  </si>
  <si>
    <t xml:space="preserve">01_smalltalk_bot</t>
  </si>
  <si>
    <t xml:space="preserve">03_real_estate_bot</t>
  </si>
  <si>
    <t xml:space="preserve">05_event_bot</t>
  </si>
  <si>
    <t xml:space="preserve">06_hotel_bot</t>
  </si>
  <si>
    <t xml:space="preserve">08_travel_agency_bot</t>
  </si>
  <si>
    <t xml:space="preserve">09_news_api</t>
  </si>
  <si>
    <t xml:space="preserve">10_freshdesk_customer_support_bot</t>
  </si>
  <si>
    <t xml:space="preserve">abishekv7</t>
  </si>
  <si>
    <t xml:space="preserve">ai_ml_repo</t>
  </si>
  <si>
    <t xml:space="preserve">AI-NLP</t>
  </si>
  <si>
    <t xml:space="preserve">Ali</t>
  </si>
  <si>
    <t xml:space="preserve">amanjain1397</t>
  </si>
  <si>
    <t xml:space="preserve">aniketbangar</t>
  </si>
  <si>
    <t xml:space="preserve">Baymax</t>
  </si>
  <si>
    <t xml:space="preserve">Building-Chatbot</t>
  </si>
  <si>
    <t xml:space="preserve">Camillads</t>
  </si>
  <si>
    <t xml:space="preserve">Chat_Bot</t>
  </si>
  <si>
    <t xml:space="preserve">Chatbot_Cab</t>
  </si>
  <si>
    <t xml:space="preserve">Chatbot_for_Slack</t>
  </si>
  <si>
    <t xml:space="preserve">chatbot_rasa</t>
  </si>
  <si>
    <t xml:space="preserve">chatbot_rasa_v2</t>
  </si>
  <si>
    <t xml:space="preserve">Chatbot-Banking</t>
  </si>
  <si>
    <t xml:space="preserve">chatbot1demo</t>
  </si>
  <si>
    <t xml:space="preserve">chatform</t>
  </si>
  <si>
    <t xml:space="preserve">corona-chatbot</t>
  </si>
  <si>
    <t xml:space="preserve">courses</t>
  </si>
  <si>
    <t xml:space="preserve">Covid-19_bot</t>
  </si>
  <si>
    <t xml:space="preserve">covid-19-chatbot</t>
  </si>
  <si>
    <t xml:space="preserve">covid19chatbot</t>
  </si>
  <si>
    <t xml:space="preserve">Create-Your-First</t>
  </si>
  <si>
    <t xml:space="preserve">cse591chatbot</t>
  </si>
  <si>
    <t xml:space="preserve">Customer-Service-Bot</t>
  </si>
  <si>
    <t xml:space="preserve">Data-Mining-Chatbot</t>
  </si>
  <si>
    <t xml:space="preserve">devbot</t>
  </si>
  <si>
    <t xml:space="preserve">dong5854</t>
  </si>
  <si>
    <t xml:space="preserve">echo2rasa</t>
  </si>
  <si>
    <t xml:space="preserve">elekdra01</t>
  </si>
  <si>
    <t xml:space="preserve">episode8</t>
  </si>
  <si>
    <t xml:space="preserve">expense_tracker</t>
  </si>
  <si>
    <t xml:space="preserve">FAQ_Bot</t>
  </si>
  <si>
    <t xml:space="preserve">FAQ-RASA-NLU</t>
  </si>
  <si>
    <t xml:space="preserve">financial-demo</t>
  </si>
  <si>
    <t xml:space="preserve">finbot-master</t>
  </si>
  <si>
    <t xml:space="preserve">flight-booking</t>
  </si>
  <si>
    <t xml:space="preserve">Foodie-Rasa-Chatbot</t>
  </si>
  <si>
    <t xml:space="preserve">FoodOrder_Chatbot</t>
  </si>
  <si>
    <t xml:space="preserve">formbot</t>
  </si>
  <si>
    <t xml:space="preserve">formoriginal</t>
  </si>
  <si>
    <t xml:space="preserve">gauravsbisht</t>
  </si>
  <si>
    <t xml:space="preserve">GM-training</t>
  </si>
  <si>
    <t xml:space="preserve">HealthCare_Bot</t>
  </si>
  <si>
    <t xml:space="preserve">HospitalLocator</t>
  </si>
  <si>
    <t xml:space="preserve">ibot</t>
  </si>
  <si>
    <t xml:space="preserve">identity-cloning-toolkit</t>
  </si>
  <si>
    <t xml:space="preserve">insurance-en</t>
  </si>
  <si>
    <t xml:space="preserve">iplChatbot</t>
  </si>
  <si>
    <t xml:space="preserve">knock-knock</t>
  </si>
  <si>
    <t xml:space="preserve">kshamajha</t>
  </si>
  <si>
    <t xml:space="preserve">ldaPub</t>
  </si>
  <si>
    <t xml:space="preserve">LimeBot</t>
  </si>
  <si>
    <t xml:space="preserve">MADE-dialog</t>
  </si>
  <si>
    <t xml:space="preserve">ManishaGDas</t>
  </si>
  <si>
    <t xml:space="preserve">Mint-Events-Lead-Gen-bot</t>
  </si>
  <si>
    <t xml:space="preserve">ml-data-bot</t>
  </si>
  <si>
    <t xml:space="preserve">movie_chatbot</t>
  </si>
  <si>
    <t xml:space="preserve">mpchatbot</t>
  </si>
  <si>
    <t xml:space="preserve">nep-chatbot</t>
  </si>
  <si>
    <t xml:space="preserve">nlp_bot_restaurant</t>
  </si>
  <si>
    <t xml:space="preserve">NLP_ChatBot</t>
  </si>
  <si>
    <t xml:space="preserve">NLP-workshop-newsbot</t>
  </si>
  <si>
    <t xml:space="preserve">place_finder</t>
  </si>
  <si>
    <t xml:space="preserve">project_chatbot</t>
  </si>
  <si>
    <t xml:space="preserve">QuizWithRasa</t>
  </si>
  <si>
    <t xml:space="preserve">Rasa_NLU_ChatBot</t>
  </si>
  <si>
    <t xml:space="preserve">rasa_react</t>
  </si>
  <si>
    <t xml:space="preserve">rasa-faq-bot</t>
  </si>
  <si>
    <t xml:space="preserve">rasa-for-beginners</t>
  </si>
  <si>
    <t xml:space="preserve">rasa-hotel-chatbot</t>
  </si>
  <si>
    <t xml:space="preserve">rasa-song-chatbot</t>
  </si>
  <si>
    <t xml:space="preserve">rasa-workshop-pydata-berlin</t>
  </si>
  <si>
    <t xml:space="preserve">RasaAPI</t>
  </si>
  <si>
    <t xml:space="preserve">rasaChatbot</t>
  </si>
  <si>
    <t xml:space="preserve">RasaCustomerService</t>
  </si>
  <si>
    <t xml:space="preserve">RasaDocker</t>
  </si>
  <si>
    <t xml:space="preserve">rasaopen</t>
  </si>
  <si>
    <t xml:space="preserve">RasaProject_Docker</t>
  </si>
  <si>
    <t xml:space="preserve">real-estate-rasa</t>
  </si>
  <si>
    <t xml:space="preserve">Reasearch-Project-chatbot</t>
  </si>
  <si>
    <t xml:space="preserve">recruitment-bot-rasa</t>
  </si>
  <si>
    <t xml:space="preserve">Restaurant_Chatbot</t>
  </si>
  <si>
    <t xml:space="preserve">Restaurant-Bot</t>
  </si>
  <si>
    <t xml:space="preserve">restaurantbot</t>
  </si>
  <si>
    <t xml:space="preserve">Resto-bot</t>
  </si>
  <si>
    <t xml:space="preserve">Restuarant-Chatbot-Using-Rasa</t>
  </si>
  <si>
    <t xml:space="preserve">robot-rasa-nlp</t>
  </si>
  <si>
    <t xml:space="preserve">rohitkumar5058</t>
  </si>
  <si>
    <t xml:space="preserve">RP</t>
  </si>
  <si>
    <t xml:space="preserve">RP-12978452-kai</t>
  </si>
  <si>
    <t xml:space="preserve">santoshikalaskar</t>
  </si>
  <si>
    <t xml:space="preserve">santoshkumar30</t>
  </si>
  <si>
    <t xml:space="preserve">Shany2</t>
  </si>
  <si>
    <t xml:space="preserve">sharadinfo</t>
  </si>
  <si>
    <t xml:space="preserve">small-talk-rasa-stack</t>
  </si>
  <si>
    <t xml:space="preserve">sokkalingam</t>
  </si>
  <si>
    <t xml:space="preserve">starbucks</t>
  </si>
  <si>
    <t xml:space="preserve">starter-pack-rasa-stack</t>
  </si>
  <si>
    <t xml:space="preserve">TheWitchat</t>
  </si>
  <si>
    <t xml:space="preserve">Tiara-A-Chatbot</t>
  </si>
  <si>
    <t xml:space="preserve">Time-Zone-Chatbot</t>
  </si>
  <si>
    <t xml:space="preserve">Timezone-Rasa</t>
  </si>
  <si>
    <t xml:space="preserve">timezonebot-1</t>
  </si>
  <si>
    <t xml:space="preserve">timezonebot2</t>
  </si>
  <si>
    <t xml:space="preserve">trackncov19</t>
  </si>
  <si>
    <t xml:space="preserve">tradunion</t>
  </si>
  <si>
    <t xml:space="preserve">Upgrad-Assignment</t>
  </si>
  <si>
    <t xml:space="preserve">vardhaman-freshers</t>
  </si>
  <si>
    <t xml:space="preserve">wall-e</t>
  </si>
  <si>
    <t xml:space="preserve">Weather_Bot</t>
  </si>
  <si>
    <t xml:space="preserve">Weather-Chatbot</t>
  </si>
  <si>
    <t xml:space="preserve">WeatherBot</t>
  </si>
  <si>
    <t xml:space="preserve">zzHigh outlier</t>
  </si>
  <si>
    <t xml:space="preserve">zzzLow outlier</t>
  </si>
  <si>
    <t xml:space="preserve">zzzTotal outliers</t>
  </si>
  <si>
    <t xml:space="preserve">02_lead_bot</t>
  </si>
  <si>
    <t xml:space="preserve">04_feedback_bot</t>
  </si>
  <si>
    <t xml:space="preserve">07_survey_bot</t>
  </si>
  <si>
    <t xml:space="preserve">Baisc_Demo</t>
  </si>
  <si>
    <t xml:space="preserve">concertbot</t>
  </si>
  <si>
    <t xml:space="preserve">diagrams2ai</t>
  </si>
  <si>
    <t xml:space="preserve">Email-WhatsApp-Integration-Chatbot</t>
  </si>
  <si>
    <t xml:space="preserve">heroku_demo</t>
  </si>
  <si>
    <t xml:space="preserve">juwolfrum</t>
  </si>
  <si>
    <t xml:space="preserve">jwheat</t>
  </si>
  <si>
    <t xml:space="preserve">matiasguerrero</t>
  </si>
  <si>
    <t xml:space="preserve">moodbot</t>
  </si>
  <si>
    <t xml:space="preserve">MyPython-master</t>
  </si>
  <si>
    <t xml:space="preserve">pydata18</t>
  </si>
  <si>
    <t xml:space="preserve">Rasa_Docker_Test</t>
  </si>
  <si>
    <t xml:space="preserve">rasa-playground</t>
  </si>
  <si>
    <t xml:space="preserve">sathsaraRasantha</t>
  </si>
  <si>
    <t xml:space="preserve">test_bot</t>
  </si>
  <si>
    <t xml:space="preserve">TestFirstRasaBot</t>
  </si>
  <si>
    <t xml:space="preserve">twb_asessement</t>
  </si>
  <si>
    <t xml:space="preserve">yassinelamarti</t>
  </si>
  <si>
    <t xml:space="preserve">Low outlier</t>
  </si>
  <si>
    <t xml:space="preserve">High outlier</t>
  </si>
  <si>
    <t xml:space="preserve">Technology</t>
  </si>
  <si>
    <t xml:space="preserve">CONTENT-CENTRIC?</t>
  </si>
  <si>
    <t xml:space="preserve">CONVERSATION-CENTRIC?</t>
  </si>
  <si>
    <t xml:space="preserve">Rasa</t>
  </si>
  <si>
    <t xml:space="preserve">Agent-Name</t>
  </si>
  <si>
    <t xml:space="preserve">Dialogflow</t>
  </si>
  <si>
    <t xml:space="preserve">airportagent</t>
  </si>
  <si>
    <t xml:space="preserve">airportagent_savelee</t>
  </si>
  <si>
    <t xml:space="preserve">AlexaSkill-PAB</t>
  </si>
  <si>
    <t xml:space="preserve">anthrofy</t>
  </si>
  <si>
    <t xml:space="preserve">App-Management</t>
  </si>
  <si>
    <t xml:space="preserve">AppointmentScheduler</t>
  </si>
  <si>
    <t xml:space="preserve">BankPortal</t>
  </si>
  <si>
    <t xml:space="preserve">basic-slotfilling</t>
  </si>
  <si>
    <t xml:space="preserve">beta</t>
  </si>
  <si>
    <t xml:space="preserve">BikeShop</t>
  </si>
  <si>
    <t xml:space="preserve">broken-sequence-jovo</t>
  </si>
  <si>
    <t xml:space="preserve">Buddy-G7</t>
  </si>
  <si>
    <t xml:space="preserve">Car</t>
  </si>
  <si>
    <t xml:space="preserve">Cheqin</t>
  </si>
  <si>
    <t xml:space="preserve">ChronoGG</t>
  </si>
  <si>
    <t xml:space="preserve">city-to-city</t>
  </si>
  <si>
    <t xml:space="preserve">Coffee-Shop</t>
  </si>
  <si>
    <t xml:space="preserve">ConversAI</t>
  </si>
  <si>
    <t xml:space="preserve">cookie-sales-skill</t>
  </si>
  <si>
    <t xml:space="preserve">Currency-Converter</t>
  </si>
  <si>
    <t xml:space="preserve">Date</t>
  </si>
  <si>
    <t xml:space="preserve">defaults-chatfuel</t>
  </si>
  <si>
    <t xml:space="preserve">defaults-manychat</t>
  </si>
  <si>
    <t xml:space="preserve">Developer-Buddy</t>
  </si>
  <si>
    <t xml:space="preserve">Device</t>
  </si>
  <si>
    <t xml:space="preserve">dialogflow-conversation-components</t>
  </si>
  <si>
    <t xml:space="preserve">dialogflow-google-sign-in</t>
  </si>
  <si>
    <t xml:space="preserve">dialogflow-interactive-canvas</t>
  </si>
  <si>
    <t xml:space="preserve">dialogflow-name-psychic</t>
  </si>
  <si>
    <t xml:space="preserve">dialogflow-quotes</t>
  </si>
  <si>
    <t xml:space="preserve">dialogflow-silly-name-maker</t>
  </si>
  <si>
    <t xml:space="preserve">dialogflow-ssml</t>
  </si>
  <si>
    <t xml:space="preserve">dialogflow-transaction</t>
  </si>
  <si>
    <t xml:space="preserve">dialogflow-updates</t>
  </si>
  <si>
    <t xml:space="preserve">dialogflow-webhook-boilerplate</t>
  </si>
  <si>
    <t xml:space="preserve">Dining-Out</t>
  </si>
  <si>
    <t xml:space="preserve">drum-tunner</t>
  </si>
  <si>
    <t xml:space="preserve">Easter-Eggs</t>
  </si>
  <si>
    <t xml:space="preserve">Ecommerce_Bot</t>
  </si>
  <si>
    <t xml:space="preserve">Education_Chatbot</t>
  </si>
  <si>
    <t xml:space="preserve">ekgsBot</t>
  </si>
  <si>
    <t xml:space="preserve">enoreese</t>
  </si>
  <si>
    <t xml:space="preserve">escaperoom</t>
  </si>
  <si>
    <t xml:space="preserve">FAQ</t>
  </si>
  <si>
    <t xml:space="preserve">first-project-test</t>
  </si>
  <si>
    <t xml:space="preserve">Food_Ordering_Chatbot</t>
  </si>
  <si>
    <t xml:space="preserve">Food-Delivery</t>
  </si>
  <si>
    <t xml:space="preserve">foodfinder</t>
  </si>
  <si>
    <t xml:space="preserve">Formats</t>
  </si>
  <si>
    <t xml:space="preserve">fulfillent-importer</t>
  </si>
  <si>
    <t xml:space="preserve">fulfillment-multi-locale</t>
  </si>
  <si>
    <t xml:space="preserve">fulfillment-regex</t>
  </si>
  <si>
    <t xml:space="preserve">fulfillment-telephony</t>
  </si>
  <si>
    <t xml:space="preserve">fulfillment-temperature-converter</t>
  </si>
  <si>
    <t xml:space="preserve">fullfilment-firestore</t>
  </si>
  <si>
    <t xml:space="preserve">game-clock</t>
  </si>
  <si>
    <t xml:space="preserve">googleChallenge</t>
  </si>
  <si>
    <t xml:space="preserve">gordobbot</t>
  </si>
  <si>
    <t xml:space="preserve">ha-austin</t>
  </si>
  <si>
    <t xml:space="preserve">hackathon-group-10</t>
  </si>
  <si>
    <t xml:space="preserve">hackathon-group-3</t>
  </si>
  <si>
    <t xml:space="preserve">HHandoffDAgent</t>
  </si>
  <si>
    <t xml:space="preserve">Homie</t>
  </si>
  <si>
    <t xml:space="preserve">Hotel-Booking</t>
  </si>
  <si>
    <t xml:space="preserve">HOTEL-BOOKING-AGENT2</t>
  </si>
  <si>
    <t xml:space="preserve">hotel-booking-jawwadturabi</t>
  </si>
  <si>
    <t xml:space="preserve">HR-Bot</t>
  </si>
  <si>
    <t xml:space="preserve">HumanHandoffDemonstrationAgent</t>
  </si>
  <si>
    <t xml:space="preserve">iLearn</t>
  </si>
  <si>
    <t xml:space="preserve">iLearn_Dialogflow2ServiceNow</t>
  </si>
  <si>
    <t xml:space="preserve">in-my-seats-jovo</t>
  </si>
  <si>
    <t xml:space="preserve">Insurance_Bot</t>
  </si>
  <si>
    <t xml:space="preserve">Iot_light</t>
  </si>
  <si>
    <t xml:space="preserve">iot-medan</t>
  </si>
  <si>
    <t xml:space="preserve">iotairblower</t>
  </si>
  <si>
    <t xml:space="preserve">ISU-Jovo-v2</t>
  </si>
  <si>
    <t xml:space="preserve">Job-Interview</t>
  </si>
  <si>
    <t xml:space="preserve">Jovo-BusinessApp</t>
  </si>
  <si>
    <t xml:space="preserve">Jovo-sample</t>
  </si>
  <si>
    <t xml:space="preserve">jovo-skillrf</t>
  </si>
  <si>
    <t xml:space="preserve">keijiban</t>
  </si>
  <si>
    <t xml:space="preserve">knowledge-graph</t>
  </si>
  <si>
    <t xml:space="preserve">kommunicate-support-bot-sample</t>
  </si>
  <si>
    <t xml:space="preserve">kube-django-ng</t>
  </si>
  <si>
    <t xml:space="preserve">language-flashcards</t>
  </si>
  <si>
    <t xml:space="preserve">Lead_Collection_Bot</t>
  </si>
  <si>
    <t xml:space="preserve">libsample-advanced</t>
  </si>
  <si>
    <t xml:space="preserve">malaynayak</t>
  </si>
  <si>
    <t xml:space="preserve">malikasinger1</t>
  </si>
  <si>
    <t xml:space="preserve">marysbikeshop</t>
  </si>
  <si>
    <t xml:space="preserve">mattermost-chatops</t>
  </si>
  <si>
    <t xml:space="preserve">Meeting-Booking-Bot</t>
  </si>
  <si>
    <t xml:space="preserve">mobile-app-shopping-assistant</t>
  </si>
  <si>
    <t xml:space="preserve">multimodal-food-apps</t>
  </si>
  <si>
    <t xml:space="preserve">MysteryAnimal</t>
  </si>
  <si>
    <t xml:space="preserve">name-that-tune</t>
  </si>
  <si>
    <t xml:space="preserve">News_Agent</t>
  </si>
  <si>
    <t xml:space="preserve">savelee-demo</t>
  </si>
  <si>
    <t xml:space="preserve">SDP-2018-Group-10</t>
  </si>
  <si>
    <t xml:space="preserve">sir2019-group-1</t>
  </si>
  <si>
    <t xml:space="preserve">sleepy</t>
  </si>
  <si>
    <t xml:space="preserve">smalltalk-chatfuel</t>
  </si>
  <si>
    <t xml:space="preserve">smalltalk-manychat</t>
  </si>
  <si>
    <t xml:space="preserve">stock-bot</t>
  </si>
  <si>
    <t xml:space="preserve">Talk-to-Spam-Robot</t>
  </si>
  <si>
    <t xml:space="preserve">Talk2ServiceNow</t>
  </si>
  <si>
    <t xml:space="preserve">techcrunch-hack-2019</t>
  </si>
  <si>
    <t xml:space="preserve">Today-In-History</t>
  </si>
  <si>
    <t xml:space="preserve">TPCarBot</t>
  </si>
  <si>
    <t xml:space="preserve">videogame-language-model</t>
  </si>
  <si>
    <t xml:space="preserve">voiceapplication-sonnar</t>
  </si>
  <si>
    <t xml:space="preserve">VoiceClues</t>
  </si>
  <si>
    <t xml:space="preserve">voicecommerce</t>
  </si>
  <si>
    <t xml:space="preserve">wellness-tracker-jovo</t>
  </si>
  <si>
    <t xml:space="preserve">woman</t>
  </si>
  <si>
    <t xml:space="preserve">your_song</t>
  </si>
  <si>
    <t xml:space="preserve">zero entities</t>
  </si>
  <si>
    <t xml:space="preserve">High Outlier</t>
  </si>
  <si>
    <t xml:space="preserve">Low Value</t>
  </si>
  <si>
    <t xml:space="preserve">Q1</t>
  </si>
  <si>
    <t xml:space="preserve">Q2</t>
  </si>
  <si>
    <t xml:space="preserve">Q3</t>
  </si>
  <si>
    <t xml:space="preserve">IQR</t>
  </si>
  <si>
    <t xml:space="preserve">High </t>
  </si>
  <si>
    <t xml:space="preserve">Low value</t>
  </si>
  <si>
    <t xml:space="preserve">% high</t>
  </si>
  <si>
    <t xml:space="preserve">% low</t>
  </si>
  <si>
    <t xml:space="preserve">Metric</t>
  </si>
  <si>
    <t xml:space="preserve">Median</t>
  </si>
  <si>
    <t xml:space="preserve">chatbots (#, %)</t>
  </si>
  <si>
    <t xml:space="preserve">Chatbots (4 at most)</t>
  </si>
  <si>
    <t xml:space="preserve">6, 5.1%</t>
  </si>
  <si>
    <t xml:space="preserve">MysteryAnimal 62, kommunicate-support-bot-sample 71, Car 77, iLearn 89</t>
  </si>
  <si>
    <t xml:space="preserve">9, 7.7%</t>
  </si>
  <si>
    <t xml:space="preserve">ChronoGG 1, fulfillent-importer 2, fulfillment-multi-locale 2, HHandoffDAgent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</si>
</sst>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b val="true"/>
      <sz val="10"/>
      <color rgb="FFEF413D"/>
      <name val="Arial"/>
      <family val="2"/>
      <charset val="1"/>
    </font>
    <font>
      <b val="true"/>
      <sz val="10"/>
      <color rgb="FF0066B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DDDDDD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ids" displayName="ids" ref="B1:B10" headerRowCount="1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name" displayName="name" ref="A1:A20" headerRowCount="0" totalsRowCount="0" totalsRowShown="0">
  <tableColumns count="1">
    <tableColumn id="1" name="Column1"/>
  </tableColumns>
</table>
</file>

<file path=xl/tables/table3.xml><?xml version="1.0" encoding="utf-8"?>
<table xmlns="http://schemas.openxmlformats.org/spreadsheetml/2006/main" id="3" name="outliters" displayName="outliters" ref="A37" headerRowCount="1" totalsRowCount="0" totalsRowShown="0">
  <tableColumns count="1">
    <tableColumn id="1" name="dong5854"/>
  </tableColumns>
</table>
</file>

<file path=xl/tables/table4.xml><?xml version="1.0" encoding="utf-8"?>
<table xmlns="http://schemas.openxmlformats.org/spreadsheetml/2006/main" id="4" name="test2" displayName="test2" ref="A40" headerRowCount="1" totalsRowCount="1" totalsRowShown="1">
  <tableColumns count="1">
    <tableColumn id="1" name="episode8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25"/>
  <sheetViews>
    <sheetView showFormulas="false" showGridLines="true" showRowColHeaders="true" showZeros="true" rightToLeft="false" tabSelected="false" showOutlineSymbols="true" defaultGridColor="true" view="normal" topLeftCell="A64" colorId="64" zoomScale="160" zoomScaleNormal="160" zoomScalePageLayoutView="100" workbookViewId="0">
      <selection pane="topLeft" activeCell="T126" activeCellId="0" sqref="T126"/>
    </sheetView>
  </sheetViews>
  <sheetFormatPr defaultRowHeight="12.8" zeroHeight="false" outlineLevelRow="0" outlineLevelCol="0"/>
  <cols>
    <col collapsed="false" customWidth="true" hidden="false" outlineLevel="0" max="1" min="1" style="0" width="30.7"/>
    <col collapsed="false" customWidth="true" hidden="false" outlineLevel="0" max="2" min="2" style="0" width="5.16"/>
    <col collapsed="false" customWidth="true" hidden="false" outlineLevel="0" max="3" min="3" style="0" width="5.86"/>
    <col collapsed="false" customWidth="true" hidden="false" outlineLevel="0" max="4" min="4" style="0" width="6.71"/>
    <col collapsed="false" customWidth="true" hidden="false" outlineLevel="0" max="5" min="5" style="0" width="6.42"/>
    <col collapsed="false" customWidth="true" hidden="false" outlineLevel="0" max="6" min="6" style="0" width="4.86"/>
    <col collapsed="false" customWidth="true" hidden="false" outlineLevel="0" max="7" min="7" style="0" width="5.86"/>
    <col collapsed="false" customWidth="true" hidden="false" outlineLevel="0" max="8" min="8" style="0" width="6.28"/>
    <col collapsed="false" customWidth="true" hidden="false" outlineLevel="0" max="9" min="9" style="0" width="5.86"/>
    <col collapsed="false" customWidth="true" hidden="false" outlineLevel="0" max="10" min="10" style="0" width="7.57"/>
    <col collapsed="false" customWidth="true" hidden="false" outlineLevel="0" max="12" min="11" style="0" width="7.71"/>
    <col collapsed="false" customWidth="true" hidden="false" outlineLevel="0" max="13" min="13" style="0" width="4.43"/>
    <col collapsed="false" customWidth="true" hidden="false" outlineLevel="0" max="14" min="14" style="0" width="6.88"/>
    <col collapsed="false" customWidth="true" hidden="false" outlineLevel="0" max="16" min="15" style="0" width="6.42"/>
    <col collapsed="false" customWidth="true" hidden="false" outlineLevel="0" max="17" min="17" style="0" width="7.15"/>
    <col collapsed="false" customWidth="true" hidden="false" outlineLevel="0" max="19" min="18" style="0" width="6.71"/>
    <col collapsed="false" customWidth="true" hidden="false" outlineLevel="0" max="20" min="20" style="0" width="6.57"/>
    <col collapsed="false" customWidth="true" hidden="false" outlineLevel="0" max="21" min="21" style="0" width="7"/>
    <col collapsed="false" customWidth="true" hidden="false" outlineLevel="0" max="22" min="22" style="0" width="5.01"/>
    <col collapsed="false" customWidth="true" hidden="false" outlineLevel="0" max="23" min="23" style="0" width="7.15"/>
    <col collapsed="false" customWidth="true" hidden="false" outlineLevel="0" max="24" min="24" style="0" width="6.15"/>
    <col collapsed="false" customWidth="true" hidden="false" outlineLevel="0" max="25" min="25" style="0" width="7.29"/>
    <col collapsed="false" customWidth="true" hidden="false" outlineLevel="0" max="26" min="26" style="0" width="5.57"/>
    <col collapsed="false" customWidth="true" hidden="false" outlineLevel="0" max="27" min="27" style="0" width="8.67"/>
    <col collapsed="false" customWidth="true" hidden="false" outlineLevel="0" max="28" min="28" style="0" width="4.71"/>
    <col collapsed="false" customWidth="true" hidden="false" outlineLevel="0" max="29" min="29" style="0" width="5.14"/>
    <col collapsed="false" customWidth="true" hidden="false" outlineLevel="0" max="1025" min="30" style="0" width="8.67"/>
  </cols>
  <sheetData>
    <row r="1" customFormat="false" ht="12.8" hidden="tru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3" t="s">
        <v>28</v>
      </c>
    </row>
    <row r="2" customFormat="false" ht="12.8" hidden="false" customHeight="false" outlineLevel="0" collapsed="false">
      <c r="A2" s="0" t="n">
        <v>256644</v>
      </c>
      <c r="B2" s="0" t="n">
        <f aca="false">10*VLOOKUP(A2,INT!$A$1:$D$122,4,0)+VLOOKUP(A2,INT!$A$1:$E$122,5,0)</f>
        <v>0</v>
      </c>
      <c r="C2" s="4"/>
      <c r="D2" s="0" t="n">
        <f aca="false">10*VLOOKUP(A2,FLOW!$A$1:$D$122,4,0)+VLOOKUP(A2,FLOW!$A$1:$E$122,5,0)</f>
        <v>0</v>
      </c>
      <c r="E2" s="0" t="n">
        <f aca="false">10*VLOOKUP(A2,PATH!$A$1:$D$122,4,0)+VLOOKUP(A2,PATH!$A$1:$E$122,5,0)</f>
        <v>0</v>
      </c>
      <c r="F2" s="0" t="n">
        <f aca="false">10*VLOOKUP(A2,CNF!$A$1:$D$122,4,0)+VLOOKUP(A2,CNF!$A$1:$E$122,5,0)</f>
        <v>0</v>
      </c>
      <c r="G2" s="0" t="n">
        <f aca="false">10*VLOOKUP(A2,SNT1!$A$1:$D$122,4,0)+VLOOKUP(A2,SNT1!$A$1:$E$122,5,0)</f>
        <v>0</v>
      </c>
      <c r="H2" s="0" t="n">
        <f aca="false">10*VLOOKUP(A2,SNT2!$A$1:$D$122,4,0)+VLOOKUP(A2,SNT2!$A$1:$E$122,5,0)</f>
        <v>0</v>
      </c>
      <c r="I2" s="1"/>
      <c r="K2" s="0" t="n">
        <f aca="false">10*VLOOKUP(A2,OPRE2!$A$1:$D$124,4,0)+VLOOKUP(A2,OPRE2!$A$1:$E$124,5,0)</f>
        <v>0</v>
      </c>
      <c r="M2" s="0" t="n">
        <f aca="false">10*VLOOKUP(A2,TPI!$A$1:$D$122,4,0)+VLOOKUP(A2,TPI!$A$1:$E$122,5,0)</f>
        <v>0</v>
      </c>
      <c r="N2" s="0" t="n">
        <f aca="false">10*VLOOKUP(A2,WPTP!$A$1:$D$122,4,0)+VLOOKUP(A2,WPTP!$A$1:$E$122,5,0)</f>
        <v>0</v>
      </c>
      <c r="O2" s="0" t="n">
        <f aca="false">10*VLOOKUP(A2,VPTP!$A$1:$D$122,4,0)+VLOOKUP(A2,VPTP!$A$1:$E$122,5,0)</f>
        <v>0</v>
      </c>
      <c r="P2" s="0" t="n">
        <f aca="false">10*VLOOKUP(A2,PPTP!$A$1:$D$122,4,0)+VLOOKUP(A2,PPTP!$A$1:$E$122,5,0)</f>
        <v>1</v>
      </c>
      <c r="Q2" s="0" t="n">
        <f aca="false">10*VLOOKUP(A2,WPOP!$A$1:$D$122,4,0)+VLOOKUP(A2,WPOP!$A$1:$E$122,5,0)</f>
        <v>10</v>
      </c>
      <c r="R2" s="0" t="n">
        <f aca="false">10*VLOOKUP(A2,VPOP!$A$1:$D$124,4,0)+VLOOKUP(A2,VPOP!$A$1:$E$124,5,0)</f>
        <v>0</v>
      </c>
      <c r="S2" s="0" t="n">
        <f aca="false">10*VLOOKUP(A2,CPOP!$A$1:$D$122,4,0)+VLOOKUP(A2,CPOP!$A$1:$E$122,5,0)</f>
        <v>10</v>
      </c>
      <c r="T2" s="0" t="n">
        <f aca="false">10*VLOOKUP(A2,READ!$A$1:$D$122,4,0)+VLOOKUP(A2,READ!$A$1:$E$122,5,0)</f>
        <v>10</v>
      </c>
      <c r="U2" s="4"/>
      <c r="V2" s="4"/>
      <c r="W2" s="4"/>
      <c r="X2" s="0" t="n">
        <f aca="false">10*VLOOKUP(A2,FACT!$A$1:$D$123,4,0)+VLOOKUP(A2,FACT!$A$1:$E$123,5,0)</f>
        <v>10</v>
      </c>
      <c r="Y2" s="0" t="n">
        <f aca="false">10*VLOOKUP(A2,FPATH!$A$1:$D$122,4,0)+VLOOKUP(A2,FPATH!$A$1:$E$122,5,0)</f>
        <v>0</v>
      </c>
      <c r="Z2" s="0" t="n">
        <f aca="false">10*VLOOKUP(A2,CL!$A$1:$D$122,4,0)+VLOOKUP(A2,CL!$A$1:$E$122,5,0)</f>
        <v>0</v>
      </c>
      <c r="AA2" s="5" t="n">
        <f aca="false">COUNTIF(B2:Z2,"&gt;0")</f>
        <v>5</v>
      </c>
      <c r="AB2" s="6" t="n">
        <f aca="false">COUNTIF(B2:Z2,"1")+COUNTIF(B2:Z2,"11")</f>
        <v>1</v>
      </c>
      <c r="AC2" s="7" t="n">
        <f aca="false">COUNTIF(C2:Z2,"10")+COUNTIF(C2:Z2,"11")</f>
        <v>4</v>
      </c>
      <c r="AD2" s="0" t="s">
        <v>26</v>
      </c>
      <c r="AE2" s="1" t="n">
        <f aca="false">COUNTIF(AA2:AA122,"0")</f>
        <v>43</v>
      </c>
    </row>
    <row r="3" customFormat="false" ht="12.8" hidden="false" customHeight="false" outlineLevel="0" collapsed="false">
      <c r="A3" s="0" t="s">
        <v>29</v>
      </c>
      <c r="B3" s="0" t="n">
        <f aca="false">10*VLOOKUP(A3,INT!$A$1:$D$122,4,0)+VLOOKUP(A3,INT!$A$1:$E$122,5,0)</f>
        <v>10</v>
      </c>
      <c r="C3" s="4"/>
      <c r="D3" s="0" t="n">
        <f aca="false">10*VLOOKUP(A3,FLOW!$A$1:$D$122,4,0)+VLOOKUP(A3,FLOW!$A$1:$E$122,5,0)</f>
        <v>10</v>
      </c>
      <c r="E3" s="0" t="n">
        <f aca="false">10*VLOOKUP(A3,PATH!$A$1:$D$122,4,0)+VLOOKUP(A3,PATH!$A$1:$E$122,5,0)</f>
        <v>10</v>
      </c>
      <c r="F3" s="0" t="n">
        <f aca="false">10*VLOOKUP(A3,CNF!$A$1:$D$122,4,0)+VLOOKUP(A3,CNF!$A$1:$E$122,5,0)</f>
        <v>10</v>
      </c>
      <c r="G3" s="0" t="n">
        <f aca="false">10*VLOOKUP(A3,SNT1!$A$1:$D$122,4,0)+VLOOKUP(A3,SNT1!$A$1:$E$122,5,0)</f>
        <v>0</v>
      </c>
      <c r="H3" s="0" t="n">
        <f aca="false">10*VLOOKUP(A3,SNT2!$A$1:$D$122,4,0)+VLOOKUP(A3,SNT2!$A$1:$E$122,5,0)</f>
        <v>0</v>
      </c>
      <c r="I3" s="1"/>
      <c r="K3" s="0" t="n">
        <f aca="false">10*VLOOKUP(A3,OPRE2!$A$1:$D$124,4,0)+VLOOKUP(A3,OPRE2!$A$1:$E$124,5,0)</f>
        <v>0</v>
      </c>
      <c r="M3" s="0" t="n">
        <f aca="false">10*VLOOKUP(A3,TPI!$A$1:$D$122,4,0)+VLOOKUP(A3,TPI!$A$1:$E$122,5,0)</f>
        <v>0</v>
      </c>
      <c r="N3" s="0" t="n">
        <f aca="false">10*VLOOKUP(A3,WPTP!$A$1:$D$122,4,0)+VLOOKUP(A3,WPTP!$A$1:$E$122,5,0)</f>
        <v>0</v>
      </c>
      <c r="O3" s="0" t="n">
        <f aca="false">10*VLOOKUP(A3,VPTP!$A$1:$D$122,4,0)+VLOOKUP(A3,VPTP!$A$1:$E$122,5,0)</f>
        <v>0</v>
      </c>
      <c r="P3" s="0" t="n">
        <f aca="false">10*VLOOKUP(A3,PPTP!$A$1:$D$122,4,0)+VLOOKUP(A3,PPTP!$A$1:$E$122,5,0)</f>
        <v>1</v>
      </c>
      <c r="Q3" s="0" t="n">
        <f aca="false">10*VLOOKUP(A3,WPOP!$A$1:$D$122,4,0)+VLOOKUP(A3,WPOP!$A$1:$E$122,5,0)</f>
        <v>0</v>
      </c>
      <c r="R3" s="0" t="n">
        <f aca="false">10*VLOOKUP(A3,VPOP!$A$1:$D$124,4,0)+VLOOKUP(A3,VPOP!$A$1:$E$124,5,0)</f>
        <v>0</v>
      </c>
      <c r="S3" s="0" t="n">
        <f aca="false">10*VLOOKUP(A3,CPOP!$A$1:$D$122,4,0)+VLOOKUP(A3,CPOP!$A$1:$E$122,5,0)</f>
        <v>0</v>
      </c>
      <c r="T3" s="0" t="n">
        <f aca="false">10*VLOOKUP(A3,READ!$A$1:$D$122,4,0)+VLOOKUP(A3,READ!$A$1:$E$122,5,0)</f>
        <v>0</v>
      </c>
      <c r="U3" s="4"/>
      <c r="V3" s="4"/>
      <c r="W3" s="4"/>
      <c r="X3" s="0" t="n">
        <f aca="false">10*VLOOKUP(A3,FACT!$A$1:$D$123,4,0)+VLOOKUP(A3,FACT!$A$1:$E$123,5,0)</f>
        <v>0</v>
      </c>
      <c r="Y3" s="0" t="n">
        <f aca="false">10*VLOOKUP(A3,FPATH!$A$1:$D$122,4,0)+VLOOKUP(A3,FPATH!$A$1:$E$122,5,0)</f>
        <v>0</v>
      </c>
      <c r="Z3" s="0" t="n">
        <f aca="false">10*VLOOKUP(A3,CL!$A$1:$D$122,4,0)+VLOOKUP(A3,CL!$A$1:$E$122,5,0)</f>
        <v>1</v>
      </c>
      <c r="AA3" s="5" t="n">
        <f aca="false">COUNTIF(B3:Z3,"&gt;0")</f>
        <v>6</v>
      </c>
      <c r="AB3" s="6" t="n">
        <f aca="false">COUNTIF(B3:Z3,"1")+COUNTIF(B3:Z3,"11")</f>
        <v>2</v>
      </c>
      <c r="AC3" s="7" t="n">
        <f aca="false">COUNTIF(C3:Z3,"10")+COUNTIF(C3:Z3,"11")</f>
        <v>3</v>
      </c>
      <c r="AE3" s="1" t="n">
        <f aca="false">COUNTIF(AA2:AA122,"&gt;-1")</f>
        <v>121</v>
      </c>
    </row>
    <row r="4" customFormat="false" ht="12.8" hidden="false" customHeight="false" outlineLevel="0" collapsed="false">
      <c r="A4" s="0" t="s">
        <v>30</v>
      </c>
      <c r="B4" s="0" t="n">
        <f aca="false">10*VLOOKUP(A4,INT!$A$1:$D$122,4,0)+VLOOKUP(A4,INT!$A$1:$E$122,5,0)</f>
        <v>0</v>
      </c>
      <c r="C4" s="4"/>
      <c r="D4" s="0" t="n">
        <f aca="false">10*VLOOKUP(A4,FLOW!$A$1:$D$122,4,0)+VLOOKUP(A4,FLOW!$A$1:$E$122,5,0)</f>
        <v>0</v>
      </c>
      <c r="E4" s="0" t="n">
        <f aca="false">10*VLOOKUP(A4,PATH!$A$1:$D$122,4,0)+VLOOKUP(A4,PATH!$A$1:$E$122,5,0)</f>
        <v>0</v>
      </c>
      <c r="F4" s="0" t="n">
        <f aca="false">10*VLOOKUP(A4,CNF!$A$1:$D$122,4,0)+VLOOKUP(A4,CNF!$A$1:$E$122,5,0)</f>
        <v>1</v>
      </c>
      <c r="G4" s="0" t="n">
        <f aca="false">10*VLOOKUP(A4,SNT1!$A$1:$D$122,4,0)+VLOOKUP(A4,SNT1!$A$1:$E$122,5,0)</f>
        <v>0</v>
      </c>
      <c r="H4" s="0" t="n">
        <f aca="false">10*VLOOKUP(A4,SNT2!$A$1:$D$122,4,0)+VLOOKUP(A4,SNT2!$A$1:$E$122,5,0)</f>
        <v>0</v>
      </c>
      <c r="I4" s="1"/>
      <c r="K4" s="0" t="n">
        <f aca="false">10*VLOOKUP(A4,OPRE2!$A$1:$D$124,4,0)+VLOOKUP(A4,OPRE2!$A$1:$E$124,5,0)</f>
        <v>0</v>
      </c>
      <c r="M4" s="0" t="n">
        <f aca="false">10*VLOOKUP(A4,TPI!$A$1:$D$122,4,0)+VLOOKUP(A4,TPI!$A$1:$E$122,5,0)</f>
        <v>0</v>
      </c>
      <c r="N4" s="0" t="n">
        <f aca="false">10*VLOOKUP(A4,WPTP!$A$1:$D$122,4,0)+VLOOKUP(A4,WPTP!$A$1:$E$122,5,0)</f>
        <v>0</v>
      </c>
      <c r="O4" s="0" t="n">
        <f aca="false">10*VLOOKUP(A4,VPTP!$A$1:$D$122,4,0)+VLOOKUP(A4,VPTP!$A$1:$E$122,5,0)</f>
        <v>0</v>
      </c>
      <c r="P4" s="0" t="n">
        <f aca="false">10*VLOOKUP(A4,PPTP!$A$1:$D$122,4,0)+VLOOKUP(A4,PPTP!$A$1:$E$122,5,0)</f>
        <v>1</v>
      </c>
      <c r="Q4" s="0" t="n">
        <f aca="false">10*VLOOKUP(A4,WPOP!$A$1:$D$122,4,0)+VLOOKUP(A4,WPOP!$A$1:$E$122,5,0)</f>
        <v>0</v>
      </c>
      <c r="R4" s="0" t="n">
        <f aca="false">10*VLOOKUP(A4,VPOP!$A$1:$D$124,4,0)+VLOOKUP(A4,VPOP!$A$1:$E$124,5,0)</f>
        <v>0</v>
      </c>
      <c r="S4" s="0" t="n">
        <f aca="false">10*VLOOKUP(A4,CPOP!$A$1:$D$122,4,0)+VLOOKUP(A4,CPOP!$A$1:$E$122,5,0)</f>
        <v>0</v>
      </c>
      <c r="T4" s="0" t="n">
        <f aca="false">10*VLOOKUP(A4,READ!$A$1:$D$122,4,0)+VLOOKUP(A4,READ!$A$1:$E$122,5,0)</f>
        <v>0</v>
      </c>
      <c r="U4" s="4"/>
      <c r="V4" s="4"/>
      <c r="W4" s="4"/>
      <c r="X4" s="0" t="n">
        <f aca="false">10*VLOOKUP(A4,FACT!$A$1:$D$123,4,0)+VLOOKUP(A4,FACT!$A$1:$E$123,5,0)</f>
        <v>0</v>
      </c>
      <c r="Y4" s="0" t="n">
        <f aca="false">10*VLOOKUP(A4,FPATH!$A$1:$D$122,4,0)+VLOOKUP(A4,FPATH!$A$1:$E$122,5,0)</f>
        <v>0</v>
      </c>
      <c r="Z4" s="0" t="n">
        <f aca="false">10*VLOOKUP(A4,CL!$A$1:$D$122,4,0)+VLOOKUP(A4,CL!$A$1:$E$122,5,0)</f>
        <v>0</v>
      </c>
      <c r="AA4" s="5" t="n">
        <f aca="false">COUNTIF(B4:Z4,"&gt;0")</f>
        <v>2</v>
      </c>
      <c r="AB4" s="6" t="n">
        <f aca="false">COUNTIF(B4:Z4,"1")+COUNTIF(B4:Z4,"11")</f>
        <v>2</v>
      </c>
      <c r="AC4" s="7" t="n">
        <f aca="false">COUNTIF(C4:Z4,"10")+COUNTIF(C4:Z4,"11")</f>
        <v>0</v>
      </c>
    </row>
    <row r="5" customFormat="false" ht="12.8" hidden="false" customHeight="false" outlineLevel="0" collapsed="false">
      <c r="A5" s="0" t="s">
        <v>31</v>
      </c>
      <c r="B5" s="0" t="n">
        <f aca="false">10*VLOOKUP(A5,INT!$A$1:$D$122,4,0)+VLOOKUP(A5,INT!$A$1:$E$122,5,0)</f>
        <v>0</v>
      </c>
      <c r="C5" s="4"/>
      <c r="D5" s="0" t="n">
        <f aca="false">10*VLOOKUP(A5,FLOW!$A$1:$D$122,4,0)+VLOOKUP(A5,FLOW!$A$1:$E$122,5,0)</f>
        <v>1</v>
      </c>
      <c r="E5" s="0" t="n">
        <f aca="false">10*VLOOKUP(A5,PATH!$A$1:$D$122,4,0)+VLOOKUP(A5,PATH!$A$1:$E$122,5,0)</f>
        <v>0</v>
      </c>
      <c r="F5" s="0" t="n">
        <f aca="false">10*VLOOKUP(A5,CNF!$A$1:$D$122,4,0)+VLOOKUP(A5,CNF!$A$1:$E$122,5,0)</f>
        <v>0</v>
      </c>
      <c r="G5" s="0" t="n">
        <f aca="false">10*VLOOKUP(A5,SNT1!$A$1:$D$122,4,0)+VLOOKUP(A5,SNT1!$A$1:$E$122,5,0)</f>
        <v>0</v>
      </c>
      <c r="H5" s="0" t="n">
        <f aca="false">10*VLOOKUP(A5,SNT2!$A$1:$D$122,4,0)+VLOOKUP(A5,SNT2!$A$1:$E$122,5,0)</f>
        <v>0</v>
      </c>
      <c r="I5" s="1"/>
      <c r="K5" s="0" t="n">
        <f aca="false">10*VLOOKUP(A5,OPRE2!$A$1:$D$124,4,0)+VLOOKUP(A5,OPRE2!$A$1:$E$124,5,0)</f>
        <v>0</v>
      </c>
      <c r="M5" s="0" t="n">
        <f aca="false">10*VLOOKUP(A5,TPI!$A$1:$D$122,4,0)+VLOOKUP(A5,TPI!$A$1:$E$122,5,0)</f>
        <v>0</v>
      </c>
      <c r="N5" s="0" t="n">
        <f aca="false">10*VLOOKUP(A5,WPTP!$A$1:$D$122,4,0)+VLOOKUP(A5,WPTP!$A$1:$E$122,5,0)</f>
        <v>0</v>
      </c>
      <c r="O5" s="0" t="n">
        <f aca="false">10*VLOOKUP(A5,VPTP!$A$1:$D$122,4,0)+VLOOKUP(A5,VPTP!$A$1:$E$122,5,0)</f>
        <v>1</v>
      </c>
      <c r="P5" s="0" t="n">
        <f aca="false">10*VLOOKUP(A5,PPTP!$A$1:$D$122,4,0)+VLOOKUP(A5,PPTP!$A$1:$E$122,5,0)</f>
        <v>1</v>
      </c>
      <c r="Q5" s="0" t="n">
        <f aca="false">10*VLOOKUP(A5,WPOP!$A$1:$D$122,4,0)+VLOOKUP(A5,WPOP!$A$1:$E$122,5,0)</f>
        <v>10</v>
      </c>
      <c r="R5" s="0" t="n">
        <f aca="false">10*VLOOKUP(A5,VPOP!$A$1:$D$124,4,0)+VLOOKUP(A5,VPOP!$A$1:$E$124,5,0)</f>
        <v>0</v>
      </c>
      <c r="S5" s="0" t="n">
        <f aca="false">10*VLOOKUP(A5,CPOP!$A$1:$D$122,4,0)+VLOOKUP(A5,CPOP!$A$1:$E$122,5,0)</f>
        <v>10</v>
      </c>
      <c r="T5" s="0" t="n">
        <f aca="false">10*VLOOKUP(A5,READ!$A$1:$D$122,4,0)+VLOOKUP(A5,READ!$A$1:$E$122,5,0)</f>
        <v>10</v>
      </c>
      <c r="U5" s="4"/>
      <c r="V5" s="4"/>
      <c r="W5" s="4"/>
      <c r="X5" s="0" t="n">
        <f aca="false">10*VLOOKUP(A5,FACT!$A$1:$D$123,4,0)+VLOOKUP(A5,FACT!$A$1:$E$123,5,0)</f>
        <v>0</v>
      </c>
      <c r="Y5" s="0" t="n">
        <f aca="false">10*VLOOKUP(A5,FPATH!$A$1:$D$122,4,0)+VLOOKUP(A5,FPATH!$A$1:$E$122,5,0)</f>
        <v>10</v>
      </c>
      <c r="Z5" s="0" t="n">
        <f aca="false">10*VLOOKUP(A5,CL!$A$1:$D$122,4,0)+VLOOKUP(A5,CL!$A$1:$E$122,5,0)</f>
        <v>0</v>
      </c>
      <c r="AA5" s="5" t="n">
        <f aca="false">COUNTIF(B5:Z5,"&gt;0")</f>
        <v>7</v>
      </c>
      <c r="AB5" s="6" t="n">
        <f aca="false">COUNTIF(B5:Z5,"1")+COUNTIF(B5:Z5,"11")</f>
        <v>3</v>
      </c>
      <c r="AC5" s="7" t="n">
        <f aca="false">COUNTIF(C5:Z5,"10")+COUNTIF(C5:Z5,"11")</f>
        <v>4</v>
      </c>
    </row>
    <row r="6" customFormat="false" ht="12.8" hidden="false" customHeight="false" outlineLevel="0" collapsed="false">
      <c r="A6" s="0" t="s">
        <v>32</v>
      </c>
      <c r="B6" s="0" t="n">
        <f aca="false">10*VLOOKUP(A6,INT!$A$1:$D$122,4,0)+VLOOKUP(A6,INT!$A$1:$E$122,5,0)</f>
        <v>10</v>
      </c>
      <c r="C6" s="4"/>
      <c r="D6" s="0" t="n">
        <f aca="false">10*VLOOKUP(A6,FLOW!$A$1:$D$122,4,0)+VLOOKUP(A6,FLOW!$A$1:$E$122,5,0)</f>
        <v>0</v>
      </c>
      <c r="E6" s="0" t="n">
        <f aca="false">10*VLOOKUP(A6,PATH!$A$1:$D$122,4,0)+VLOOKUP(A6,PATH!$A$1:$E$122,5,0)</f>
        <v>0</v>
      </c>
      <c r="F6" s="0" t="n">
        <f aca="false">10*VLOOKUP(A6,CNF!$A$1:$D$122,4,0)+VLOOKUP(A6,CNF!$A$1:$E$122,5,0)</f>
        <v>0</v>
      </c>
      <c r="G6" s="0" t="n">
        <f aca="false">10*VLOOKUP(A6,SNT1!$A$1:$D$122,4,0)+VLOOKUP(A6,SNT1!$A$1:$E$122,5,0)</f>
        <v>0</v>
      </c>
      <c r="H6" s="0" t="n">
        <f aca="false">10*VLOOKUP(A6,SNT2!$A$1:$D$122,4,0)+VLOOKUP(A6,SNT2!$A$1:$E$122,5,0)</f>
        <v>0</v>
      </c>
      <c r="I6" s="1"/>
      <c r="K6" s="0" t="n">
        <f aca="false">10*VLOOKUP(A6,OPRE2!$A$1:$D$124,4,0)+VLOOKUP(A6,OPRE2!$A$1:$E$124,5,0)</f>
        <v>0</v>
      </c>
      <c r="M6" s="0" t="n">
        <f aca="false">10*VLOOKUP(A6,TPI!$A$1:$D$122,4,0)+VLOOKUP(A6,TPI!$A$1:$E$122,5,0)</f>
        <v>0</v>
      </c>
      <c r="N6" s="0" t="n">
        <f aca="false">10*VLOOKUP(A6,WPTP!$A$1:$D$122,4,0)+VLOOKUP(A6,WPTP!$A$1:$E$122,5,0)</f>
        <v>0</v>
      </c>
      <c r="O6" s="0" t="n">
        <f aca="false">10*VLOOKUP(A6,VPTP!$A$1:$D$122,4,0)+VLOOKUP(A6,VPTP!$A$1:$E$122,5,0)</f>
        <v>0</v>
      </c>
      <c r="P6" s="0" t="n">
        <f aca="false">10*VLOOKUP(A6,PPTP!$A$1:$D$122,4,0)+VLOOKUP(A6,PPTP!$A$1:$E$122,5,0)</f>
        <v>1</v>
      </c>
      <c r="Q6" s="0" t="n">
        <f aca="false">10*VLOOKUP(A6,WPOP!$A$1:$D$122,4,0)+VLOOKUP(A6,WPOP!$A$1:$E$122,5,0)</f>
        <v>10</v>
      </c>
      <c r="R6" s="0" t="n">
        <f aca="false">10*VLOOKUP(A6,VPOP!$A$1:$D$124,4,0)+VLOOKUP(A6,VPOP!$A$1:$E$124,5,0)</f>
        <v>0</v>
      </c>
      <c r="S6" s="0" t="n">
        <f aca="false">10*VLOOKUP(A6,CPOP!$A$1:$D$122,4,0)+VLOOKUP(A6,CPOP!$A$1:$E$122,5,0)</f>
        <v>10</v>
      </c>
      <c r="T6" s="0" t="n">
        <f aca="false">10*VLOOKUP(A6,READ!$A$1:$D$122,4,0)+VLOOKUP(A6,READ!$A$1:$E$122,5,0)</f>
        <v>10</v>
      </c>
      <c r="U6" s="4"/>
      <c r="V6" s="4"/>
      <c r="W6" s="4"/>
      <c r="X6" s="0" t="n">
        <f aca="false">10*VLOOKUP(A6,FACT!$A$1:$D$123,4,0)+VLOOKUP(A6,FACT!$A$1:$E$123,5,0)</f>
        <v>0</v>
      </c>
      <c r="Y6" s="0" t="n">
        <f aca="false">10*VLOOKUP(A6,FPATH!$A$1:$D$122,4,0)+VLOOKUP(A6,FPATH!$A$1:$E$122,5,0)</f>
        <v>10</v>
      </c>
      <c r="Z6" s="0" t="n">
        <f aca="false">10*VLOOKUP(A6,CL!$A$1:$D$122,4,0)+VLOOKUP(A6,CL!$A$1:$E$122,5,0)</f>
        <v>0</v>
      </c>
      <c r="AA6" s="5" t="n">
        <f aca="false">COUNTIF(B6:Z6,"&gt;0")</f>
        <v>6</v>
      </c>
      <c r="AB6" s="6" t="n">
        <f aca="false">COUNTIF(B6:Z6,"1")+COUNTIF(B6:Z6,"11")</f>
        <v>1</v>
      </c>
      <c r="AC6" s="7" t="n">
        <f aca="false">COUNTIF(C6:Z6,"10")+COUNTIF(C6:Z6,"11")</f>
        <v>4</v>
      </c>
    </row>
    <row r="7" customFormat="false" ht="12.8" hidden="false" customHeight="false" outlineLevel="0" collapsed="false">
      <c r="A7" s="0" t="s">
        <v>33</v>
      </c>
      <c r="B7" s="0" t="n">
        <f aca="false">10*VLOOKUP(A7,INT!$A$1:$D$122,4,0)+VLOOKUP(A7,INT!$A$1:$E$122,5,0)</f>
        <v>0</v>
      </c>
      <c r="C7" s="4"/>
      <c r="D7" s="0" t="n">
        <f aca="false">10*VLOOKUP(A7,FLOW!$A$1:$D$122,4,0)+VLOOKUP(A7,FLOW!$A$1:$E$122,5,0)</f>
        <v>1</v>
      </c>
      <c r="E7" s="0" t="n">
        <f aca="false">10*VLOOKUP(A7,PATH!$A$1:$D$122,4,0)+VLOOKUP(A7,PATH!$A$1:$E$122,5,0)</f>
        <v>0</v>
      </c>
      <c r="F7" s="0" t="n">
        <f aca="false">10*VLOOKUP(A7,CNF!$A$1:$D$122,4,0)+VLOOKUP(A7,CNF!$A$1:$E$122,5,0)</f>
        <v>0</v>
      </c>
      <c r="G7" s="0" t="n">
        <f aca="false">10*VLOOKUP(A7,SNT1!$A$1:$D$122,4,0)+VLOOKUP(A7,SNT1!$A$1:$E$122,5,0)</f>
        <v>0</v>
      </c>
      <c r="H7" s="0" t="n">
        <f aca="false">10*VLOOKUP(A7,SNT2!$A$1:$D$122,4,0)+VLOOKUP(A7,SNT2!$A$1:$E$122,5,0)</f>
        <v>0</v>
      </c>
      <c r="I7" s="1"/>
      <c r="K7" s="0" t="n">
        <f aca="false">10*VLOOKUP(A7,OPRE2!$A$1:$D$124,4,0)+VLOOKUP(A7,OPRE2!$A$1:$E$124,5,0)</f>
        <v>0</v>
      </c>
      <c r="M7" s="0" t="n">
        <f aca="false">10*VLOOKUP(A7,TPI!$A$1:$D$122,4,0)+VLOOKUP(A7,TPI!$A$1:$E$122,5,0)</f>
        <v>1</v>
      </c>
      <c r="N7" s="0" t="n">
        <f aca="false">10*VLOOKUP(A7,WPTP!$A$1:$D$122,4,0)+VLOOKUP(A7,WPTP!$A$1:$E$122,5,0)</f>
        <v>0</v>
      </c>
      <c r="O7" s="0" t="n">
        <f aca="false">10*VLOOKUP(A7,VPTP!$A$1:$D$122,4,0)+VLOOKUP(A7,VPTP!$A$1:$E$122,5,0)</f>
        <v>0</v>
      </c>
      <c r="P7" s="0" t="n">
        <f aca="false">10*VLOOKUP(A7,PPTP!$A$1:$D$122,4,0)+VLOOKUP(A7,PPTP!$A$1:$E$122,5,0)</f>
        <v>1</v>
      </c>
      <c r="Q7" s="0" t="n">
        <f aca="false">10*VLOOKUP(A7,WPOP!$A$1:$D$122,4,0)+VLOOKUP(A7,WPOP!$A$1:$E$122,5,0)</f>
        <v>10</v>
      </c>
      <c r="R7" s="0" t="n">
        <f aca="false">10*VLOOKUP(A7,VPOP!$A$1:$D$124,4,0)+VLOOKUP(A7,VPOP!$A$1:$E$124,5,0)</f>
        <v>10</v>
      </c>
      <c r="S7" s="0" t="n">
        <f aca="false">10*VLOOKUP(A7,CPOP!$A$1:$D$122,4,0)+VLOOKUP(A7,CPOP!$A$1:$E$122,5,0)</f>
        <v>10</v>
      </c>
      <c r="T7" s="0" t="n">
        <f aca="false">10*VLOOKUP(A7,READ!$A$1:$D$122,4,0)+VLOOKUP(A7,READ!$A$1:$E$122,5,0)</f>
        <v>10</v>
      </c>
      <c r="U7" s="4"/>
      <c r="V7" s="4"/>
      <c r="W7" s="4"/>
      <c r="X7" s="0" t="n">
        <f aca="false">10*VLOOKUP(A7,FACT!$A$1:$D$123,4,0)+VLOOKUP(A7,FACT!$A$1:$E$123,5,0)</f>
        <v>0</v>
      </c>
      <c r="Y7" s="0" t="n">
        <f aca="false">10*VLOOKUP(A7,FPATH!$A$1:$D$122,4,0)+VLOOKUP(A7,FPATH!$A$1:$E$122,5,0)</f>
        <v>10</v>
      </c>
      <c r="Z7" s="0" t="n">
        <f aca="false">10*VLOOKUP(A7,CL!$A$1:$D$122,4,0)+VLOOKUP(A7,CL!$A$1:$E$122,5,0)</f>
        <v>0</v>
      </c>
      <c r="AA7" s="5" t="n">
        <f aca="false">COUNTIF(B7:Z7,"&gt;0")</f>
        <v>8</v>
      </c>
      <c r="AB7" s="6" t="n">
        <f aca="false">COUNTIF(B7:Z7,"1")+COUNTIF(B7:Z7,"11")</f>
        <v>3</v>
      </c>
      <c r="AC7" s="7" t="n">
        <f aca="false">COUNTIF(C7:Z7,"10")+COUNTIF(C7:Z7,"11")</f>
        <v>5</v>
      </c>
    </row>
    <row r="8" customFormat="false" ht="12.8" hidden="false" customHeight="false" outlineLevel="0" collapsed="false">
      <c r="A8" s="0" t="s">
        <v>34</v>
      </c>
      <c r="B8" s="0" t="n">
        <f aca="false">10*VLOOKUP(A8,INT!$A$1:$D$122,4,0)+VLOOKUP(A8,INT!$A$1:$E$122,5,0)</f>
        <v>0</v>
      </c>
      <c r="C8" s="4"/>
      <c r="D8" s="0" t="n">
        <f aca="false">10*VLOOKUP(A8,FLOW!$A$1:$D$122,4,0)+VLOOKUP(A8,FLOW!$A$1:$E$122,5,0)</f>
        <v>1</v>
      </c>
      <c r="E8" s="0" t="n">
        <f aca="false">10*VLOOKUP(A8,PATH!$A$1:$D$122,4,0)+VLOOKUP(A8,PATH!$A$1:$E$122,5,0)</f>
        <v>0</v>
      </c>
      <c r="F8" s="0" t="n">
        <f aca="false">10*VLOOKUP(A8,CNF!$A$1:$D$122,4,0)+VLOOKUP(A8,CNF!$A$1:$E$122,5,0)</f>
        <v>0</v>
      </c>
      <c r="G8" s="1" t="n">
        <v>0</v>
      </c>
      <c r="H8" s="0" t="n">
        <f aca="false">10*VLOOKUP(A8,SNT2!$A$1:$D$122,4,0)+VLOOKUP(A8,SNT2!$A$1:$E$122,5,0)</f>
        <v>0</v>
      </c>
      <c r="I8" s="1"/>
      <c r="K8" s="0" t="n">
        <f aca="false">10*VLOOKUP(A8,OPRE2!$A$1:$D$124,4,0)+VLOOKUP(A8,OPRE2!$A$1:$E$124,5,0)</f>
        <v>0</v>
      </c>
      <c r="M8" s="0" t="n">
        <f aca="false">10*VLOOKUP(A8,TPI!$A$1:$D$122,4,0)+VLOOKUP(A8,TPI!$A$1:$E$122,5,0)</f>
        <v>1</v>
      </c>
      <c r="N8" s="0" t="n">
        <f aca="false">10*VLOOKUP(A8,WPTP!$A$1:$D$122,4,0)+VLOOKUP(A8,WPTP!$A$1:$E$122,5,0)</f>
        <v>0</v>
      </c>
      <c r="O8" s="0" t="n">
        <f aca="false">10*VLOOKUP(A8,VPTP!$A$1:$D$122,4,0)+VLOOKUP(A8,VPTP!$A$1:$E$122,5,0)</f>
        <v>1</v>
      </c>
      <c r="P8" s="0" t="n">
        <f aca="false">10*VLOOKUP(A8,PPTP!$A$1:$D$122,4,0)+VLOOKUP(A8,PPTP!$A$1:$E$122,5,0)</f>
        <v>1</v>
      </c>
      <c r="Q8" s="0" t="n">
        <f aca="false">10*VLOOKUP(A8,WPOP!$A$1:$D$122,4,0)+VLOOKUP(A8,WPOP!$A$1:$E$122,5,0)</f>
        <v>0</v>
      </c>
      <c r="R8" s="0" t="n">
        <f aca="false">10*VLOOKUP(A8,VPOP!$A$1:$D$124,4,0)+VLOOKUP(A8,VPOP!$A$1:$E$124,5,0)</f>
        <v>0</v>
      </c>
      <c r="S8" s="0" t="n">
        <f aca="false">10*VLOOKUP(A8,CPOP!$A$1:$D$122,4,0)+VLOOKUP(A8,CPOP!$A$1:$E$122,5,0)</f>
        <v>0</v>
      </c>
      <c r="T8" s="0" t="n">
        <f aca="false">10*VLOOKUP(A8,READ!$A$1:$D$122,4,0)+VLOOKUP(A8,READ!$A$1:$E$122,5,0)</f>
        <v>0</v>
      </c>
      <c r="U8" s="4"/>
      <c r="V8" s="4"/>
      <c r="W8" s="4"/>
      <c r="X8" s="0" t="n">
        <f aca="false">10*VLOOKUP(A8,FACT!$A$1:$D$123,4,0)+VLOOKUP(A8,FACT!$A$1:$E$123,5,0)</f>
        <v>0</v>
      </c>
      <c r="Y8" s="0" t="n">
        <f aca="false">10*VLOOKUP(A8,FPATH!$A$1:$D$122,4,0)+VLOOKUP(A8,FPATH!$A$1:$E$122,5,0)</f>
        <v>0</v>
      </c>
      <c r="Z8" s="0" t="n">
        <f aca="false">10*VLOOKUP(A8,CL!$A$1:$D$122,4,0)+VLOOKUP(A8,CL!$A$1:$E$122,5,0)</f>
        <v>0</v>
      </c>
      <c r="AA8" s="5" t="n">
        <f aca="false">COUNTIF(B8:Z8,"&gt;0")</f>
        <v>4</v>
      </c>
      <c r="AB8" s="6" t="n">
        <f aca="false">COUNTIF(B8:Z8,"1")+COUNTIF(B8:Z8,"11")</f>
        <v>4</v>
      </c>
      <c r="AC8" s="7" t="n">
        <f aca="false">COUNTIF(C8:Z8,"10")+COUNTIF(C8:Z8,"11")</f>
        <v>0</v>
      </c>
    </row>
    <row r="9" customFormat="false" ht="12.8" hidden="false" customHeight="false" outlineLevel="0" collapsed="false">
      <c r="A9" s="0" t="s">
        <v>35</v>
      </c>
      <c r="B9" s="0" t="n">
        <f aca="false">10*VLOOKUP(A9,INT!$A$1:$D$122,4,0)+VLOOKUP(A9,INT!$A$1:$E$122,5,0)</f>
        <v>0</v>
      </c>
      <c r="C9" s="4"/>
      <c r="D9" s="0" t="n">
        <f aca="false">10*VLOOKUP(A9,FLOW!$A$1:$D$122,4,0)+VLOOKUP(A9,FLOW!$A$1:$E$122,5,0)</f>
        <v>1</v>
      </c>
      <c r="E9" s="0" t="n">
        <f aca="false">10*VLOOKUP(A9,PATH!$A$1:$D$122,4,0)+VLOOKUP(A9,PATH!$A$1:$E$122,5,0)</f>
        <v>0</v>
      </c>
      <c r="F9" s="1" t="n">
        <v>0</v>
      </c>
      <c r="G9" s="0" t="n">
        <f aca="false">10*VLOOKUP(A9,SNT1!$A$1:$D$122,4,0)+VLOOKUP(A9,SNT1!$A$1:$E$122,5,0)</f>
        <v>0</v>
      </c>
      <c r="H9" s="0" t="n">
        <f aca="false">10*VLOOKUP(A9,SNT2!$A$1:$D$122,4,0)+VLOOKUP(A9,SNT2!$A$1:$E$122,5,0)</f>
        <v>0</v>
      </c>
      <c r="I9" s="1"/>
      <c r="K9" s="0" t="n">
        <f aca="false">10*VLOOKUP(A9,OPRE2!$A$1:$D$124,4,0)+VLOOKUP(A9,OPRE2!$A$1:$E$124,5,0)</f>
        <v>0</v>
      </c>
      <c r="M9" s="0" t="n">
        <f aca="false">10*VLOOKUP(A9,TPI!$A$1:$D$122,4,0)+VLOOKUP(A9,TPI!$A$1:$E$122,5,0)</f>
        <v>0</v>
      </c>
      <c r="N9" s="0" t="n">
        <f aca="false">10*VLOOKUP(A9,WPTP!$A$1:$D$122,4,0)+VLOOKUP(A9,WPTP!$A$1:$E$122,5,0)</f>
        <v>0</v>
      </c>
      <c r="O9" s="0" t="n">
        <f aca="false">10*VLOOKUP(A9,VPTP!$A$1:$D$122,4,0)+VLOOKUP(A9,VPTP!$A$1:$E$122,5,0)</f>
        <v>0</v>
      </c>
      <c r="P9" s="0" t="n">
        <f aca="false">10*VLOOKUP(A9,PPTP!$A$1:$D$122,4,0)+VLOOKUP(A9,PPTP!$A$1:$E$122,5,0)</f>
        <v>1</v>
      </c>
      <c r="Q9" s="0" t="n">
        <f aca="false">10*VLOOKUP(A9,WPOP!$A$1:$D$122,4,0)+VLOOKUP(A9,WPOP!$A$1:$E$122,5,0)</f>
        <v>0</v>
      </c>
      <c r="R9" s="0" t="n">
        <f aca="false">10*VLOOKUP(A9,VPOP!$A$1:$D$124,4,0)+VLOOKUP(A9,VPOP!$A$1:$E$124,5,0)</f>
        <v>0</v>
      </c>
      <c r="S9" s="0" t="n">
        <f aca="false">10*VLOOKUP(A9,CPOP!$A$1:$D$122,4,0)+VLOOKUP(A9,CPOP!$A$1:$E$122,5,0)</f>
        <v>0</v>
      </c>
      <c r="T9" s="0" t="n">
        <f aca="false">10*VLOOKUP(A9,READ!$A$1:$D$122,4,0)+VLOOKUP(A9,READ!$A$1:$E$122,5,0)</f>
        <v>0</v>
      </c>
      <c r="U9" s="4"/>
      <c r="V9" s="4"/>
      <c r="W9" s="4"/>
      <c r="X9" s="0" t="n">
        <f aca="false">10*VLOOKUP(A9,FACT!$A$1:$D$123,4,0)+VLOOKUP(A9,FACT!$A$1:$E$123,5,0)</f>
        <v>0</v>
      </c>
      <c r="Y9" s="0" t="n">
        <f aca="false">10*VLOOKUP(A9,FPATH!$A$1:$D$122,4,0)+VLOOKUP(A9,FPATH!$A$1:$E$122,5,0)</f>
        <v>0</v>
      </c>
      <c r="Z9" s="0" t="n">
        <f aca="false">10*VLOOKUP(A9,CL!$A$1:$D$122,4,0)+VLOOKUP(A9,CL!$A$1:$E$122,5,0)</f>
        <v>0</v>
      </c>
      <c r="AA9" s="5" t="n">
        <f aca="false">COUNTIF(B9:Z9,"&gt;0")</f>
        <v>2</v>
      </c>
      <c r="AB9" s="6" t="n">
        <f aca="false">COUNTIF(B9:Z9,"1")+COUNTIF(B9:Z9,"11")</f>
        <v>2</v>
      </c>
      <c r="AC9" s="7" t="n">
        <f aca="false">COUNTIF(C9:Z9,"10")+COUNTIF(C9:Z9,"11")</f>
        <v>0</v>
      </c>
    </row>
    <row r="10" customFormat="false" ht="12.8" hidden="false" customHeight="false" outlineLevel="0" collapsed="false">
      <c r="A10" s="0" t="s">
        <v>36</v>
      </c>
      <c r="B10" s="0" t="n">
        <f aca="false">10*VLOOKUP(A10,INT!$A$1:$D$122,4,0)+VLOOKUP(A10,INT!$A$1:$E$122,5,0)</f>
        <v>0</v>
      </c>
      <c r="C10" s="4"/>
      <c r="D10" s="0" t="n">
        <f aca="false">10*VLOOKUP(A10,FLOW!$A$1:$D$122,4,0)+VLOOKUP(A10,FLOW!$A$1:$E$122,5,0)</f>
        <v>0</v>
      </c>
      <c r="E10" s="0" t="n">
        <f aca="false">10*VLOOKUP(A10,PATH!$A$1:$D$122,4,0)+VLOOKUP(A10,PATH!$A$1:$E$122,5,0)</f>
        <v>0</v>
      </c>
      <c r="F10" s="0" t="n">
        <f aca="false">10*VLOOKUP(A10,CNF!$A$1:$D$122,4,0)+VLOOKUP(A10,CNF!$A$1:$E$122,5,0)</f>
        <v>0</v>
      </c>
      <c r="G10" s="0" t="n">
        <f aca="false">10*VLOOKUP(A10,SNT1!$A$1:$D$122,4,0)+VLOOKUP(A10,SNT1!$A$1:$E$122,5,0)</f>
        <v>0</v>
      </c>
      <c r="H10" s="0" t="n">
        <f aca="false">10*VLOOKUP(A10,SNT2!$A$1:$D$122,4,0)+VLOOKUP(A10,SNT2!$A$1:$E$122,5,0)</f>
        <v>0</v>
      </c>
      <c r="I10" s="1"/>
      <c r="K10" s="0" t="n">
        <f aca="false">10*VLOOKUP(A10,OPRE2!$A$1:$D$124,4,0)+VLOOKUP(A10,OPRE2!$A$1:$E$124,5,0)</f>
        <v>0</v>
      </c>
      <c r="M10" s="0" t="n">
        <f aca="false">10*VLOOKUP(A10,TPI!$A$1:$D$122,4,0)+VLOOKUP(A10,TPI!$A$1:$E$122,5,0)</f>
        <v>0</v>
      </c>
      <c r="N10" s="0" t="n">
        <f aca="false">10*VLOOKUP(A10,WPTP!$A$1:$D$122,4,0)+VLOOKUP(A10,WPTP!$A$1:$E$122,5,0)</f>
        <v>0</v>
      </c>
      <c r="O10" s="0" t="n">
        <f aca="false">10*VLOOKUP(A10,VPTP!$A$1:$D$122,4,0)+VLOOKUP(A10,VPTP!$A$1:$E$122,5,0)</f>
        <v>0</v>
      </c>
      <c r="P10" s="0" t="n">
        <f aca="false">10*VLOOKUP(A10,PPTP!$A$1:$D$122,4,0)+VLOOKUP(A10,PPTP!$A$1:$E$122,5,0)</f>
        <v>0</v>
      </c>
      <c r="Q10" s="0" t="n">
        <f aca="false">10*VLOOKUP(A10,WPOP!$A$1:$D$122,4,0)+VLOOKUP(A10,WPOP!$A$1:$E$122,5,0)</f>
        <v>0</v>
      </c>
      <c r="R10" s="0" t="n">
        <f aca="false">10*VLOOKUP(A10,VPOP!$A$1:$D$124,4,0)+VLOOKUP(A10,VPOP!$A$1:$E$124,5,0)</f>
        <v>0</v>
      </c>
      <c r="S10" s="0" t="n">
        <f aca="false">10*VLOOKUP(A10,CPOP!$A$1:$D$122,4,0)+VLOOKUP(A10,CPOP!$A$1:$E$122,5,0)</f>
        <v>0</v>
      </c>
      <c r="T10" s="0" t="n">
        <f aca="false">10*VLOOKUP(A10,READ!$A$1:$D$122,4,0)+VLOOKUP(A10,READ!$A$1:$E$122,5,0)</f>
        <v>0</v>
      </c>
      <c r="U10" s="4"/>
      <c r="V10" s="4"/>
      <c r="W10" s="4"/>
      <c r="X10" s="0" t="n">
        <f aca="false">10*VLOOKUP(A10,FACT!$A$1:$D$123,4,0)+VLOOKUP(A10,FACT!$A$1:$E$123,5,0)</f>
        <v>0</v>
      </c>
      <c r="Y10" s="0" t="n">
        <f aca="false">10*VLOOKUP(A10,FPATH!$A$1:$D$122,4,0)+VLOOKUP(A10,FPATH!$A$1:$E$122,5,0)</f>
        <v>0</v>
      </c>
      <c r="Z10" s="0" t="n">
        <f aca="false">10*VLOOKUP(A10,CL!$A$1:$D$122,4,0)+VLOOKUP(A10,CL!$A$1:$E$122,5,0)</f>
        <v>0</v>
      </c>
      <c r="AA10" s="5" t="n">
        <f aca="false">COUNTIF(B10:Z10,"&gt;0")</f>
        <v>0</v>
      </c>
      <c r="AB10" s="6" t="n">
        <f aca="false">COUNTIF(B10:Z10,"1")+COUNTIF(B10:Z10,"11")</f>
        <v>0</v>
      </c>
      <c r="AC10" s="7" t="n">
        <f aca="false">COUNTIF(C10:Z10,"10")+COUNTIF(C10:Z10,"11")</f>
        <v>0</v>
      </c>
    </row>
    <row r="11" customFormat="false" ht="12.8" hidden="false" customHeight="false" outlineLevel="0" collapsed="false">
      <c r="A11" s="0" t="s">
        <v>37</v>
      </c>
      <c r="B11" s="0" t="n">
        <f aca="false">10*VLOOKUP(A11,INT!$A$1:$D$122,4,0)+VLOOKUP(A11,INT!$A$1:$E$122,5,0)</f>
        <v>0</v>
      </c>
      <c r="C11" s="4"/>
      <c r="D11" s="0" t="n">
        <f aca="false">10*VLOOKUP(A11,FLOW!$A$1:$D$122,4,0)+VLOOKUP(A11,FLOW!$A$1:$E$122,5,0)</f>
        <v>0</v>
      </c>
      <c r="E11" s="0" t="n">
        <f aca="false">10*VLOOKUP(A11,PATH!$A$1:$D$122,4,0)+VLOOKUP(A11,PATH!$A$1:$E$122,5,0)</f>
        <v>0</v>
      </c>
      <c r="F11" s="0" t="n">
        <f aca="false">10*VLOOKUP(A11,CNF!$A$1:$D$122,4,0)+VLOOKUP(A11,CNF!$A$1:$E$122,5,0)</f>
        <v>0</v>
      </c>
      <c r="G11" s="0" t="n">
        <f aca="false">10*VLOOKUP(A11,SNT1!$A$1:$D$122,4,0)+VLOOKUP(A11,SNT1!$A$1:$E$122,5,0)</f>
        <v>0</v>
      </c>
      <c r="H11" s="0" t="n">
        <f aca="false">10*VLOOKUP(A11,SNT2!$A$1:$D$122,4,0)+VLOOKUP(A11,SNT2!$A$1:$E$122,5,0)</f>
        <v>0</v>
      </c>
      <c r="I11" s="1"/>
      <c r="K11" s="0" t="n">
        <f aca="false">10*VLOOKUP(A11,OPRE2!$A$1:$D$124,4,0)+VLOOKUP(A11,OPRE2!$A$1:$E$124,5,0)</f>
        <v>0</v>
      </c>
      <c r="M11" s="0" t="n">
        <f aca="false">10*VLOOKUP(A11,TPI!$A$1:$D$122,4,0)+VLOOKUP(A11,TPI!$A$1:$E$122,5,0)</f>
        <v>10</v>
      </c>
      <c r="N11" s="0" t="n">
        <f aca="false">10*VLOOKUP(A11,WPTP!$A$1:$D$122,4,0)+VLOOKUP(A11,WPTP!$A$1:$E$122,5,0)</f>
        <v>0</v>
      </c>
      <c r="O11" s="0" t="n">
        <f aca="false">10*VLOOKUP(A11,VPTP!$A$1:$D$122,4,0)+VLOOKUP(A11,VPTP!$A$1:$E$122,5,0)</f>
        <v>0</v>
      </c>
      <c r="P11" s="0" t="n">
        <f aca="false">10*VLOOKUP(A11,PPTP!$A$1:$D$122,4,0)+VLOOKUP(A11,PPTP!$A$1:$E$122,5,0)</f>
        <v>0</v>
      </c>
      <c r="Q11" s="0" t="n">
        <f aca="false">10*VLOOKUP(A11,WPOP!$A$1:$D$122,4,0)+VLOOKUP(A11,WPOP!$A$1:$E$122,5,0)</f>
        <v>0</v>
      </c>
      <c r="R11" s="0" t="n">
        <f aca="false">10*VLOOKUP(A11,VPOP!$A$1:$D$124,4,0)+VLOOKUP(A11,VPOP!$A$1:$E$124,5,0)</f>
        <v>0</v>
      </c>
      <c r="S11" s="0" t="n">
        <f aca="false">10*VLOOKUP(A11,CPOP!$A$1:$D$122,4,0)+VLOOKUP(A11,CPOP!$A$1:$E$122,5,0)</f>
        <v>0</v>
      </c>
      <c r="T11" s="0" t="n">
        <f aca="false">10*VLOOKUP(A11,READ!$A$1:$D$122,4,0)+VLOOKUP(A11,READ!$A$1:$E$122,5,0)</f>
        <v>0</v>
      </c>
      <c r="U11" s="4"/>
      <c r="V11" s="4"/>
      <c r="W11" s="4"/>
      <c r="X11" s="0" t="n">
        <f aca="false">10*VLOOKUP(A11,FACT!$A$1:$D$123,4,0)+VLOOKUP(A11,FACT!$A$1:$E$123,5,0)</f>
        <v>10</v>
      </c>
      <c r="Y11" s="0" t="n">
        <f aca="false">10*VLOOKUP(A11,FPATH!$A$1:$D$122,4,0)+VLOOKUP(A11,FPATH!$A$1:$E$122,5,0)</f>
        <v>0</v>
      </c>
      <c r="Z11" s="0" t="n">
        <f aca="false">10*VLOOKUP(A11,CL!$A$1:$D$122,4,0)+VLOOKUP(A11,CL!$A$1:$E$122,5,0)</f>
        <v>0</v>
      </c>
      <c r="AA11" s="5" t="n">
        <f aca="false">COUNTIF(B11:Z11,"&gt;0")</f>
        <v>2</v>
      </c>
      <c r="AB11" s="6" t="n">
        <f aca="false">COUNTIF(B11:Z11,"1")+COUNTIF(B11:Z11,"11")</f>
        <v>0</v>
      </c>
      <c r="AC11" s="7" t="n">
        <f aca="false">COUNTIF(C11:Z11,"10")+COUNTIF(C11:Z11,"11")</f>
        <v>2</v>
      </c>
    </row>
    <row r="12" customFormat="false" ht="12.8" hidden="false" customHeight="false" outlineLevel="0" collapsed="false">
      <c r="A12" s="0" t="s">
        <v>38</v>
      </c>
      <c r="B12" s="0" t="n">
        <f aca="false">10*VLOOKUP(A12,INT!$A$1:$D$122,4,0)+VLOOKUP(A12,INT!$A$1:$E$122,5,0)</f>
        <v>0</v>
      </c>
      <c r="C12" s="4"/>
      <c r="D12" s="0" t="n">
        <f aca="false">10*VLOOKUP(A12,FLOW!$A$1:$D$122,4,0)+VLOOKUP(A12,FLOW!$A$1:$E$122,5,0)</f>
        <v>0</v>
      </c>
      <c r="E12" s="0" t="n">
        <f aca="false">10*VLOOKUP(A12,PATH!$A$1:$D$122,4,0)+VLOOKUP(A12,PATH!$A$1:$E$122,5,0)</f>
        <v>0</v>
      </c>
      <c r="F12" s="0" t="n">
        <f aca="false">10*VLOOKUP(A12,CNF!$A$1:$D$122,4,0)+VLOOKUP(A12,CNF!$A$1:$E$122,5,0)</f>
        <v>0</v>
      </c>
      <c r="G12" s="0" t="n">
        <f aca="false">10*VLOOKUP(A12,SNT1!$A$1:$D$122,4,0)+VLOOKUP(A12,SNT1!$A$1:$E$122,5,0)</f>
        <v>0</v>
      </c>
      <c r="H12" s="0" t="n">
        <f aca="false">10*VLOOKUP(A12,SNT2!$A$1:$D$122,4,0)+VLOOKUP(A12,SNT2!$A$1:$E$122,5,0)</f>
        <v>0</v>
      </c>
      <c r="I12" s="1"/>
      <c r="K12" s="0" t="n">
        <f aca="false">10*VLOOKUP(A12,OPRE2!$A$1:$D$124,4,0)+VLOOKUP(A12,OPRE2!$A$1:$E$124,5,0)</f>
        <v>0</v>
      </c>
      <c r="M12" s="0" t="n">
        <f aca="false">10*VLOOKUP(A12,TPI!$A$1:$D$122,4,0)+VLOOKUP(A12,TPI!$A$1:$E$122,5,0)</f>
        <v>0</v>
      </c>
      <c r="N12" s="0" t="n">
        <f aca="false">10*VLOOKUP(A12,WPTP!$A$1:$D$122,4,0)+VLOOKUP(A12,WPTP!$A$1:$E$122,5,0)</f>
        <v>0</v>
      </c>
      <c r="O12" s="0" t="n">
        <f aca="false">10*VLOOKUP(A12,VPTP!$A$1:$D$122,4,0)+VLOOKUP(A12,VPTP!$A$1:$E$122,5,0)</f>
        <v>0</v>
      </c>
      <c r="P12" s="0" t="n">
        <f aca="false">10*VLOOKUP(A12,PPTP!$A$1:$D$122,4,0)+VLOOKUP(A12,PPTP!$A$1:$E$122,5,0)</f>
        <v>0</v>
      </c>
      <c r="Q12" s="0" t="n">
        <f aca="false">10*VLOOKUP(A12,WPOP!$A$1:$D$122,4,0)+VLOOKUP(A12,WPOP!$A$1:$E$122,5,0)</f>
        <v>0</v>
      </c>
      <c r="R12" s="0" t="n">
        <f aca="false">10*VLOOKUP(A12,VPOP!$A$1:$D$124,4,0)+VLOOKUP(A12,VPOP!$A$1:$E$124,5,0)</f>
        <v>0</v>
      </c>
      <c r="S12" s="0" t="n">
        <f aca="false">10*VLOOKUP(A12,CPOP!$A$1:$D$122,4,0)+VLOOKUP(A12,CPOP!$A$1:$E$122,5,0)</f>
        <v>0</v>
      </c>
      <c r="T12" s="0" t="n">
        <f aca="false">10*VLOOKUP(A12,READ!$A$1:$D$122,4,0)+VLOOKUP(A12,READ!$A$1:$E$122,5,0)</f>
        <v>0</v>
      </c>
      <c r="U12" s="4"/>
      <c r="V12" s="4"/>
      <c r="W12" s="4"/>
      <c r="X12" s="0" t="n">
        <f aca="false">10*VLOOKUP(A12,FACT!$A$1:$D$123,4,0)+VLOOKUP(A12,FACT!$A$1:$E$123,5,0)</f>
        <v>10</v>
      </c>
      <c r="Y12" s="0" t="n">
        <f aca="false">10*VLOOKUP(A12,FPATH!$A$1:$D$122,4,0)+VLOOKUP(A12,FPATH!$A$1:$E$122,5,0)</f>
        <v>0</v>
      </c>
      <c r="Z12" s="0" t="n">
        <f aca="false">10*VLOOKUP(A12,CL!$A$1:$D$122,4,0)+VLOOKUP(A12,CL!$A$1:$E$122,5,0)</f>
        <v>0</v>
      </c>
      <c r="AA12" s="5" t="n">
        <f aca="false">COUNTIF(B12:Z12,"&gt;0")</f>
        <v>1</v>
      </c>
      <c r="AB12" s="6" t="n">
        <f aca="false">COUNTIF(B12:Z12,"1")+COUNTIF(B12:Z12,"11")</f>
        <v>0</v>
      </c>
      <c r="AC12" s="7" t="n">
        <f aca="false">COUNTIF(C12:Z12,"10")+COUNTIF(C12:Z12,"11")</f>
        <v>1</v>
      </c>
    </row>
    <row r="13" customFormat="false" ht="12.8" hidden="false" customHeight="false" outlineLevel="0" collapsed="false">
      <c r="A13" s="0" t="s">
        <v>39</v>
      </c>
      <c r="B13" s="0" t="n">
        <f aca="false">10*VLOOKUP(A13,INT!$A$1:$D$122,4,0)+VLOOKUP(A13,INT!$A$1:$E$122,5,0)</f>
        <v>0</v>
      </c>
      <c r="C13" s="4"/>
      <c r="D13" s="0" t="n">
        <f aca="false">10*VLOOKUP(A13,FLOW!$A$1:$D$122,4,0)+VLOOKUP(A13,FLOW!$A$1:$E$122,5,0)</f>
        <v>0</v>
      </c>
      <c r="E13" s="0" t="n">
        <f aca="false">10*VLOOKUP(A13,PATH!$A$1:$D$122,4,0)+VLOOKUP(A13,PATH!$A$1:$E$122,5,0)</f>
        <v>0</v>
      </c>
      <c r="F13" s="1" t="n">
        <v>0</v>
      </c>
      <c r="G13" s="1" t="n">
        <v>0</v>
      </c>
      <c r="H13" s="0" t="n">
        <f aca="false">10*VLOOKUP(A13,SNT2!$A$1:$D$122,4,0)+VLOOKUP(A13,SNT2!$A$1:$E$122,5,0)</f>
        <v>0</v>
      </c>
      <c r="I13" s="1"/>
      <c r="K13" s="0" t="n">
        <f aca="false">10*VLOOKUP(A13,OPRE2!$A$1:$D$124,4,0)+VLOOKUP(A13,OPRE2!$A$1:$E$124,5,0)</f>
        <v>0</v>
      </c>
      <c r="M13" s="0" t="n">
        <f aca="false">10*VLOOKUP(A13,TPI!$A$1:$D$122,4,0)+VLOOKUP(A13,TPI!$A$1:$E$122,5,0)</f>
        <v>0</v>
      </c>
      <c r="N13" s="0" t="n">
        <f aca="false">10*VLOOKUP(A13,WPTP!$A$1:$D$122,4,0)+VLOOKUP(A13,WPTP!$A$1:$E$122,5,0)</f>
        <v>0</v>
      </c>
      <c r="O13" s="0" t="n">
        <f aca="false">10*VLOOKUP(A13,VPTP!$A$1:$D$122,4,0)+VLOOKUP(A13,VPTP!$A$1:$E$122,5,0)</f>
        <v>1</v>
      </c>
      <c r="P13" s="0" t="n">
        <f aca="false">10*VLOOKUP(A13,PPTP!$A$1:$D$122,4,0)+VLOOKUP(A13,PPTP!$A$1:$E$122,5,0)</f>
        <v>0</v>
      </c>
      <c r="Q13" s="0" t="n">
        <f aca="false">10*VLOOKUP(A13,WPOP!$A$1:$D$122,4,0)+VLOOKUP(A13,WPOP!$A$1:$E$122,5,0)</f>
        <v>0</v>
      </c>
      <c r="R13" s="0" t="n">
        <f aca="false">10*VLOOKUP(A13,VPOP!$A$1:$D$124,4,0)+VLOOKUP(A13,VPOP!$A$1:$E$124,5,0)</f>
        <v>0</v>
      </c>
      <c r="S13" s="0" t="n">
        <f aca="false">10*VLOOKUP(A13,CPOP!$A$1:$D$122,4,0)+VLOOKUP(A13,CPOP!$A$1:$E$122,5,0)</f>
        <v>0</v>
      </c>
      <c r="T13" s="0" t="n">
        <f aca="false">10*VLOOKUP(A13,READ!$A$1:$D$122,4,0)+VLOOKUP(A13,READ!$A$1:$E$122,5,0)</f>
        <v>0</v>
      </c>
      <c r="U13" s="4"/>
      <c r="V13" s="4"/>
      <c r="W13" s="4"/>
      <c r="X13" s="0" t="n">
        <f aca="false">10*VLOOKUP(A13,FACT!$A$1:$D$123,4,0)+VLOOKUP(A13,FACT!$A$1:$E$123,5,0)</f>
        <v>0</v>
      </c>
      <c r="Y13" s="0" t="n">
        <f aca="false">10*VLOOKUP(A13,FPATH!$A$1:$D$122,4,0)+VLOOKUP(A13,FPATH!$A$1:$E$122,5,0)</f>
        <v>0</v>
      </c>
      <c r="Z13" s="0" t="n">
        <f aca="false">10*VLOOKUP(A13,CL!$A$1:$D$122,4,0)+VLOOKUP(A13,CL!$A$1:$E$122,5,0)</f>
        <v>0</v>
      </c>
      <c r="AA13" s="5" t="n">
        <f aca="false">COUNTIF(B13:Z13,"&gt;0")</f>
        <v>1</v>
      </c>
      <c r="AB13" s="6" t="n">
        <f aca="false">COUNTIF(B13:Z13,"1")+COUNTIF(B13:Z13,"11")</f>
        <v>1</v>
      </c>
      <c r="AC13" s="7" t="n">
        <f aca="false">COUNTIF(C13:Z13,"10")+COUNTIF(C13:Z13,"11")</f>
        <v>0</v>
      </c>
    </row>
    <row r="14" customFormat="false" ht="12.8" hidden="false" customHeight="false" outlineLevel="0" collapsed="false">
      <c r="A14" s="0" t="s">
        <v>40</v>
      </c>
      <c r="B14" s="0" t="n">
        <f aca="false">10*VLOOKUP(A14,INT!$A$1:$D$122,4,0)+VLOOKUP(A14,INT!$A$1:$E$122,5,0)</f>
        <v>0</v>
      </c>
      <c r="C14" s="4"/>
      <c r="D14" s="0" t="n">
        <f aca="false">10*VLOOKUP(A14,FLOW!$A$1:$D$122,4,0)+VLOOKUP(A14,FLOW!$A$1:$E$122,5,0)</f>
        <v>0</v>
      </c>
      <c r="E14" s="0" t="n">
        <f aca="false">10*VLOOKUP(A14,PATH!$A$1:$D$122,4,0)+VLOOKUP(A14,PATH!$A$1:$E$122,5,0)</f>
        <v>0</v>
      </c>
      <c r="F14" s="0" t="n">
        <f aca="false">10*VLOOKUP(A14,CNF!$A$1:$D$122,4,0)+VLOOKUP(A14,CNF!$A$1:$E$122,5,0)</f>
        <v>0</v>
      </c>
      <c r="G14" s="0" t="n">
        <f aca="false">10*VLOOKUP(A14,SNT1!$A$1:$D$122,4,0)+VLOOKUP(A14,SNT1!$A$1:$E$122,5,0)</f>
        <v>0</v>
      </c>
      <c r="H14" s="0" t="n">
        <f aca="false">10*VLOOKUP(A14,SNT2!$A$1:$D$122,4,0)+VLOOKUP(A14,SNT2!$A$1:$E$122,5,0)</f>
        <v>0</v>
      </c>
      <c r="I14" s="1"/>
      <c r="K14" s="0" t="n">
        <f aca="false">10*VLOOKUP(A14,OPRE2!$A$1:$D$124,4,0)+VLOOKUP(A14,OPRE2!$A$1:$E$124,5,0)</f>
        <v>0</v>
      </c>
      <c r="M14" s="0" t="n">
        <f aca="false">10*VLOOKUP(A14,TPI!$A$1:$D$122,4,0)+VLOOKUP(A14,TPI!$A$1:$E$122,5,0)</f>
        <v>0</v>
      </c>
      <c r="N14" s="0" t="n">
        <f aca="false">10*VLOOKUP(A14,WPTP!$A$1:$D$122,4,0)+VLOOKUP(A14,WPTP!$A$1:$E$122,5,0)</f>
        <v>0</v>
      </c>
      <c r="O14" s="0" t="n">
        <f aca="false">10*VLOOKUP(A14,VPTP!$A$1:$D$122,4,0)+VLOOKUP(A14,VPTP!$A$1:$E$122,5,0)</f>
        <v>0</v>
      </c>
      <c r="P14" s="0" t="n">
        <f aca="false">10*VLOOKUP(A14,PPTP!$A$1:$D$122,4,0)+VLOOKUP(A14,PPTP!$A$1:$E$122,5,0)</f>
        <v>0</v>
      </c>
      <c r="Q14" s="0" t="n">
        <f aca="false">10*VLOOKUP(A14,WPOP!$A$1:$D$122,4,0)+VLOOKUP(A14,WPOP!$A$1:$E$122,5,0)</f>
        <v>0</v>
      </c>
      <c r="R14" s="0" t="n">
        <f aca="false">10*VLOOKUP(A14,VPOP!$A$1:$D$124,4,0)+VLOOKUP(A14,VPOP!$A$1:$E$124,5,0)</f>
        <v>0</v>
      </c>
      <c r="S14" s="0" t="n">
        <f aca="false">10*VLOOKUP(A14,CPOP!$A$1:$D$122,4,0)+VLOOKUP(A14,CPOP!$A$1:$E$122,5,0)</f>
        <v>0</v>
      </c>
      <c r="T14" s="0" t="n">
        <f aca="false">10*VLOOKUP(A14,READ!$A$1:$D$122,4,0)+VLOOKUP(A14,READ!$A$1:$E$122,5,0)</f>
        <v>0</v>
      </c>
      <c r="U14" s="4"/>
      <c r="V14" s="4"/>
      <c r="W14" s="4"/>
      <c r="X14" s="0" t="n">
        <f aca="false">10*VLOOKUP(A14,FACT!$A$1:$D$123,4,0)+VLOOKUP(A14,FACT!$A$1:$E$123,5,0)</f>
        <v>0</v>
      </c>
      <c r="Y14" s="0" t="n">
        <f aca="false">10*VLOOKUP(A14,FPATH!$A$1:$D$122,4,0)+VLOOKUP(A14,FPATH!$A$1:$E$122,5,0)</f>
        <v>10</v>
      </c>
      <c r="Z14" s="0" t="n">
        <f aca="false">10*VLOOKUP(A14,CL!$A$1:$D$122,4,0)+VLOOKUP(A14,CL!$A$1:$E$122,5,0)</f>
        <v>0</v>
      </c>
      <c r="AA14" s="5" t="n">
        <f aca="false">COUNTIF(B14:Z14,"&gt;0")</f>
        <v>1</v>
      </c>
      <c r="AB14" s="6" t="n">
        <f aca="false">COUNTIF(B14:Z14,"1")+COUNTIF(B14:Z14,"11")</f>
        <v>0</v>
      </c>
      <c r="AC14" s="7" t="n">
        <f aca="false">COUNTIF(C14:Z14,"10")+COUNTIF(C14:Z14,"11")</f>
        <v>1</v>
      </c>
    </row>
    <row r="15" customFormat="false" ht="12.8" hidden="false" customHeight="false" outlineLevel="0" collapsed="false">
      <c r="A15" s="0" t="s">
        <v>41</v>
      </c>
      <c r="B15" s="0" t="n">
        <f aca="false">10*VLOOKUP(A15,INT!$A$1:$D$122,4,0)+VLOOKUP(A15,INT!$A$1:$E$122,5,0)</f>
        <v>0</v>
      </c>
      <c r="C15" s="4"/>
      <c r="D15" s="0" t="n">
        <f aca="false">10*VLOOKUP(A15,FLOW!$A$1:$D$122,4,0)+VLOOKUP(A15,FLOW!$A$1:$E$122,5,0)</f>
        <v>1</v>
      </c>
      <c r="E15" s="0" t="n">
        <f aca="false">10*VLOOKUP(A15,PATH!$A$1:$D$122,4,0)+VLOOKUP(A15,PATH!$A$1:$E$122,5,0)</f>
        <v>1</v>
      </c>
      <c r="F15" s="0" t="n">
        <f aca="false">10*VLOOKUP(A15,CNF!$A$1:$D$122,4,0)+VLOOKUP(A15,CNF!$A$1:$E$122,5,0)</f>
        <v>0</v>
      </c>
      <c r="G15" s="0" t="n">
        <f aca="false">10*VLOOKUP(A15,SNT1!$A$1:$D$122,4,0)+VLOOKUP(A15,SNT1!$A$1:$E$122,5,0)</f>
        <v>0</v>
      </c>
      <c r="H15" s="0" t="n">
        <f aca="false">10*VLOOKUP(A15,SNT2!$A$1:$D$122,4,0)+VLOOKUP(A15,SNT2!$A$1:$E$122,5,0)</f>
        <v>0</v>
      </c>
      <c r="I15" s="1"/>
      <c r="K15" s="0" t="n">
        <f aca="false">10*VLOOKUP(A15,OPRE2!$A$1:$D$124,4,0)+VLOOKUP(A15,OPRE2!$A$1:$E$124,5,0)</f>
        <v>0</v>
      </c>
      <c r="M15" s="0" t="n">
        <f aca="false">10*VLOOKUP(A15,TPI!$A$1:$D$122,4,0)+VLOOKUP(A15,TPI!$A$1:$E$122,5,0)</f>
        <v>10</v>
      </c>
      <c r="N15" s="0" t="n">
        <f aca="false">10*VLOOKUP(A15,WPTP!$A$1:$D$122,4,0)+VLOOKUP(A15,WPTP!$A$1:$E$122,5,0)</f>
        <v>0</v>
      </c>
      <c r="O15" s="0" t="n">
        <f aca="false">10*VLOOKUP(A15,VPTP!$A$1:$D$122,4,0)+VLOOKUP(A15,VPTP!$A$1:$E$122,5,0)</f>
        <v>0</v>
      </c>
      <c r="P15" s="0" t="n">
        <f aca="false">10*VLOOKUP(A15,PPTP!$A$1:$D$122,4,0)+VLOOKUP(A15,PPTP!$A$1:$E$122,5,0)</f>
        <v>0</v>
      </c>
      <c r="Q15" s="0" t="n">
        <f aca="false">10*VLOOKUP(A15,WPOP!$A$1:$D$122,4,0)+VLOOKUP(A15,WPOP!$A$1:$E$122,5,0)</f>
        <v>0</v>
      </c>
      <c r="R15" s="0" t="n">
        <f aca="false">10*VLOOKUP(A15,VPOP!$A$1:$D$124,4,0)+VLOOKUP(A15,VPOP!$A$1:$E$124,5,0)</f>
        <v>0</v>
      </c>
      <c r="S15" s="0" t="n">
        <f aca="false">10*VLOOKUP(A15,CPOP!$A$1:$D$122,4,0)+VLOOKUP(A15,CPOP!$A$1:$E$122,5,0)</f>
        <v>0</v>
      </c>
      <c r="T15" s="0" t="n">
        <f aca="false">10*VLOOKUP(A15,READ!$A$1:$D$122,4,0)+VLOOKUP(A15,READ!$A$1:$E$122,5,0)</f>
        <v>0</v>
      </c>
      <c r="U15" s="4"/>
      <c r="V15" s="4"/>
      <c r="W15" s="4"/>
      <c r="X15" s="0" t="n">
        <f aca="false">10*VLOOKUP(A15,FACT!$A$1:$D$123,4,0)+VLOOKUP(A15,FACT!$A$1:$E$123,5,0)</f>
        <v>0</v>
      </c>
      <c r="Y15" s="0" t="n">
        <f aca="false">10*VLOOKUP(A15,FPATH!$A$1:$D$122,4,0)+VLOOKUP(A15,FPATH!$A$1:$E$122,5,0)</f>
        <v>0</v>
      </c>
      <c r="Z15" s="0" t="n">
        <f aca="false">10*VLOOKUP(A15,CL!$A$1:$D$122,4,0)+VLOOKUP(A15,CL!$A$1:$E$122,5,0)</f>
        <v>10</v>
      </c>
      <c r="AA15" s="5" t="n">
        <f aca="false">COUNTIF(B15:Z15,"&gt;0")</f>
        <v>4</v>
      </c>
      <c r="AB15" s="6" t="n">
        <f aca="false">COUNTIF(B15:Z15,"1")+COUNTIF(B15:Z15,"11")</f>
        <v>2</v>
      </c>
      <c r="AC15" s="7" t="n">
        <f aca="false">COUNTIF(C15:Z15,"10")+COUNTIF(C15:Z15,"11")</f>
        <v>2</v>
      </c>
    </row>
    <row r="16" customFormat="false" ht="12.8" hidden="false" customHeight="false" outlineLevel="0" collapsed="false">
      <c r="A16" s="0" t="s">
        <v>42</v>
      </c>
      <c r="B16" s="0" t="n">
        <f aca="false">10*VLOOKUP(A16,INT!$A$1:$D$122,4,0)+VLOOKUP(A16,INT!$A$1:$E$122,5,0)</f>
        <v>0</v>
      </c>
      <c r="C16" s="4"/>
      <c r="D16" s="0" t="n">
        <f aca="false">10*VLOOKUP(A16,FLOW!$A$1:$D$122,4,0)+VLOOKUP(A16,FLOW!$A$1:$E$122,5,0)</f>
        <v>0</v>
      </c>
      <c r="E16" s="0" t="n">
        <f aca="false">10*VLOOKUP(A16,PATH!$A$1:$D$122,4,0)+VLOOKUP(A16,PATH!$A$1:$E$122,5,0)</f>
        <v>0</v>
      </c>
      <c r="F16" s="0" t="n">
        <f aca="false">10*VLOOKUP(A16,CNF!$A$1:$D$122,4,0)+VLOOKUP(A16,CNF!$A$1:$E$122,5,0)</f>
        <v>10</v>
      </c>
      <c r="G16" s="1" t="n">
        <v>0</v>
      </c>
      <c r="H16" s="0" t="n">
        <f aca="false">10*VLOOKUP(A16,SNT2!$A$1:$D$122,4,0)+VLOOKUP(A16,SNT2!$A$1:$E$122,5,0)</f>
        <v>0</v>
      </c>
      <c r="I16" s="1"/>
      <c r="K16" s="0" t="n">
        <f aca="false">10*VLOOKUP(A16,OPRE2!$A$1:$D$124,4,0)+VLOOKUP(A16,OPRE2!$A$1:$E$124,5,0)</f>
        <v>0</v>
      </c>
      <c r="M16" s="0" t="n">
        <f aca="false">10*VLOOKUP(A16,TPI!$A$1:$D$122,4,0)+VLOOKUP(A16,TPI!$A$1:$E$122,5,0)</f>
        <v>0</v>
      </c>
      <c r="N16" s="0" t="n">
        <f aca="false">10*VLOOKUP(A16,WPTP!$A$1:$D$122,4,0)+VLOOKUP(A16,WPTP!$A$1:$E$122,5,0)</f>
        <v>0</v>
      </c>
      <c r="O16" s="0" t="n">
        <f aca="false">10*VLOOKUP(A16,VPTP!$A$1:$D$122,4,0)+VLOOKUP(A16,VPTP!$A$1:$E$122,5,0)</f>
        <v>0</v>
      </c>
      <c r="P16" s="0" t="n">
        <f aca="false">10*VLOOKUP(A16,PPTP!$A$1:$D$122,4,0)+VLOOKUP(A16,PPTP!$A$1:$E$122,5,0)</f>
        <v>1</v>
      </c>
      <c r="Q16" s="0" t="n">
        <f aca="false">10*VLOOKUP(A16,WPOP!$A$1:$D$122,4,0)+VLOOKUP(A16,WPOP!$A$1:$E$122,5,0)</f>
        <v>0</v>
      </c>
      <c r="R16" s="0" t="n">
        <f aca="false">10*VLOOKUP(A16,VPOP!$A$1:$D$124,4,0)+VLOOKUP(A16,VPOP!$A$1:$E$124,5,0)</f>
        <v>0</v>
      </c>
      <c r="S16" s="0" t="n">
        <f aca="false">10*VLOOKUP(A16,CPOP!$A$1:$D$122,4,0)+VLOOKUP(A16,CPOP!$A$1:$E$122,5,0)</f>
        <v>0</v>
      </c>
      <c r="T16" s="0" t="n">
        <f aca="false">10*VLOOKUP(A16,READ!$A$1:$D$122,4,0)+VLOOKUP(A16,READ!$A$1:$E$122,5,0)</f>
        <v>0</v>
      </c>
      <c r="U16" s="4"/>
      <c r="V16" s="4"/>
      <c r="W16" s="4"/>
      <c r="X16" s="0" t="n">
        <f aca="false">10*VLOOKUP(A16,FACT!$A$1:$D$123,4,0)+VLOOKUP(A16,FACT!$A$1:$E$123,5,0)</f>
        <v>10</v>
      </c>
      <c r="Y16" s="0" t="n">
        <f aca="false">10*VLOOKUP(A16,FPATH!$A$1:$D$122,4,0)+VLOOKUP(A16,FPATH!$A$1:$E$122,5,0)</f>
        <v>0</v>
      </c>
      <c r="Z16" s="0" t="n">
        <f aca="false">10*VLOOKUP(A16,CL!$A$1:$D$122,4,0)+VLOOKUP(A16,CL!$A$1:$E$122,5,0)</f>
        <v>0</v>
      </c>
      <c r="AA16" s="5" t="n">
        <f aca="false">COUNTIF(B16:Z16,"&gt;0")</f>
        <v>3</v>
      </c>
      <c r="AB16" s="6" t="n">
        <f aca="false">COUNTIF(B16:Z16,"1")+COUNTIF(B16:Z16,"11")</f>
        <v>1</v>
      </c>
      <c r="AC16" s="7" t="n">
        <f aca="false">COUNTIF(C16:Z16,"10")+COUNTIF(C16:Z16,"11")</f>
        <v>2</v>
      </c>
    </row>
    <row r="17" customFormat="false" ht="12.8" hidden="false" customHeight="false" outlineLevel="0" collapsed="false">
      <c r="A17" s="0" t="s">
        <v>43</v>
      </c>
      <c r="B17" s="0" t="n">
        <f aca="false">10*VLOOKUP(A17,INT!$A$1:$D$122,4,0)+VLOOKUP(A17,INT!$A$1:$E$122,5,0)</f>
        <v>0</v>
      </c>
      <c r="C17" s="4"/>
      <c r="D17" s="0" t="n">
        <f aca="false">10*VLOOKUP(A17,FLOW!$A$1:$D$122,4,0)+VLOOKUP(A17,FLOW!$A$1:$E$122,5,0)</f>
        <v>1</v>
      </c>
      <c r="E17" s="0" t="n">
        <f aca="false">10*VLOOKUP(A17,PATH!$A$1:$D$122,4,0)+VLOOKUP(A17,PATH!$A$1:$E$122,5,0)</f>
        <v>0</v>
      </c>
      <c r="F17" s="1" t="n">
        <v>0</v>
      </c>
      <c r="G17" s="0" t="n">
        <f aca="false">10*VLOOKUP(A17,SNT1!$A$1:$D$122,4,0)+VLOOKUP(A17,SNT1!$A$1:$E$122,5,0)</f>
        <v>0</v>
      </c>
      <c r="H17" s="0" t="n">
        <f aca="false">10*VLOOKUP(A17,SNT2!$A$1:$D$122,4,0)+VLOOKUP(A17,SNT2!$A$1:$E$122,5,0)</f>
        <v>0</v>
      </c>
      <c r="I17" s="1"/>
      <c r="K17" s="0" t="n">
        <f aca="false">10*VLOOKUP(A17,OPRE2!$A$1:$D$124,4,0)+VLOOKUP(A17,OPRE2!$A$1:$E$124,5,0)</f>
        <v>0</v>
      </c>
      <c r="M17" s="0" t="n">
        <f aca="false">10*VLOOKUP(A17,TPI!$A$1:$D$122,4,0)+VLOOKUP(A17,TPI!$A$1:$E$122,5,0)</f>
        <v>0</v>
      </c>
      <c r="N17" s="0" t="n">
        <f aca="false">10*VLOOKUP(A17,WPTP!$A$1:$D$122,4,0)+VLOOKUP(A17,WPTP!$A$1:$E$122,5,0)</f>
        <v>0</v>
      </c>
      <c r="O17" s="0" t="n">
        <f aca="false">10*VLOOKUP(A17,VPTP!$A$1:$D$122,4,0)+VLOOKUP(A17,VPTP!$A$1:$E$122,5,0)</f>
        <v>0</v>
      </c>
      <c r="P17" s="0" t="n">
        <f aca="false">10*VLOOKUP(A17,PPTP!$A$1:$D$122,4,0)+VLOOKUP(A17,PPTP!$A$1:$E$122,5,0)</f>
        <v>0</v>
      </c>
      <c r="Q17" s="0" t="n">
        <f aca="false">10*VLOOKUP(A17,WPOP!$A$1:$D$122,4,0)+VLOOKUP(A17,WPOP!$A$1:$E$122,5,0)</f>
        <v>0</v>
      </c>
      <c r="R17" s="0" t="n">
        <f aca="false">10*VLOOKUP(A17,VPOP!$A$1:$D$124,4,0)+VLOOKUP(A17,VPOP!$A$1:$E$124,5,0)</f>
        <v>0</v>
      </c>
      <c r="S17" s="0" t="n">
        <f aca="false">10*VLOOKUP(A17,CPOP!$A$1:$D$122,4,0)+VLOOKUP(A17,CPOP!$A$1:$E$122,5,0)</f>
        <v>0</v>
      </c>
      <c r="T17" s="0" t="n">
        <f aca="false">10*VLOOKUP(A17,READ!$A$1:$D$122,4,0)+VLOOKUP(A17,READ!$A$1:$E$122,5,0)</f>
        <v>0</v>
      </c>
      <c r="U17" s="4"/>
      <c r="V17" s="4"/>
      <c r="W17" s="4"/>
      <c r="X17" s="0" t="n">
        <f aca="false">10*VLOOKUP(A17,FACT!$A$1:$D$123,4,0)+VLOOKUP(A17,FACT!$A$1:$E$123,5,0)</f>
        <v>10</v>
      </c>
      <c r="Y17" s="0" t="n">
        <f aca="false">10*VLOOKUP(A17,FPATH!$A$1:$D$122,4,0)+VLOOKUP(A17,FPATH!$A$1:$E$122,5,0)</f>
        <v>0</v>
      </c>
      <c r="Z17" s="0" t="n">
        <f aca="false">10*VLOOKUP(A17,CL!$A$1:$D$122,4,0)+VLOOKUP(A17,CL!$A$1:$E$122,5,0)</f>
        <v>0</v>
      </c>
      <c r="AA17" s="5" t="n">
        <f aca="false">COUNTIF(B17:Z17,"&gt;0")</f>
        <v>2</v>
      </c>
      <c r="AB17" s="6" t="n">
        <f aca="false">COUNTIF(B17:Z17,"1")+COUNTIF(B17:Z17,"11")</f>
        <v>1</v>
      </c>
      <c r="AC17" s="7" t="n">
        <f aca="false">COUNTIF(C17:Z17,"10")+COUNTIF(C17:Z17,"11")</f>
        <v>1</v>
      </c>
    </row>
    <row r="18" customFormat="false" ht="12.8" hidden="false" customHeight="false" outlineLevel="0" collapsed="false">
      <c r="A18" s="0" t="s">
        <v>44</v>
      </c>
      <c r="B18" s="0" t="n">
        <f aca="false">10*VLOOKUP(A18,INT!$A$1:$D$122,4,0)+VLOOKUP(A18,INT!$A$1:$E$122,5,0)</f>
        <v>0</v>
      </c>
      <c r="C18" s="4"/>
      <c r="D18" s="0" t="n">
        <f aca="false">10*VLOOKUP(A18,FLOW!$A$1:$D$122,4,0)+VLOOKUP(A18,FLOW!$A$1:$E$122,5,0)</f>
        <v>0</v>
      </c>
      <c r="E18" s="0" t="n">
        <f aca="false">10*VLOOKUP(A18,PATH!$A$1:$D$122,4,0)+VLOOKUP(A18,PATH!$A$1:$E$122,5,0)</f>
        <v>0</v>
      </c>
      <c r="F18" s="0" t="n">
        <f aca="false">10*VLOOKUP(A18,CNF!$A$1:$D$122,4,0)+VLOOKUP(A18,CNF!$A$1:$E$122,5,0)</f>
        <v>0</v>
      </c>
      <c r="G18" s="1" t="n">
        <v>0</v>
      </c>
      <c r="H18" s="0" t="n">
        <f aca="false">10*VLOOKUP(A18,SNT2!$A$1:$D$122,4,0)+VLOOKUP(A18,SNT2!$A$1:$E$122,5,0)</f>
        <v>0</v>
      </c>
      <c r="I18" s="1"/>
      <c r="K18" s="0" t="n">
        <f aca="false">10*VLOOKUP(A18,OPRE2!$A$1:$D$124,4,0)+VLOOKUP(A18,OPRE2!$A$1:$E$124,5,0)</f>
        <v>0</v>
      </c>
      <c r="M18" s="0" t="n">
        <f aca="false">10*VLOOKUP(A18,TPI!$A$1:$D$122,4,0)+VLOOKUP(A18,TPI!$A$1:$E$122,5,0)</f>
        <v>0</v>
      </c>
      <c r="N18" s="0" t="n">
        <f aca="false">10*VLOOKUP(A18,WPTP!$A$1:$D$122,4,0)+VLOOKUP(A18,WPTP!$A$1:$E$122,5,0)</f>
        <v>0</v>
      </c>
      <c r="O18" s="0" t="n">
        <f aca="false">10*VLOOKUP(A18,VPTP!$A$1:$D$122,4,0)+VLOOKUP(A18,VPTP!$A$1:$E$122,5,0)</f>
        <v>0</v>
      </c>
      <c r="P18" s="0" t="n">
        <f aca="false">10*VLOOKUP(A18,PPTP!$A$1:$D$122,4,0)+VLOOKUP(A18,PPTP!$A$1:$E$122,5,0)</f>
        <v>0</v>
      </c>
      <c r="Q18" s="0" t="n">
        <f aca="false">10*VLOOKUP(A18,WPOP!$A$1:$D$122,4,0)+VLOOKUP(A18,WPOP!$A$1:$E$122,5,0)</f>
        <v>0</v>
      </c>
      <c r="R18" s="0" t="n">
        <f aca="false">10*VLOOKUP(A18,VPOP!$A$1:$D$124,4,0)+VLOOKUP(A18,VPOP!$A$1:$E$124,5,0)</f>
        <v>0</v>
      </c>
      <c r="S18" s="0" t="n">
        <f aca="false">10*VLOOKUP(A18,CPOP!$A$1:$D$122,4,0)+VLOOKUP(A18,CPOP!$A$1:$E$122,5,0)</f>
        <v>0</v>
      </c>
      <c r="T18" s="0" t="n">
        <f aca="false">10*VLOOKUP(A18,READ!$A$1:$D$122,4,0)+VLOOKUP(A18,READ!$A$1:$E$122,5,0)</f>
        <v>0</v>
      </c>
      <c r="U18" s="4"/>
      <c r="V18" s="4"/>
      <c r="W18" s="4"/>
      <c r="X18" s="0" t="n">
        <f aca="false">10*VLOOKUP(A18,FACT!$A$1:$D$123,4,0)+VLOOKUP(A18,FACT!$A$1:$E$123,5,0)</f>
        <v>0</v>
      </c>
      <c r="Y18" s="0" t="n">
        <f aca="false">10*VLOOKUP(A18,FPATH!$A$1:$D$122,4,0)+VLOOKUP(A18,FPATH!$A$1:$E$122,5,0)</f>
        <v>0</v>
      </c>
      <c r="Z18" s="0" t="n">
        <f aca="false">10*VLOOKUP(A18,CL!$A$1:$D$122,4,0)+VLOOKUP(A18,CL!$A$1:$E$122,5,0)</f>
        <v>1</v>
      </c>
      <c r="AA18" s="5" t="n">
        <f aca="false">COUNTIF(B18:Z18,"&gt;0")</f>
        <v>1</v>
      </c>
      <c r="AB18" s="6" t="n">
        <f aca="false">COUNTIF(B18:Z18,"1")+COUNTIF(B18:Z18,"11")</f>
        <v>1</v>
      </c>
      <c r="AC18" s="7" t="n">
        <f aca="false">COUNTIF(C18:Z18,"10")+COUNTIF(C18:Z18,"11")</f>
        <v>0</v>
      </c>
    </row>
    <row r="19" customFormat="false" ht="12.8" hidden="false" customHeight="false" outlineLevel="0" collapsed="false">
      <c r="A19" s="0" t="s">
        <v>45</v>
      </c>
      <c r="B19" s="0" t="n">
        <f aca="false">10*VLOOKUP(A19,INT!$A$1:$D$122,4,0)+VLOOKUP(A19,INT!$A$1:$E$122,5,0)</f>
        <v>0</v>
      </c>
      <c r="C19" s="4"/>
      <c r="D19" s="0" t="n">
        <f aca="false">10*VLOOKUP(A19,FLOW!$A$1:$D$122,4,0)+VLOOKUP(A19,FLOW!$A$1:$E$122,5,0)</f>
        <v>0</v>
      </c>
      <c r="E19" s="0" t="n">
        <f aca="false">10*VLOOKUP(A19,PATH!$A$1:$D$122,4,0)+VLOOKUP(A19,PATH!$A$1:$E$122,5,0)</f>
        <v>0</v>
      </c>
      <c r="F19" s="0" t="n">
        <f aca="false">10*VLOOKUP(A19,CNF!$A$1:$D$122,4,0)+VLOOKUP(A19,CNF!$A$1:$E$122,5,0)</f>
        <v>0</v>
      </c>
      <c r="G19" s="0" t="n">
        <f aca="false">10*VLOOKUP(A19,SNT1!$A$1:$D$122,4,0)+VLOOKUP(A19,SNT1!$A$1:$E$122,5,0)</f>
        <v>0</v>
      </c>
      <c r="H19" s="0" t="n">
        <f aca="false">10*VLOOKUP(A19,SNT2!$A$1:$D$122,4,0)+VLOOKUP(A19,SNT2!$A$1:$E$122,5,0)</f>
        <v>0</v>
      </c>
      <c r="I19" s="1"/>
      <c r="K19" s="0" t="n">
        <f aca="false">10*VLOOKUP(A19,OPRE2!$A$1:$D$124,4,0)+VLOOKUP(A19,OPRE2!$A$1:$E$124,5,0)</f>
        <v>0</v>
      </c>
      <c r="M19" s="0" t="n">
        <f aca="false">10*VLOOKUP(A19,TPI!$A$1:$D$122,4,0)+VLOOKUP(A19,TPI!$A$1:$E$122,5,0)</f>
        <v>0</v>
      </c>
      <c r="N19" s="0" t="n">
        <f aca="false">10*VLOOKUP(A19,WPTP!$A$1:$D$122,4,0)+VLOOKUP(A19,WPTP!$A$1:$E$122,5,0)</f>
        <v>0</v>
      </c>
      <c r="O19" s="0" t="n">
        <f aca="false">10*VLOOKUP(A19,VPTP!$A$1:$D$122,4,0)+VLOOKUP(A19,VPTP!$A$1:$E$122,5,0)</f>
        <v>0</v>
      </c>
      <c r="P19" s="0" t="n">
        <f aca="false">10*VLOOKUP(A19,PPTP!$A$1:$D$122,4,0)+VLOOKUP(A19,PPTP!$A$1:$E$122,5,0)</f>
        <v>1</v>
      </c>
      <c r="Q19" s="0" t="n">
        <f aca="false">10*VLOOKUP(A19,WPOP!$A$1:$D$122,4,0)+VLOOKUP(A19,WPOP!$A$1:$E$122,5,0)</f>
        <v>0</v>
      </c>
      <c r="R19" s="0" t="n">
        <f aca="false">10*VLOOKUP(A19,VPOP!$A$1:$D$124,4,0)+VLOOKUP(A19,VPOP!$A$1:$E$124,5,0)</f>
        <v>0</v>
      </c>
      <c r="S19" s="0" t="n">
        <f aca="false">10*VLOOKUP(A19,CPOP!$A$1:$D$122,4,0)+VLOOKUP(A19,CPOP!$A$1:$E$122,5,0)</f>
        <v>0</v>
      </c>
      <c r="T19" s="0" t="n">
        <f aca="false">10*VLOOKUP(A19,READ!$A$1:$D$122,4,0)+VLOOKUP(A19,READ!$A$1:$E$122,5,0)</f>
        <v>0</v>
      </c>
      <c r="U19" s="4"/>
      <c r="V19" s="4"/>
      <c r="W19" s="4"/>
      <c r="X19" s="0" t="n">
        <f aca="false">10*VLOOKUP(A19,FACT!$A$1:$D$123,4,0)+VLOOKUP(A19,FACT!$A$1:$E$123,5,0)</f>
        <v>0</v>
      </c>
      <c r="Y19" s="0" t="n">
        <f aca="false">10*VLOOKUP(A19,FPATH!$A$1:$D$122,4,0)+VLOOKUP(A19,FPATH!$A$1:$E$122,5,0)</f>
        <v>0</v>
      </c>
      <c r="Z19" s="0" t="n">
        <f aca="false">10*VLOOKUP(A19,CL!$A$1:$D$122,4,0)+VLOOKUP(A19,CL!$A$1:$E$122,5,0)</f>
        <v>0</v>
      </c>
      <c r="AA19" s="5" t="n">
        <f aca="false">COUNTIF(B19:Z19,"&gt;0")</f>
        <v>1</v>
      </c>
      <c r="AB19" s="6" t="n">
        <f aca="false">COUNTIF(B19:Z19,"1")+COUNTIF(B19:Z19,"11")</f>
        <v>1</v>
      </c>
      <c r="AC19" s="7" t="n">
        <f aca="false">COUNTIF(C19:Z19,"10")+COUNTIF(C19:Z19,"11")</f>
        <v>0</v>
      </c>
    </row>
    <row r="20" customFormat="false" ht="12.8" hidden="false" customHeight="false" outlineLevel="0" collapsed="false">
      <c r="A20" s="0" t="s">
        <v>46</v>
      </c>
      <c r="B20" s="0" t="n">
        <f aca="false">10*VLOOKUP(A20,INT!$A$1:$D$122,4,0)+VLOOKUP(A20,INT!$A$1:$E$122,5,0)</f>
        <v>0</v>
      </c>
      <c r="C20" s="4"/>
      <c r="D20" s="0" t="n">
        <f aca="false">10*VLOOKUP(A20,FLOW!$A$1:$D$122,4,0)+VLOOKUP(A20,FLOW!$A$1:$E$122,5,0)</f>
        <v>0</v>
      </c>
      <c r="E20" s="0" t="n">
        <f aca="false">10*VLOOKUP(A20,PATH!$A$1:$D$122,4,0)+VLOOKUP(A20,PATH!$A$1:$E$122,5,0)</f>
        <v>0</v>
      </c>
      <c r="F20" s="0" t="n">
        <f aca="false">10*VLOOKUP(A20,CNF!$A$1:$D$122,4,0)+VLOOKUP(A20,CNF!$A$1:$E$122,5,0)</f>
        <v>0</v>
      </c>
      <c r="G20" s="0" t="n">
        <f aca="false">10*VLOOKUP(A20,SNT1!$A$1:$D$122,4,0)+VLOOKUP(A20,SNT1!$A$1:$E$122,5,0)</f>
        <v>0</v>
      </c>
      <c r="H20" s="0" t="n">
        <f aca="false">10*VLOOKUP(A20,SNT2!$A$1:$D$122,4,0)+VLOOKUP(A20,SNT2!$A$1:$E$122,5,0)</f>
        <v>0</v>
      </c>
      <c r="I20" s="1"/>
      <c r="K20" s="0" t="n">
        <f aca="false">10*VLOOKUP(A20,OPRE2!$A$1:$D$124,4,0)+VLOOKUP(A20,OPRE2!$A$1:$E$124,5,0)</f>
        <v>0</v>
      </c>
      <c r="M20" s="0" t="n">
        <f aca="false">10*VLOOKUP(A20,TPI!$A$1:$D$122,4,0)+VLOOKUP(A20,TPI!$A$1:$E$122,5,0)</f>
        <v>0</v>
      </c>
      <c r="N20" s="0" t="n">
        <f aca="false">10*VLOOKUP(A20,WPTP!$A$1:$D$122,4,0)+VLOOKUP(A20,WPTP!$A$1:$E$122,5,0)</f>
        <v>0</v>
      </c>
      <c r="O20" s="0" t="n">
        <f aca="false">10*VLOOKUP(A20,VPTP!$A$1:$D$122,4,0)+VLOOKUP(A20,VPTP!$A$1:$E$122,5,0)</f>
        <v>0</v>
      </c>
      <c r="P20" s="0" t="n">
        <f aca="false">10*VLOOKUP(A20,PPTP!$A$1:$D$122,4,0)+VLOOKUP(A20,PPTP!$A$1:$E$122,5,0)</f>
        <v>1</v>
      </c>
      <c r="Q20" s="0" t="n">
        <f aca="false">10*VLOOKUP(A20,WPOP!$A$1:$D$122,4,0)+VLOOKUP(A20,WPOP!$A$1:$E$122,5,0)</f>
        <v>0</v>
      </c>
      <c r="R20" s="0" t="n">
        <f aca="false">10*VLOOKUP(A20,VPOP!$A$1:$D$124,4,0)+VLOOKUP(A20,VPOP!$A$1:$E$124,5,0)</f>
        <v>0</v>
      </c>
      <c r="S20" s="0" t="n">
        <f aca="false">10*VLOOKUP(A20,CPOP!$A$1:$D$122,4,0)+VLOOKUP(A20,CPOP!$A$1:$E$122,5,0)</f>
        <v>0</v>
      </c>
      <c r="T20" s="0" t="n">
        <f aca="false">10*VLOOKUP(A20,READ!$A$1:$D$122,4,0)+VLOOKUP(A20,READ!$A$1:$E$122,5,0)</f>
        <v>0</v>
      </c>
      <c r="U20" s="4"/>
      <c r="V20" s="4"/>
      <c r="W20" s="4"/>
      <c r="X20" s="0" t="n">
        <f aca="false">10*VLOOKUP(A20,FACT!$A$1:$D$123,4,0)+VLOOKUP(A20,FACT!$A$1:$E$123,5,0)</f>
        <v>0</v>
      </c>
      <c r="Y20" s="0" t="n">
        <f aca="false">10*VLOOKUP(A20,FPATH!$A$1:$D$122,4,0)+VLOOKUP(A20,FPATH!$A$1:$E$122,5,0)</f>
        <v>0</v>
      </c>
      <c r="Z20" s="0" t="n">
        <f aca="false">10*VLOOKUP(A20,CL!$A$1:$D$122,4,0)+VLOOKUP(A20,CL!$A$1:$E$122,5,0)</f>
        <v>1</v>
      </c>
      <c r="AA20" s="5" t="n">
        <f aca="false">COUNTIF(B20:Z20,"&gt;0")</f>
        <v>2</v>
      </c>
      <c r="AB20" s="6" t="n">
        <f aca="false">COUNTIF(B20:Z20,"1")+COUNTIF(B20:Z20,"11")</f>
        <v>2</v>
      </c>
      <c r="AC20" s="7" t="n">
        <f aca="false">COUNTIF(C20:Z20,"10")+COUNTIF(C20:Z20,"11")</f>
        <v>0</v>
      </c>
    </row>
    <row r="21" customFormat="false" ht="12.8" hidden="false" customHeight="false" outlineLevel="0" collapsed="false">
      <c r="A21" s="0" t="s">
        <v>47</v>
      </c>
      <c r="B21" s="0" t="n">
        <f aca="false">10*VLOOKUP(A21,INT!$A$1:$D$122,4,0)+VLOOKUP(A21,INT!$A$1:$E$122,5,0)</f>
        <v>0</v>
      </c>
      <c r="C21" s="4"/>
      <c r="D21" s="0" t="n">
        <f aca="false">10*VLOOKUP(A21,FLOW!$A$1:$D$122,4,0)+VLOOKUP(A21,FLOW!$A$1:$E$122,5,0)</f>
        <v>0</v>
      </c>
      <c r="E21" s="0" t="n">
        <f aca="false">10*VLOOKUP(A21,PATH!$A$1:$D$122,4,0)+VLOOKUP(A21,PATH!$A$1:$E$122,5,0)</f>
        <v>0</v>
      </c>
      <c r="F21" s="0" t="n">
        <f aca="false">10*VLOOKUP(A21,CNF!$A$1:$D$122,4,0)+VLOOKUP(A21,CNF!$A$1:$E$122,5,0)</f>
        <v>0</v>
      </c>
      <c r="G21" s="0" t="n">
        <f aca="false">10*VLOOKUP(A21,SNT1!$A$1:$D$122,4,0)+VLOOKUP(A21,SNT1!$A$1:$E$122,5,0)</f>
        <v>0</v>
      </c>
      <c r="H21" s="0" t="n">
        <f aca="false">10*VLOOKUP(A21,SNT2!$A$1:$D$122,4,0)+VLOOKUP(A21,SNT2!$A$1:$E$122,5,0)</f>
        <v>0</v>
      </c>
      <c r="I21" s="1"/>
      <c r="K21" s="0" t="n">
        <f aca="false">10*VLOOKUP(A21,OPRE2!$A$1:$D$124,4,0)+VLOOKUP(A21,OPRE2!$A$1:$E$124,5,0)</f>
        <v>0</v>
      </c>
      <c r="M21" s="0" t="n">
        <f aca="false">10*VLOOKUP(A21,TPI!$A$1:$D$122,4,0)+VLOOKUP(A21,TPI!$A$1:$E$122,5,0)</f>
        <v>0</v>
      </c>
      <c r="N21" s="0" t="n">
        <f aca="false">10*VLOOKUP(A21,WPTP!$A$1:$D$122,4,0)+VLOOKUP(A21,WPTP!$A$1:$E$122,5,0)</f>
        <v>0</v>
      </c>
      <c r="O21" s="0" t="n">
        <f aca="false">10*VLOOKUP(A21,VPTP!$A$1:$D$122,4,0)+VLOOKUP(A21,VPTP!$A$1:$E$122,5,0)</f>
        <v>0</v>
      </c>
      <c r="P21" s="0" t="n">
        <f aca="false">10*VLOOKUP(A21,PPTP!$A$1:$D$122,4,0)+VLOOKUP(A21,PPTP!$A$1:$E$122,5,0)</f>
        <v>0</v>
      </c>
      <c r="Q21" s="0" t="n">
        <f aca="false">10*VLOOKUP(A21,WPOP!$A$1:$D$122,4,0)+VLOOKUP(A21,WPOP!$A$1:$E$122,5,0)</f>
        <v>0</v>
      </c>
      <c r="R21" s="0" t="n">
        <f aca="false">10*VLOOKUP(A21,VPOP!$A$1:$D$124,4,0)+VLOOKUP(A21,VPOP!$A$1:$E$124,5,0)</f>
        <v>0</v>
      </c>
      <c r="S21" s="0" t="n">
        <f aca="false">10*VLOOKUP(A21,CPOP!$A$1:$D$122,4,0)+VLOOKUP(A21,CPOP!$A$1:$E$122,5,0)</f>
        <v>0</v>
      </c>
      <c r="T21" s="0" t="n">
        <f aca="false">10*VLOOKUP(A21,READ!$A$1:$D$122,4,0)+VLOOKUP(A21,READ!$A$1:$E$122,5,0)</f>
        <v>0</v>
      </c>
      <c r="U21" s="4"/>
      <c r="V21" s="4"/>
      <c r="W21" s="4"/>
      <c r="X21" s="0" t="n">
        <f aca="false">10*VLOOKUP(A21,FACT!$A$1:$D$123,4,0)+VLOOKUP(A21,FACT!$A$1:$E$123,5,0)</f>
        <v>0</v>
      </c>
      <c r="Y21" s="0" t="n">
        <f aca="false">10*VLOOKUP(A21,FPATH!$A$1:$D$122,4,0)+VLOOKUP(A21,FPATH!$A$1:$E$122,5,0)</f>
        <v>0</v>
      </c>
      <c r="Z21" s="0" t="n">
        <f aca="false">10*VLOOKUP(A21,CL!$A$1:$D$122,4,0)+VLOOKUP(A21,CL!$A$1:$E$122,5,0)</f>
        <v>0</v>
      </c>
      <c r="AA21" s="5" t="n">
        <f aca="false">COUNTIF(B21:Z21,"&gt;0")</f>
        <v>0</v>
      </c>
      <c r="AB21" s="6" t="n">
        <f aca="false">COUNTIF(B21:Z21,"1")+COUNTIF(B21:Z21,"11")</f>
        <v>0</v>
      </c>
      <c r="AC21" s="7" t="n">
        <f aca="false">COUNTIF(C21:Z21,"10")+COUNTIF(C21:Z21,"11")</f>
        <v>0</v>
      </c>
    </row>
    <row r="22" customFormat="false" ht="12.8" hidden="false" customHeight="false" outlineLevel="0" collapsed="false">
      <c r="A22" s="0" t="s">
        <v>48</v>
      </c>
      <c r="B22" s="0" t="n">
        <f aca="false">10*VLOOKUP(A22,INT!$A$1:$D$122,4,0)+VLOOKUP(A22,INT!$A$1:$E$122,5,0)</f>
        <v>0</v>
      </c>
      <c r="C22" s="4"/>
      <c r="D22" s="0" t="n">
        <f aca="false">10*VLOOKUP(A22,FLOW!$A$1:$D$122,4,0)+VLOOKUP(A22,FLOW!$A$1:$E$122,5,0)</f>
        <v>0</v>
      </c>
      <c r="E22" s="0" t="n">
        <f aca="false">10*VLOOKUP(A22,PATH!$A$1:$D$122,4,0)+VLOOKUP(A22,PATH!$A$1:$E$122,5,0)</f>
        <v>0</v>
      </c>
      <c r="F22" s="0" t="n">
        <f aca="false">10*VLOOKUP(A22,CNF!$A$1:$D$122,4,0)+VLOOKUP(A22,CNF!$A$1:$E$122,5,0)</f>
        <v>0</v>
      </c>
      <c r="G22" s="0" t="n">
        <f aca="false">10*VLOOKUP(A22,SNT1!$A$1:$D$122,4,0)+VLOOKUP(A22,SNT1!$A$1:$E$122,5,0)</f>
        <v>0</v>
      </c>
      <c r="H22" s="0" t="n">
        <f aca="false">10*VLOOKUP(A22,SNT2!$A$1:$D$122,4,0)+VLOOKUP(A22,SNT2!$A$1:$E$122,5,0)</f>
        <v>0</v>
      </c>
      <c r="I22" s="1"/>
      <c r="K22" s="0" t="n">
        <f aca="false">10*VLOOKUP(A22,OPRE2!$A$1:$D$124,4,0)+VLOOKUP(A22,OPRE2!$A$1:$E$124,5,0)</f>
        <v>0</v>
      </c>
      <c r="M22" s="0" t="n">
        <f aca="false">10*VLOOKUP(A22,TPI!$A$1:$D$122,4,0)+VLOOKUP(A22,TPI!$A$1:$E$122,5,0)</f>
        <v>0</v>
      </c>
      <c r="N22" s="0" t="n">
        <f aca="false">10*VLOOKUP(A22,WPTP!$A$1:$D$122,4,0)+VLOOKUP(A22,WPTP!$A$1:$E$122,5,0)</f>
        <v>0</v>
      </c>
      <c r="O22" s="0" t="n">
        <f aca="false">10*VLOOKUP(A22,VPTP!$A$1:$D$122,4,0)+VLOOKUP(A22,VPTP!$A$1:$E$122,5,0)</f>
        <v>0</v>
      </c>
      <c r="P22" s="0" t="n">
        <f aca="false">10*VLOOKUP(A22,PPTP!$A$1:$D$122,4,0)+VLOOKUP(A22,PPTP!$A$1:$E$122,5,0)</f>
        <v>1</v>
      </c>
      <c r="Q22" s="0" t="n">
        <f aca="false">10*VLOOKUP(A22,WPOP!$A$1:$D$122,4,0)+VLOOKUP(A22,WPOP!$A$1:$E$122,5,0)</f>
        <v>0</v>
      </c>
      <c r="R22" s="0" t="n">
        <f aca="false">10*VLOOKUP(A22,VPOP!$A$1:$D$124,4,0)+VLOOKUP(A22,VPOP!$A$1:$E$124,5,0)</f>
        <v>0</v>
      </c>
      <c r="S22" s="0" t="n">
        <f aca="false">10*VLOOKUP(A22,CPOP!$A$1:$D$122,4,0)+VLOOKUP(A22,CPOP!$A$1:$E$122,5,0)</f>
        <v>0</v>
      </c>
      <c r="T22" s="0" t="n">
        <f aca="false">10*VLOOKUP(A22,READ!$A$1:$D$122,4,0)+VLOOKUP(A22,READ!$A$1:$E$122,5,0)</f>
        <v>0</v>
      </c>
      <c r="U22" s="4"/>
      <c r="V22" s="4"/>
      <c r="W22" s="4"/>
      <c r="X22" s="0" t="n">
        <f aca="false">10*VLOOKUP(A22,FACT!$A$1:$D$123,4,0)+VLOOKUP(A22,FACT!$A$1:$E$123,5,0)</f>
        <v>0</v>
      </c>
      <c r="Y22" s="0" t="n">
        <f aca="false">10*VLOOKUP(A22,FPATH!$A$1:$D$122,4,0)+VLOOKUP(A22,FPATH!$A$1:$E$122,5,0)</f>
        <v>0</v>
      </c>
      <c r="Z22" s="0" t="n">
        <f aca="false">10*VLOOKUP(A22,CL!$A$1:$D$122,4,0)+VLOOKUP(A22,CL!$A$1:$E$122,5,0)</f>
        <v>0</v>
      </c>
      <c r="AA22" s="5" t="n">
        <f aca="false">COUNTIF(B22:Z22,"&gt;0")</f>
        <v>1</v>
      </c>
      <c r="AB22" s="6" t="n">
        <f aca="false">COUNTIF(B22:Z22,"1")+COUNTIF(B22:Z22,"11")</f>
        <v>1</v>
      </c>
      <c r="AC22" s="7" t="n">
        <f aca="false">COUNTIF(C22:Z22,"10")+COUNTIF(C22:Z22,"11")</f>
        <v>0</v>
      </c>
    </row>
    <row r="23" customFormat="false" ht="12.8" hidden="false" customHeight="false" outlineLevel="0" collapsed="false">
      <c r="A23" s="0" t="s">
        <v>49</v>
      </c>
      <c r="B23" s="0" t="n">
        <f aca="false">10*VLOOKUP(A23,INT!$A$1:$D$122,4,0)+VLOOKUP(A23,INT!$A$1:$E$122,5,0)</f>
        <v>0</v>
      </c>
      <c r="C23" s="4"/>
      <c r="D23" s="0" t="n">
        <f aca="false">10*VLOOKUP(A23,FLOW!$A$1:$D$122,4,0)+VLOOKUP(A23,FLOW!$A$1:$E$122,5,0)</f>
        <v>0</v>
      </c>
      <c r="E23" s="0" t="n">
        <f aca="false">10*VLOOKUP(A23,PATH!$A$1:$D$122,4,0)+VLOOKUP(A23,PATH!$A$1:$E$122,5,0)</f>
        <v>0</v>
      </c>
      <c r="F23" s="1" t="n">
        <v>0</v>
      </c>
      <c r="G23" s="0" t="n">
        <f aca="false">10*VLOOKUP(A23,SNT1!$A$1:$D$122,4,0)+VLOOKUP(A23,SNT1!$A$1:$E$122,5,0)</f>
        <v>0</v>
      </c>
      <c r="H23" s="0" t="n">
        <f aca="false">10*VLOOKUP(A23,SNT2!$A$1:$D$122,4,0)+VLOOKUP(A23,SNT2!$A$1:$E$122,5,0)</f>
        <v>0</v>
      </c>
      <c r="I23" s="1"/>
      <c r="K23" s="0" t="n">
        <f aca="false">10*VLOOKUP(A23,OPRE2!$A$1:$D$124,4,0)+VLOOKUP(A23,OPRE2!$A$1:$E$124,5,0)</f>
        <v>0</v>
      </c>
      <c r="M23" s="0" t="n">
        <f aca="false">10*VLOOKUP(A23,TPI!$A$1:$D$122,4,0)+VLOOKUP(A23,TPI!$A$1:$E$122,5,0)</f>
        <v>0</v>
      </c>
      <c r="N23" s="0" t="n">
        <f aca="false">10*VLOOKUP(A23,WPTP!$A$1:$D$122,4,0)+VLOOKUP(A23,WPTP!$A$1:$E$122,5,0)</f>
        <v>0</v>
      </c>
      <c r="O23" s="0" t="n">
        <f aca="false">10*VLOOKUP(A23,VPTP!$A$1:$D$122,4,0)+VLOOKUP(A23,VPTP!$A$1:$E$122,5,0)</f>
        <v>0</v>
      </c>
      <c r="P23" s="0" t="n">
        <f aca="false">10*VLOOKUP(A23,PPTP!$A$1:$D$122,4,0)+VLOOKUP(A23,PPTP!$A$1:$E$122,5,0)</f>
        <v>0</v>
      </c>
      <c r="Q23" s="0" t="n">
        <f aca="false">10*VLOOKUP(A23,WPOP!$A$1:$D$122,4,0)+VLOOKUP(A23,WPOP!$A$1:$E$122,5,0)</f>
        <v>0</v>
      </c>
      <c r="R23" s="0" t="n">
        <f aca="false">10*VLOOKUP(A23,VPOP!$A$1:$D$124,4,0)+VLOOKUP(A23,VPOP!$A$1:$E$124,5,0)</f>
        <v>0</v>
      </c>
      <c r="S23" s="0" t="n">
        <f aca="false">10*VLOOKUP(A23,CPOP!$A$1:$D$122,4,0)+VLOOKUP(A23,CPOP!$A$1:$E$122,5,0)</f>
        <v>0</v>
      </c>
      <c r="T23" s="0" t="n">
        <f aca="false">10*VLOOKUP(A23,READ!$A$1:$D$122,4,0)+VLOOKUP(A23,READ!$A$1:$E$122,5,0)</f>
        <v>0</v>
      </c>
      <c r="U23" s="4"/>
      <c r="V23" s="4"/>
      <c r="W23" s="4"/>
      <c r="X23" s="0" t="n">
        <f aca="false">10*VLOOKUP(A23,FACT!$A$1:$D$123,4,0)+VLOOKUP(A23,FACT!$A$1:$E$123,5,0)</f>
        <v>0</v>
      </c>
      <c r="Y23" s="0" t="n">
        <f aca="false">10*VLOOKUP(A23,FPATH!$A$1:$D$122,4,0)+VLOOKUP(A23,FPATH!$A$1:$E$122,5,0)</f>
        <v>0</v>
      </c>
      <c r="Z23" s="0" t="n">
        <f aca="false">10*VLOOKUP(A23,CL!$A$1:$D$122,4,0)+VLOOKUP(A23,CL!$A$1:$E$122,5,0)</f>
        <v>0</v>
      </c>
      <c r="AA23" s="5" t="n">
        <f aca="false">COUNTIF(B23:Z23,"&gt;0")</f>
        <v>0</v>
      </c>
      <c r="AB23" s="6" t="n">
        <f aca="false">COUNTIF(B23:Z23,"1")+COUNTIF(B23:Z23,"11")</f>
        <v>0</v>
      </c>
      <c r="AC23" s="7" t="n">
        <f aca="false">COUNTIF(C23:Z23,"10")+COUNTIF(C23:Z23,"11")</f>
        <v>0</v>
      </c>
    </row>
    <row r="24" customFormat="false" ht="12.8" hidden="false" customHeight="false" outlineLevel="0" collapsed="false">
      <c r="A24" s="0" t="s">
        <v>50</v>
      </c>
      <c r="B24" s="0" t="n">
        <f aca="false">10*VLOOKUP(A24,INT!$A$1:$D$122,4,0)+VLOOKUP(A24,INT!$A$1:$E$122,5,0)</f>
        <v>0</v>
      </c>
      <c r="C24" s="4"/>
      <c r="D24" s="0" t="n">
        <f aca="false">10*VLOOKUP(A24,FLOW!$A$1:$D$122,4,0)+VLOOKUP(A24,FLOW!$A$1:$E$122,5,0)</f>
        <v>0</v>
      </c>
      <c r="E24" s="0" t="n">
        <f aca="false">10*VLOOKUP(A24,PATH!$A$1:$D$122,4,0)+VLOOKUP(A24,PATH!$A$1:$E$122,5,0)</f>
        <v>0</v>
      </c>
      <c r="F24" s="0" t="n">
        <f aca="false">10*VLOOKUP(A24,CNF!$A$1:$D$122,4,0)+VLOOKUP(A24,CNF!$A$1:$E$122,5,0)</f>
        <v>10</v>
      </c>
      <c r="G24" s="0" t="n">
        <f aca="false">10*VLOOKUP(A24,SNT1!$A$1:$D$122,4,0)+VLOOKUP(A24,SNT1!$A$1:$E$122,5,0)</f>
        <v>0</v>
      </c>
      <c r="H24" s="0" t="n">
        <f aca="false">10*VLOOKUP(A24,SNT2!$A$1:$D$122,4,0)+VLOOKUP(A24,SNT2!$A$1:$E$122,5,0)</f>
        <v>0</v>
      </c>
      <c r="I24" s="1"/>
      <c r="K24" s="0" t="n">
        <f aca="false">10*VLOOKUP(A24,OPRE2!$A$1:$D$124,4,0)+VLOOKUP(A24,OPRE2!$A$1:$E$124,5,0)</f>
        <v>0</v>
      </c>
      <c r="M24" s="0" t="n">
        <f aca="false">10*VLOOKUP(A24,TPI!$A$1:$D$122,4,0)+VLOOKUP(A24,TPI!$A$1:$E$122,5,0)</f>
        <v>0</v>
      </c>
      <c r="N24" s="0" t="n">
        <f aca="false">10*VLOOKUP(A24,WPTP!$A$1:$D$122,4,0)+VLOOKUP(A24,WPTP!$A$1:$E$122,5,0)</f>
        <v>0</v>
      </c>
      <c r="O24" s="0" t="n">
        <f aca="false">10*VLOOKUP(A24,VPTP!$A$1:$D$122,4,0)+VLOOKUP(A24,VPTP!$A$1:$E$122,5,0)</f>
        <v>1</v>
      </c>
      <c r="P24" s="0" t="n">
        <f aca="false">10*VLOOKUP(A24,PPTP!$A$1:$D$122,4,0)+VLOOKUP(A24,PPTP!$A$1:$E$122,5,0)</f>
        <v>0</v>
      </c>
      <c r="Q24" s="0" t="n">
        <f aca="false">10*VLOOKUP(A24,WPOP!$A$1:$D$122,4,0)+VLOOKUP(A24,WPOP!$A$1:$E$122,5,0)</f>
        <v>0</v>
      </c>
      <c r="R24" s="0" t="n">
        <f aca="false">10*VLOOKUP(A24,VPOP!$A$1:$D$124,4,0)+VLOOKUP(A24,VPOP!$A$1:$E$124,5,0)</f>
        <v>1</v>
      </c>
      <c r="S24" s="0" t="n">
        <f aca="false">10*VLOOKUP(A24,CPOP!$A$1:$D$122,4,0)+VLOOKUP(A24,CPOP!$A$1:$E$122,5,0)</f>
        <v>10</v>
      </c>
      <c r="T24" s="0" t="n">
        <f aca="false">10*VLOOKUP(A24,READ!$A$1:$D$122,4,0)+VLOOKUP(A24,READ!$A$1:$E$122,5,0)</f>
        <v>0</v>
      </c>
      <c r="U24" s="4"/>
      <c r="V24" s="4"/>
      <c r="W24" s="4"/>
      <c r="X24" s="0" t="n">
        <f aca="false">10*VLOOKUP(A24,FACT!$A$1:$D$123,4,0)+VLOOKUP(A24,FACT!$A$1:$E$123,5,0)</f>
        <v>0</v>
      </c>
      <c r="Y24" s="0" t="n">
        <f aca="false">10*VLOOKUP(A24,FPATH!$A$1:$D$122,4,0)+VLOOKUP(A24,FPATH!$A$1:$E$122,5,0)</f>
        <v>0</v>
      </c>
      <c r="Z24" s="0" t="n">
        <f aca="false">10*VLOOKUP(A24,CL!$A$1:$D$122,4,0)+VLOOKUP(A24,CL!$A$1:$E$122,5,0)</f>
        <v>0</v>
      </c>
      <c r="AA24" s="5" t="n">
        <f aca="false">COUNTIF(B24:Z24,"&gt;0")</f>
        <v>4</v>
      </c>
      <c r="AB24" s="6" t="n">
        <f aca="false">COUNTIF(B24:Z24,"1")+COUNTIF(B24:Z24,"11")</f>
        <v>2</v>
      </c>
      <c r="AC24" s="7" t="n">
        <f aca="false">COUNTIF(C24:Z24,"10")+COUNTIF(C24:Z24,"11")</f>
        <v>2</v>
      </c>
    </row>
    <row r="25" customFormat="false" ht="12.8" hidden="false" customHeight="false" outlineLevel="0" collapsed="false">
      <c r="A25" s="0" t="s">
        <v>51</v>
      </c>
      <c r="B25" s="0" t="n">
        <f aca="false">10*VLOOKUP(A25,INT!$A$1:$D$122,4,0)+VLOOKUP(A25,INT!$A$1:$E$122,5,0)</f>
        <v>0</v>
      </c>
      <c r="C25" s="4"/>
      <c r="D25" s="0" t="n">
        <f aca="false">10*VLOOKUP(A25,FLOW!$A$1:$D$122,4,0)+VLOOKUP(A25,FLOW!$A$1:$E$122,5,0)</f>
        <v>0</v>
      </c>
      <c r="E25" s="0" t="n">
        <f aca="false">10*VLOOKUP(A25,PATH!$A$1:$D$122,4,0)+VLOOKUP(A25,PATH!$A$1:$E$122,5,0)</f>
        <v>0</v>
      </c>
      <c r="F25" s="0" t="n">
        <f aca="false">10*VLOOKUP(A25,CNF!$A$1:$D$122,4,0)+VLOOKUP(A25,CNF!$A$1:$E$122,5,0)</f>
        <v>0</v>
      </c>
      <c r="G25" s="1" t="n">
        <v>0</v>
      </c>
      <c r="H25" s="0" t="n">
        <f aca="false">10*VLOOKUP(A25,SNT2!$A$1:$D$122,4,0)+VLOOKUP(A25,SNT2!$A$1:$E$122,5,0)</f>
        <v>0</v>
      </c>
      <c r="I25" s="1"/>
      <c r="K25" s="0" t="n">
        <f aca="false">10*VLOOKUP(A25,OPRE2!$A$1:$D$124,4,0)+VLOOKUP(A25,OPRE2!$A$1:$E$124,5,0)</f>
        <v>0</v>
      </c>
      <c r="M25" s="0" t="n">
        <f aca="false">10*VLOOKUP(A25,TPI!$A$1:$D$122,4,0)+VLOOKUP(A25,TPI!$A$1:$E$122,5,0)</f>
        <v>0</v>
      </c>
      <c r="N25" s="0" t="n">
        <f aca="false">10*VLOOKUP(A25,WPTP!$A$1:$D$122,4,0)+VLOOKUP(A25,WPTP!$A$1:$E$122,5,0)</f>
        <v>0</v>
      </c>
      <c r="O25" s="0" t="n">
        <f aca="false">10*VLOOKUP(A25,VPTP!$A$1:$D$122,4,0)+VLOOKUP(A25,VPTP!$A$1:$E$122,5,0)</f>
        <v>0</v>
      </c>
      <c r="P25" s="0" t="n">
        <f aca="false">10*VLOOKUP(A25,PPTP!$A$1:$D$122,4,0)+VLOOKUP(A25,PPTP!$A$1:$E$122,5,0)</f>
        <v>0</v>
      </c>
      <c r="Q25" s="0" t="n">
        <f aca="false">10*VLOOKUP(A25,WPOP!$A$1:$D$122,4,0)+VLOOKUP(A25,WPOP!$A$1:$E$122,5,0)</f>
        <v>0</v>
      </c>
      <c r="R25" s="0" t="n">
        <f aca="false">10*VLOOKUP(A25,VPOP!$A$1:$D$124,4,0)+VLOOKUP(A25,VPOP!$A$1:$E$124,5,0)</f>
        <v>0</v>
      </c>
      <c r="S25" s="0" t="n">
        <f aca="false">10*VLOOKUP(A25,CPOP!$A$1:$D$122,4,0)+VLOOKUP(A25,CPOP!$A$1:$E$122,5,0)</f>
        <v>0</v>
      </c>
      <c r="T25" s="0" t="n">
        <f aca="false">10*VLOOKUP(A25,READ!$A$1:$D$122,4,0)+VLOOKUP(A25,READ!$A$1:$E$122,5,0)</f>
        <v>0</v>
      </c>
      <c r="U25" s="4"/>
      <c r="V25" s="4"/>
      <c r="W25" s="4"/>
      <c r="X25" s="0" t="n">
        <f aca="false">10*VLOOKUP(A25,FACT!$A$1:$D$123,4,0)+VLOOKUP(A25,FACT!$A$1:$E$123,5,0)</f>
        <v>0</v>
      </c>
      <c r="Y25" s="0" t="n">
        <f aca="false">10*VLOOKUP(A25,FPATH!$A$1:$D$122,4,0)+VLOOKUP(A25,FPATH!$A$1:$E$122,5,0)</f>
        <v>0</v>
      </c>
      <c r="Z25" s="0" t="n">
        <f aca="false">10*VLOOKUP(A25,CL!$A$1:$D$122,4,0)+VLOOKUP(A25,CL!$A$1:$E$122,5,0)</f>
        <v>0</v>
      </c>
      <c r="AA25" s="5" t="n">
        <f aca="false">COUNTIF(B25:Z25,"&gt;0")</f>
        <v>0</v>
      </c>
      <c r="AB25" s="6" t="n">
        <f aca="false">COUNTIF(B25:Z25,"1")+COUNTIF(B25:Z25,"11")</f>
        <v>0</v>
      </c>
      <c r="AC25" s="7" t="n">
        <f aca="false">COUNTIF(C25:Z25,"10")+COUNTIF(C25:Z25,"11")</f>
        <v>0</v>
      </c>
    </row>
    <row r="26" customFormat="false" ht="12.8" hidden="false" customHeight="false" outlineLevel="0" collapsed="false">
      <c r="A26" s="0" t="s">
        <v>52</v>
      </c>
      <c r="B26" s="0" t="n">
        <f aca="false">10*VLOOKUP(A26,INT!$A$1:$D$122,4,0)+VLOOKUP(A26,INT!$A$1:$E$122,5,0)</f>
        <v>0</v>
      </c>
      <c r="C26" s="4"/>
      <c r="D26" s="0" t="n">
        <f aca="false">10*VLOOKUP(A26,FLOW!$A$1:$D$122,4,0)+VLOOKUP(A26,FLOW!$A$1:$E$122,5,0)</f>
        <v>0</v>
      </c>
      <c r="E26" s="0" t="n">
        <f aca="false">10*VLOOKUP(A26,PATH!$A$1:$D$122,4,0)+VLOOKUP(A26,PATH!$A$1:$E$122,5,0)</f>
        <v>0</v>
      </c>
      <c r="F26" s="0" t="n">
        <f aca="false">10*VLOOKUP(A26,CNF!$A$1:$D$122,4,0)+VLOOKUP(A26,CNF!$A$1:$E$122,5,0)</f>
        <v>0</v>
      </c>
      <c r="G26" s="0" t="n">
        <f aca="false">10*VLOOKUP(A26,SNT1!$A$1:$D$122,4,0)+VLOOKUP(A26,SNT1!$A$1:$E$122,5,0)</f>
        <v>0</v>
      </c>
      <c r="H26" s="0" t="n">
        <f aca="false">10*VLOOKUP(A26,SNT2!$A$1:$D$122,4,0)+VLOOKUP(A26,SNT2!$A$1:$E$122,5,0)</f>
        <v>0</v>
      </c>
      <c r="I26" s="1"/>
      <c r="K26" s="0" t="n">
        <f aca="false">10*VLOOKUP(A26,OPRE2!$A$1:$D$124,4,0)+VLOOKUP(A26,OPRE2!$A$1:$E$124,5,0)</f>
        <v>0</v>
      </c>
      <c r="M26" s="0" t="n">
        <f aca="false">10*VLOOKUP(A26,TPI!$A$1:$D$122,4,0)+VLOOKUP(A26,TPI!$A$1:$E$122,5,0)</f>
        <v>0</v>
      </c>
      <c r="N26" s="0" t="n">
        <f aca="false">10*VLOOKUP(A26,WPTP!$A$1:$D$122,4,0)+VLOOKUP(A26,WPTP!$A$1:$E$122,5,0)</f>
        <v>0</v>
      </c>
      <c r="O26" s="0" t="n">
        <f aca="false">10*VLOOKUP(A26,VPTP!$A$1:$D$122,4,0)+VLOOKUP(A26,VPTP!$A$1:$E$122,5,0)</f>
        <v>0</v>
      </c>
      <c r="P26" s="0" t="n">
        <f aca="false">10*VLOOKUP(A26,PPTP!$A$1:$D$122,4,0)+VLOOKUP(A26,PPTP!$A$1:$E$122,5,0)</f>
        <v>0</v>
      </c>
      <c r="Q26" s="0" t="n">
        <f aca="false">10*VLOOKUP(A26,WPOP!$A$1:$D$122,4,0)+VLOOKUP(A26,WPOP!$A$1:$E$122,5,0)</f>
        <v>0</v>
      </c>
      <c r="R26" s="0" t="n">
        <f aca="false">10*VLOOKUP(A26,VPOP!$A$1:$D$124,4,0)+VLOOKUP(A26,VPOP!$A$1:$E$124,5,0)</f>
        <v>0</v>
      </c>
      <c r="S26" s="0" t="n">
        <f aca="false">10*VLOOKUP(A26,CPOP!$A$1:$D$122,4,0)+VLOOKUP(A26,CPOP!$A$1:$E$122,5,0)</f>
        <v>0</v>
      </c>
      <c r="T26" s="0" t="n">
        <f aca="false">10*VLOOKUP(A26,READ!$A$1:$D$122,4,0)+VLOOKUP(A26,READ!$A$1:$E$122,5,0)</f>
        <v>0</v>
      </c>
      <c r="U26" s="4"/>
      <c r="V26" s="4"/>
      <c r="W26" s="4"/>
      <c r="X26" s="0" t="n">
        <f aca="false">10*VLOOKUP(A26,FACT!$A$1:$D$123,4,0)+VLOOKUP(A26,FACT!$A$1:$E$123,5,0)</f>
        <v>0</v>
      </c>
      <c r="Y26" s="0" t="n">
        <f aca="false">10*VLOOKUP(A26,FPATH!$A$1:$D$122,4,0)+VLOOKUP(A26,FPATH!$A$1:$E$122,5,0)</f>
        <v>0</v>
      </c>
      <c r="Z26" s="0" t="n">
        <f aca="false">10*VLOOKUP(A26,CL!$A$1:$D$122,4,0)+VLOOKUP(A26,CL!$A$1:$E$122,5,0)</f>
        <v>0</v>
      </c>
      <c r="AA26" s="5" t="n">
        <f aca="false">COUNTIF(B26:Z26,"&gt;0")</f>
        <v>0</v>
      </c>
      <c r="AB26" s="6" t="n">
        <f aca="false">COUNTIF(B26:Z26,"1")+COUNTIF(B26:Z26,"11")</f>
        <v>0</v>
      </c>
      <c r="AC26" s="7" t="n">
        <f aca="false">COUNTIF(C26:Z26,"10")+COUNTIF(C26:Z26,"11")</f>
        <v>0</v>
      </c>
    </row>
    <row r="27" customFormat="false" ht="12.8" hidden="false" customHeight="false" outlineLevel="0" collapsed="false">
      <c r="A27" s="0" t="s">
        <v>53</v>
      </c>
      <c r="B27" s="0" t="n">
        <f aca="false">10*VLOOKUP(A27,INT!$A$1:$D$122,4,0)+VLOOKUP(A27,INT!$A$1:$E$122,5,0)</f>
        <v>0</v>
      </c>
      <c r="C27" s="4"/>
      <c r="D27" s="0" t="n">
        <f aca="false">10*VLOOKUP(A27,FLOW!$A$1:$D$122,4,0)+VLOOKUP(A27,FLOW!$A$1:$E$122,5,0)</f>
        <v>0</v>
      </c>
      <c r="E27" s="0" t="n">
        <f aca="false">10*VLOOKUP(A27,PATH!$A$1:$D$122,4,0)+VLOOKUP(A27,PATH!$A$1:$E$122,5,0)</f>
        <v>0</v>
      </c>
      <c r="F27" s="0" t="n">
        <v>0</v>
      </c>
      <c r="G27" s="0" t="n">
        <f aca="false">10*VLOOKUP(A27,SNT1!$A$1:$D$122,4,0)+VLOOKUP(A27,SNT1!$A$1:$E$122,5,0)</f>
        <v>0</v>
      </c>
      <c r="H27" s="0" t="n">
        <f aca="false">10*VLOOKUP(A27,SNT2!$A$1:$D$122,4,0)+VLOOKUP(A27,SNT2!$A$1:$E$122,5,0)</f>
        <v>0</v>
      </c>
      <c r="I27" s="1"/>
      <c r="K27" s="0" t="n">
        <f aca="false">10*VLOOKUP(A27,OPRE2!$A$1:$D$124,4,0)+VLOOKUP(A27,OPRE2!$A$1:$E$124,5,0)</f>
        <v>0</v>
      </c>
      <c r="M27" s="0" t="n">
        <f aca="false">10*VLOOKUP(A27,TPI!$A$1:$D$122,4,0)+VLOOKUP(A27,TPI!$A$1:$E$122,5,0)</f>
        <v>0</v>
      </c>
      <c r="N27" s="0" t="n">
        <f aca="false">10*VLOOKUP(A27,WPTP!$A$1:$D$122,4,0)+VLOOKUP(A27,WPTP!$A$1:$E$122,5,0)</f>
        <v>0</v>
      </c>
      <c r="O27" s="0" t="n">
        <f aca="false">10*VLOOKUP(A27,VPTP!$A$1:$D$122,4,0)+VLOOKUP(A27,VPTP!$A$1:$E$122,5,0)</f>
        <v>0</v>
      </c>
      <c r="P27" s="0" t="n">
        <f aca="false">10*VLOOKUP(A27,PPTP!$A$1:$D$122,4,0)+VLOOKUP(A27,PPTP!$A$1:$E$122,5,0)</f>
        <v>1</v>
      </c>
      <c r="Q27" s="0" t="n">
        <f aca="false">10*VLOOKUP(A27,WPOP!$A$1:$D$122,4,0)+VLOOKUP(A27,WPOP!$A$1:$E$122,5,0)</f>
        <v>0</v>
      </c>
      <c r="R27" s="0" t="n">
        <f aca="false">10*VLOOKUP(A27,VPOP!$A$1:$D$124,4,0)+VLOOKUP(A27,VPOP!$A$1:$E$124,5,0)</f>
        <v>0</v>
      </c>
      <c r="S27" s="0" t="n">
        <f aca="false">10*VLOOKUP(A27,CPOP!$A$1:$D$122,4,0)+VLOOKUP(A27,CPOP!$A$1:$E$122,5,0)</f>
        <v>0</v>
      </c>
      <c r="T27" s="0" t="n">
        <f aca="false">10*VLOOKUP(A27,READ!$A$1:$D$122,4,0)+VLOOKUP(A27,READ!$A$1:$E$122,5,0)</f>
        <v>0</v>
      </c>
      <c r="U27" s="4"/>
      <c r="V27" s="4"/>
      <c r="W27" s="4"/>
      <c r="X27" s="0" t="n">
        <f aca="false">10*VLOOKUP(A27,FACT!$A$1:$D$123,4,0)+VLOOKUP(A27,FACT!$A$1:$E$123,5,0)</f>
        <v>0</v>
      </c>
      <c r="Y27" s="0" t="n">
        <f aca="false">10*VLOOKUP(A27,FPATH!$A$1:$D$122,4,0)+VLOOKUP(A27,FPATH!$A$1:$E$122,5,0)</f>
        <v>0</v>
      </c>
      <c r="Z27" s="0" t="n">
        <f aca="false">10*VLOOKUP(A27,CL!$A$1:$D$122,4,0)+VLOOKUP(A27,CL!$A$1:$E$122,5,0)</f>
        <v>1</v>
      </c>
      <c r="AA27" s="5" t="n">
        <f aca="false">COUNTIF(B27:Z27,"&gt;0")</f>
        <v>2</v>
      </c>
      <c r="AB27" s="6" t="n">
        <f aca="false">COUNTIF(B27:Z27,"1")+COUNTIF(B27:Z27,"11")</f>
        <v>2</v>
      </c>
      <c r="AC27" s="7" t="n">
        <f aca="false">COUNTIF(C27:Z27,"10")+COUNTIF(C27:Z27,"11")</f>
        <v>0</v>
      </c>
    </row>
    <row r="28" customFormat="false" ht="12.8" hidden="false" customHeight="false" outlineLevel="0" collapsed="false">
      <c r="A28" s="0" t="s">
        <v>54</v>
      </c>
      <c r="B28" s="0" t="n">
        <f aca="false">10*VLOOKUP(A28,INT!$A$1:$D$122,4,0)+VLOOKUP(A28,INT!$A$1:$E$122,5,0)</f>
        <v>0</v>
      </c>
      <c r="C28" s="4"/>
      <c r="D28" s="0" t="n">
        <f aca="false">10*VLOOKUP(A28,FLOW!$A$1:$D$122,4,0)+VLOOKUP(A28,FLOW!$A$1:$E$122,5,0)</f>
        <v>0</v>
      </c>
      <c r="E28" s="0" t="n">
        <f aca="false">10*VLOOKUP(A28,PATH!$A$1:$D$122,4,0)+VLOOKUP(A28,PATH!$A$1:$E$122,5,0)</f>
        <v>0</v>
      </c>
      <c r="F28" s="0" t="n">
        <f aca="false">10*VLOOKUP(A28,CNF!$A$1:$D$122,4,0)+VLOOKUP(A28,CNF!$A$1:$E$122,5,0)</f>
        <v>10</v>
      </c>
      <c r="G28" s="0" t="n">
        <f aca="false">10*VLOOKUP(A28,SNT1!$A$1:$D$122,4,0)+VLOOKUP(A28,SNT1!$A$1:$E$122,5,0)</f>
        <v>0</v>
      </c>
      <c r="H28" s="0" t="n">
        <f aca="false">10*VLOOKUP(A28,SNT2!$A$1:$D$122,4,0)+VLOOKUP(A28,SNT2!$A$1:$E$122,5,0)</f>
        <v>0</v>
      </c>
      <c r="I28" s="1"/>
      <c r="K28" s="0" t="n">
        <f aca="false">10*VLOOKUP(A28,OPRE2!$A$1:$D$124,4,0)+VLOOKUP(A28,OPRE2!$A$1:$E$124,5,0)</f>
        <v>0</v>
      </c>
      <c r="M28" s="0" t="n">
        <f aca="false">10*VLOOKUP(A28,TPI!$A$1:$D$122,4,0)+VLOOKUP(A28,TPI!$A$1:$E$122,5,0)</f>
        <v>0</v>
      </c>
      <c r="N28" s="0" t="n">
        <f aca="false">10*VLOOKUP(A28,WPTP!$A$1:$D$122,4,0)+VLOOKUP(A28,WPTP!$A$1:$E$122,5,0)</f>
        <v>0</v>
      </c>
      <c r="O28" s="0" t="n">
        <f aca="false">10*VLOOKUP(A28,VPTP!$A$1:$D$122,4,0)+VLOOKUP(A28,VPTP!$A$1:$E$122,5,0)</f>
        <v>0</v>
      </c>
      <c r="P28" s="0" t="n">
        <f aca="false">10*VLOOKUP(A28,PPTP!$A$1:$D$122,4,0)+VLOOKUP(A28,PPTP!$A$1:$E$122,5,0)</f>
        <v>0</v>
      </c>
      <c r="Q28" s="0" t="n">
        <f aca="false">10*VLOOKUP(A28,WPOP!$A$1:$D$122,4,0)+VLOOKUP(A28,WPOP!$A$1:$E$122,5,0)</f>
        <v>0</v>
      </c>
      <c r="R28" s="0" t="n">
        <f aca="false">10*VLOOKUP(A28,VPOP!$A$1:$D$124,4,0)+VLOOKUP(A28,VPOP!$A$1:$E$124,5,0)</f>
        <v>0</v>
      </c>
      <c r="S28" s="0" t="n">
        <f aca="false">10*VLOOKUP(A28,CPOP!$A$1:$D$122,4,0)+VLOOKUP(A28,CPOP!$A$1:$E$122,5,0)</f>
        <v>0</v>
      </c>
      <c r="T28" s="0" t="n">
        <f aca="false">10*VLOOKUP(A28,READ!$A$1:$D$122,4,0)+VLOOKUP(A28,READ!$A$1:$E$122,5,0)</f>
        <v>0</v>
      </c>
      <c r="U28" s="4"/>
      <c r="V28" s="4"/>
      <c r="W28" s="4"/>
      <c r="X28" s="0" t="n">
        <f aca="false">10*VLOOKUP(A28,FACT!$A$1:$D$123,4,0)+VLOOKUP(A28,FACT!$A$1:$E$123,5,0)</f>
        <v>0</v>
      </c>
      <c r="Y28" s="0" t="n">
        <f aca="false">10*VLOOKUP(A28,FPATH!$A$1:$D$122,4,0)+VLOOKUP(A28,FPATH!$A$1:$E$122,5,0)</f>
        <v>0</v>
      </c>
      <c r="Z28" s="0" t="n">
        <f aca="false">10*VLOOKUP(A28,CL!$A$1:$D$122,4,0)+VLOOKUP(A28,CL!$A$1:$E$122,5,0)</f>
        <v>0</v>
      </c>
      <c r="AA28" s="5" t="n">
        <f aca="false">COUNTIF(B28:Z28,"&gt;0")</f>
        <v>1</v>
      </c>
      <c r="AB28" s="6" t="n">
        <f aca="false">COUNTIF(B28:Z28,"1")+COUNTIF(B28:Z28,"11")</f>
        <v>0</v>
      </c>
      <c r="AC28" s="7" t="n">
        <f aca="false">COUNTIF(C28:Z28,"10")+COUNTIF(C28:Z28,"11")</f>
        <v>1</v>
      </c>
    </row>
    <row r="29" customFormat="false" ht="12.8" hidden="false" customHeight="false" outlineLevel="0" collapsed="false">
      <c r="A29" s="0" t="s">
        <v>55</v>
      </c>
      <c r="B29" s="0" t="n">
        <f aca="false">10*VLOOKUP(A29,INT!$A$1:$D$122,4,0)+VLOOKUP(A29,INT!$A$1:$E$122,5,0)</f>
        <v>0</v>
      </c>
      <c r="C29" s="4"/>
      <c r="D29" s="0" t="n">
        <f aca="false">10*VLOOKUP(A29,FLOW!$A$1:$D$122,4,0)+VLOOKUP(A29,FLOW!$A$1:$E$122,5,0)</f>
        <v>0</v>
      </c>
      <c r="E29" s="0" t="n">
        <f aca="false">10*VLOOKUP(A29,PATH!$A$1:$D$122,4,0)+VLOOKUP(A29,PATH!$A$1:$E$122,5,0)</f>
        <v>0</v>
      </c>
      <c r="F29" s="0" t="n">
        <f aca="false">10*VLOOKUP(A29,CNF!$A$1:$D$122,4,0)+VLOOKUP(A29,CNF!$A$1:$E$122,5,0)</f>
        <v>0</v>
      </c>
      <c r="G29" s="0" t="n">
        <f aca="false">10*VLOOKUP(A29,SNT1!$A$1:$D$122,4,0)+VLOOKUP(A29,SNT1!$A$1:$E$122,5,0)</f>
        <v>0</v>
      </c>
      <c r="H29" s="0" t="n">
        <f aca="false">10*VLOOKUP(A29,SNT2!$A$1:$D$122,4,0)+VLOOKUP(A29,SNT2!$A$1:$E$122,5,0)</f>
        <v>0</v>
      </c>
      <c r="I29" s="1"/>
      <c r="K29" s="0" t="n">
        <f aca="false">10*VLOOKUP(A29,OPRE2!$A$1:$D$124,4,0)+VLOOKUP(A29,OPRE2!$A$1:$E$124,5,0)</f>
        <v>0</v>
      </c>
      <c r="M29" s="0" t="n">
        <f aca="false">10*VLOOKUP(A29,TPI!$A$1:$D$122,4,0)+VLOOKUP(A29,TPI!$A$1:$E$122,5,0)</f>
        <v>0</v>
      </c>
      <c r="N29" s="0" t="n">
        <f aca="false">10*VLOOKUP(A29,WPTP!$A$1:$D$122,4,0)+VLOOKUP(A29,WPTP!$A$1:$E$122,5,0)</f>
        <v>0</v>
      </c>
      <c r="O29" s="0" t="n">
        <f aca="false">10*VLOOKUP(A29,VPTP!$A$1:$D$122,4,0)+VLOOKUP(A29,VPTP!$A$1:$E$122,5,0)</f>
        <v>0</v>
      </c>
      <c r="P29" s="0" t="n">
        <f aca="false">10*VLOOKUP(A29,PPTP!$A$1:$D$122,4,0)+VLOOKUP(A29,PPTP!$A$1:$E$122,5,0)</f>
        <v>0</v>
      </c>
      <c r="Q29" s="0" t="n">
        <f aca="false">10*VLOOKUP(A29,WPOP!$A$1:$D$122,4,0)+VLOOKUP(A29,WPOP!$A$1:$E$122,5,0)</f>
        <v>0</v>
      </c>
      <c r="R29" s="0" t="n">
        <f aca="false">10*VLOOKUP(A29,VPOP!$A$1:$D$124,4,0)+VLOOKUP(A29,VPOP!$A$1:$E$124,5,0)</f>
        <v>0</v>
      </c>
      <c r="S29" s="0" t="n">
        <f aca="false">10*VLOOKUP(A29,CPOP!$A$1:$D$122,4,0)+VLOOKUP(A29,CPOP!$A$1:$E$122,5,0)</f>
        <v>0</v>
      </c>
      <c r="T29" s="0" t="n">
        <f aca="false">10*VLOOKUP(A29,READ!$A$1:$D$122,4,0)+VLOOKUP(A29,READ!$A$1:$E$122,5,0)</f>
        <v>0</v>
      </c>
      <c r="U29" s="4"/>
      <c r="V29" s="4"/>
      <c r="W29" s="4"/>
      <c r="X29" s="0" t="n">
        <f aca="false">10*VLOOKUP(A29,FACT!$A$1:$D$123,4,0)+VLOOKUP(A29,FACT!$A$1:$E$123,5,0)</f>
        <v>0</v>
      </c>
      <c r="Y29" s="0" t="n">
        <f aca="false">10*VLOOKUP(A29,FPATH!$A$1:$D$122,4,0)+VLOOKUP(A29,FPATH!$A$1:$E$122,5,0)</f>
        <v>0</v>
      </c>
      <c r="Z29" s="0" t="n">
        <f aca="false">10*VLOOKUP(A29,CL!$A$1:$D$122,4,0)+VLOOKUP(A29,CL!$A$1:$E$122,5,0)</f>
        <v>0</v>
      </c>
      <c r="AA29" s="5" t="n">
        <f aca="false">COUNTIF(B29:Z29,"&gt;0")</f>
        <v>0</v>
      </c>
      <c r="AB29" s="6" t="n">
        <f aca="false">COUNTIF(B29:Z29,"1")+COUNTIF(B29:Z29,"11")</f>
        <v>0</v>
      </c>
      <c r="AC29" s="7" t="n">
        <f aca="false">COUNTIF(C29:Z29,"10")+COUNTIF(C29:Z29,"11")</f>
        <v>0</v>
      </c>
    </row>
    <row r="30" customFormat="false" ht="12.8" hidden="false" customHeight="false" outlineLevel="0" collapsed="false">
      <c r="A30" s="0" t="s">
        <v>56</v>
      </c>
      <c r="B30" s="0" t="n">
        <f aca="false">10*VLOOKUP(A30,INT!$A$1:$D$122,4,0)+VLOOKUP(A30,INT!$A$1:$E$122,5,0)</f>
        <v>10</v>
      </c>
      <c r="C30" s="4"/>
      <c r="D30" s="0" t="n">
        <f aca="false">10*VLOOKUP(A30,FLOW!$A$1:$D$122,4,0)+VLOOKUP(A30,FLOW!$A$1:$E$122,5,0)</f>
        <v>1</v>
      </c>
      <c r="E30" s="0" t="n">
        <f aca="false">10*VLOOKUP(A30,PATH!$A$1:$D$122,4,0)+VLOOKUP(A30,PATH!$A$1:$E$122,5,0)</f>
        <v>1</v>
      </c>
      <c r="F30" s="0" t="n">
        <f aca="false">10*VLOOKUP(A30,CNF!$A$1:$D$122,4,0)+VLOOKUP(A30,CNF!$A$1:$E$122,5,0)</f>
        <v>10</v>
      </c>
      <c r="G30" s="0" t="n">
        <f aca="false">10*VLOOKUP(A30,SNT1!$A$1:$D$122,4,0)+VLOOKUP(A30,SNT1!$A$1:$E$122,5,0)</f>
        <v>0</v>
      </c>
      <c r="H30" s="0" t="n">
        <f aca="false">10*VLOOKUP(A30,SNT2!$A$1:$D$122,4,0)+VLOOKUP(A30,SNT2!$A$1:$E$122,5,0)</f>
        <v>0</v>
      </c>
      <c r="I30" s="1"/>
      <c r="K30" s="0" t="n">
        <f aca="false">10*VLOOKUP(A30,OPRE2!$A$1:$D$124,4,0)+VLOOKUP(A30,OPRE2!$A$1:$E$124,5,0)</f>
        <v>0</v>
      </c>
      <c r="M30" s="0" t="n">
        <f aca="false">10*VLOOKUP(A30,TPI!$A$1:$D$122,4,0)+VLOOKUP(A30,TPI!$A$1:$E$122,5,0)</f>
        <v>0</v>
      </c>
      <c r="N30" s="0" t="n">
        <f aca="false">10*VLOOKUP(A30,WPTP!$A$1:$D$122,4,0)+VLOOKUP(A30,WPTP!$A$1:$E$122,5,0)</f>
        <v>0</v>
      </c>
      <c r="O30" s="0" t="n">
        <f aca="false">10*VLOOKUP(A30,VPTP!$A$1:$D$122,4,0)+VLOOKUP(A30,VPTP!$A$1:$E$122,5,0)</f>
        <v>0</v>
      </c>
      <c r="P30" s="0" t="n">
        <f aca="false">10*VLOOKUP(A30,PPTP!$A$1:$D$122,4,0)+VLOOKUP(A30,PPTP!$A$1:$E$122,5,0)</f>
        <v>1</v>
      </c>
      <c r="Q30" s="0" t="n">
        <f aca="false">10*VLOOKUP(A30,WPOP!$A$1:$D$122,4,0)+VLOOKUP(A30,WPOP!$A$1:$E$122,5,0)</f>
        <v>0</v>
      </c>
      <c r="R30" s="0" t="n">
        <f aca="false">10*VLOOKUP(A30,VPOP!$A$1:$D$124,4,0)+VLOOKUP(A30,VPOP!$A$1:$E$124,5,0)</f>
        <v>0</v>
      </c>
      <c r="S30" s="0" t="n">
        <f aca="false">10*VLOOKUP(A30,CPOP!$A$1:$D$122,4,0)+VLOOKUP(A30,CPOP!$A$1:$E$122,5,0)</f>
        <v>0</v>
      </c>
      <c r="T30" s="0" t="n">
        <f aca="false">10*VLOOKUP(A30,READ!$A$1:$D$122,4,0)+VLOOKUP(A30,READ!$A$1:$E$122,5,0)</f>
        <v>0</v>
      </c>
      <c r="U30" s="4"/>
      <c r="V30" s="4"/>
      <c r="W30" s="4"/>
      <c r="X30" s="0" t="n">
        <f aca="false">10*VLOOKUP(A30,FACT!$A$1:$D$123,4,0)+VLOOKUP(A30,FACT!$A$1:$E$123,5,0)</f>
        <v>0</v>
      </c>
      <c r="Y30" s="0" t="n">
        <f aca="false">10*VLOOKUP(A30,FPATH!$A$1:$D$122,4,0)+VLOOKUP(A30,FPATH!$A$1:$E$122,5,0)</f>
        <v>0</v>
      </c>
      <c r="Z30" s="0" t="n">
        <f aca="false">10*VLOOKUP(A30,CL!$A$1:$D$122,4,0)+VLOOKUP(A30,CL!$A$1:$E$122,5,0)</f>
        <v>10</v>
      </c>
      <c r="AA30" s="5" t="n">
        <f aca="false">COUNTIF(B30:Z30,"&gt;0")</f>
        <v>6</v>
      </c>
      <c r="AB30" s="6" t="n">
        <f aca="false">COUNTIF(B30:Z30,"1")+COUNTIF(B30:Z30,"11")</f>
        <v>3</v>
      </c>
      <c r="AC30" s="7" t="n">
        <f aca="false">COUNTIF(C30:Z30,"10")+COUNTIF(C30:Z30,"11")</f>
        <v>2</v>
      </c>
    </row>
    <row r="31" customFormat="false" ht="12.8" hidden="false" customHeight="false" outlineLevel="0" collapsed="false">
      <c r="A31" s="0" t="s">
        <v>57</v>
      </c>
      <c r="B31" s="0" t="n">
        <f aca="false">10*VLOOKUP(A31,INT!$A$1:$D$122,4,0)+VLOOKUP(A31,INT!$A$1:$E$122,5,0)</f>
        <v>0</v>
      </c>
      <c r="C31" s="4"/>
      <c r="D31" s="0" t="n">
        <f aca="false">10*VLOOKUP(A31,FLOW!$A$1:$D$122,4,0)+VLOOKUP(A31,FLOW!$A$1:$E$122,5,0)</f>
        <v>0</v>
      </c>
      <c r="E31" s="0" t="n">
        <f aca="false">10*VLOOKUP(A31,PATH!$A$1:$D$122,4,0)+VLOOKUP(A31,PATH!$A$1:$E$122,5,0)</f>
        <v>0</v>
      </c>
      <c r="F31" s="0" t="n">
        <f aca="false">10*VLOOKUP(A31,CNF!$A$1:$D$122,4,0)+VLOOKUP(A31,CNF!$A$1:$E$122,5,0)</f>
        <v>10</v>
      </c>
      <c r="G31" s="0" t="n">
        <f aca="false">10*VLOOKUP(A31,SNT1!$A$1:$D$122,4,0)+VLOOKUP(A31,SNT1!$A$1:$E$122,5,0)</f>
        <v>0</v>
      </c>
      <c r="H31" s="0" t="n">
        <f aca="false">10*VLOOKUP(A31,SNT2!$A$1:$D$122,4,0)+VLOOKUP(A31,SNT2!$A$1:$E$122,5,0)</f>
        <v>0</v>
      </c>
      <c r="I31" s="1"/>
      <c r="K31" s="0" t="n">
        <f aca="false">10*VLOOKUP(A31,OPRE2!$A$1:$D$124,4,0)+VLOOKUP(A31,OPRE2!$A$1:$E$124,5,0)</f>
        <v>0</v>
      </c>
      <c r="M31" s="0" t="n">
        <f aca="false">10*VLOOKUP(A31,TPI!$A$1:$D$122,4,0)+VLOOKUP(A31,TPI!$A$1:$E$122,5,0)</f>
        <v>0</v>
      </c>
      <c r="N31" s="0" t="n">
        <f aca="false">10*VLOOKUP(A31,WPTP!$A$1:$D$122,4,0)+VLOOKUP(A31,WPTP!$A$1:$E$122,5,0)</f>
        <v>0</v>
      </c>
      <c r="O31" s="0" t="n">
        <f aca="false">10*VLOOKUP(A31,VPTP!$A$1:$D$122,4,0)+VLOOKUP(A31,VPTP!$A$1:$E$122,5,0)</f>
        <v>0</v>
      </c>
      <c r="P31" s="0" t="n">
        <f aca="false">10*VLOOKUP(A31,PPTP!$A$1:$D$122,4,0)+VLOOKUP(A31,PPTP!$A$1:$E$122,5,0)</f>
        <v>1</v>
      </c>
      <c r="Q31" s="0" t="n">
        <f aca="false">10*VLOOKUP(A31,WPOP!$A$1:$D$122,4,0)+VLOOKUP(A31,WPOP!$A$1:$E$122,5,0)</f>
        <v>0</v>
      </c>
      <c r="R31" s="0" t="n">
        <f aca="false">10*VLOOKUP(A31,VPOP!$A$1:$D$124,4,0)+VLOOKUP(A31,VPOP!$A$1:$E$124,5,0)</f>
        <v>0</v>
      </c>
      <c r="S31" s="0" t="n">
        <f aca="false">10*VLOOKUP(A31,CPOP!$A$1:$D$122,4,0)+VLOOKUP(A31,CPOP!$A$1:$E$122,5,0)</f>
        <v>0</v>
      </c>
      <c r="T31" s="0" t="n">
        <f aca="false">10*VLOOKUP(A31,READ!$A$1:$D$122,4,0)+VLOOKUP(A31,READ!$A$1:$E$122,5,0)</f>
        <v>0</v>
      </c>
      <c r="U31" s="4"/>
      <c r="V31" s="4"/>
      <c r="W31" s="4"/>
      <c r="X31" s="0" t="n">
        <f aca="false">10*VLOOKUP(A31,FACT!$A$1:$D$123,4,0)+VLOOKUP(A31,FACT!$A$1:$E$123,5,0)</f>
        <v>0</v>
      </c>
      <c r="Y31" s="0" t="n">
        <f aca="false">10*VLOOKUP(A31,FPATH!$A$1:$D$122,4,0)+VLOOKUP(A31,FPATH!$A$1:$E$122,5,0)</f>
        <v>0</v>
      </c>
      <c r="Z31" s="0" t="n">
        <f aca="false">10*VLOOKUP(A31,CL!$A$1:$D$122,4,0)+VLOOKUP(A31,CL!$A$1:$E$122,5,0)</f>
        <v>0</v>
      </c>
      <c r="AA31" s="5" t="n">
        <f aca="false">COUNTIF(B31:Z31,"&gt;0")</f>
        <v>2</v>
      </c>
      <c r="AB31" s="6" t="n">
        <f aca="false">COUNTIF(B31:Z31,"1")+COUNTIF(B31:Z31,"11")</f>
        <v>1</v>
      </c>
      <c r="AC31" s="7" t="n">
        <f aca="false">COUNTIF(C31:Z31,"10")+COUNTIF(C31:Z31,"11")</f>
        <v>1</v>
      </c>
    </row>
    <row r="32" customFormat="false" ht="12.8" hidden="false" customHeight="false" outlineLevel="0" collapsed="false">
      <c r="A32" s="0" t="s">
        <v>58</v>
      </c>
      <c r="B32" s="0" t="n">
        <f aca="false">10*VLOOKUP(A32,INT!$A$1:$D$122,4,0)+VLOOKUP(A32,INT!$A$1:$E$122,5,0)</f>
        <v>0</v>
      </c>
      <c r="C32" s="4"/>
      <c r="D32" s="0" t="n">
        <f aca="false">10*VLOOKUP(A32,FLOW!$A$1:$D$122,4,0)+VLOOKUP(A32,FLOW!$A$1:$E$122,5,0)</f>
        <v>0</v>
      </c>
      <c r="E32" s="0" t="n">
        <f aca="false">10*VLOOKUP(A32,PATH!$A$1:$D$122,4,0)+VLOOKUP(A32,PATH!$A$1:$E$122,5,0)</f>
        <v>0</v>
      </c>
      <c r="F32" s="1" t="n">
        <v>0</v>
      </c>
      <c r="G32" s="0" t="n">
        <f aca="false">10*VLOOKUP(A32,SNT1!$A$1:$D$122,4,0)+VLOOKUP(A32,SNT1!$A$1:$E$122,5,0)</f>
        <v>0</v>
      </c>
      <c r="H32" s="0" t="n">
        <f aca="false">10*VLOOKUP(A32,SNT2!$A$1:$D$122,4,0)+VLOOKUP(A32,SNT2!$A$1:$E$122,5,0)</f>
        <v>0</v>
      </c>
      <c r="I32" s="1"/>
      <c r="K32" s="0" t="n">
        <f aca="false">10*VLOOKUP(A32,OPRE2!$A$1:$D$124,4,0)+VLOOKUP(A32,OPRE2!$A$1:$E$124,5,0)</f>
        <v>0</v>
      </c>
      <c r="M32" s="0" t="n">
        <f aca="false">10*VLOOKUP(A32,TPI!$A$1:$D$122,4,0)+VLOOKUP(A32,TPI!$A$1:$E$122,5,0)</f>
        <v>0</v>
      </c>
      <c r="N32" s="0" t="n">
        <f aca="false">10*VLOOKUP(A32,WPTP!$A$1:$D$122,4,0)+VLOOKUP(A32,WPTP!$A$1:$E$122,5,0)</f>
        <v>0</v>
      </c>
      <c r="O32" s="0" t="n">
        <f aca="false">10*VLOOKUP(A32,VPTP!$A$1:$D$122,4,0)+VLOOKUP(A32,VPTP!$A$1:$E$122,5,0)</f>
        <v>0</v>
      </c>
      <c r="P32" s="0" t="n">
        <f aca="false">10*VLOOKUP(A32,PPTP!$A$1:$D$122,4,0)+VLOOKUP(A32,PPTP!$A$1:$E$122,5,0)</f>
        <v>0</v>
      </c>
      <c r="Q32" s="0" t="n">
        <f aca="false">10*VLOOKUP(A32,WPOP!$A$1:$D$122,4,0)+VLOOKUP(A32,WPOP!$A$1:$E$122,5,0)</f>
        <v>0</v>
      </c>
      <c r="R32" s="0" t="n">
        <f aca="false">10*VLOOKUP(A32,VPOP!$A$1:$D$124,4,0)+VLOOKUP(A32,VPOP!$A$1:$E$124,5,0)</f>
        <v>0</v>
      </c>
      <c r="S32" s="0" t="n">
        <f aca="false">10*VLOOKUP(A32,CPOP!$A$1:$D$122,4,0)+VLOOKUP(A32,CPOP!$A$1:$E$122,5,0)</f>
        <v>0</v>
      </c>
      <c r="T32" s="0" t="n">
        <f aca="false">10*VLOOKUP(A32,READ!$A$1:$D$122,4,0)+VLOOKUP(A32,READ!$A$1:$E$122,5,0)</f>
        <v>0</v>
      </c>
      <c r="U32" s="4"/>
      <c r="V32" s="4"/>
      <c r="W32" s="4"/>
      <c r="X32" s="0" t="n">
        <f aca="false">10*VLOOKUP(A32,FACT!$A$1:$D$123,4,0)+VLOOKUP(A32,FACT!$A$1:$E$123,5,0)</f>
        <v>0</v>
      </c>
      <c r="Y32" s="0" t="n">
        <f aca="false">10*VLOOKUP(A32,FPATH!$A$1:$D$122,4,0)+VLOOKUP(A32,FPATH!$A$1:$E$122,5,0)</f>
        <v>0</v>
      </c>
      <c r="Z32" s="0" t="n">
        <f aca="false">10*VLOOKUP(A32,CL!$A$1:$D$122,4,0)+VLOOKUP(A32,CL!$A$1:$E$122,5,0)</f>
        <v>0</v>
      </c>
      <c r="AA32" s="5" t="n">
        <f aca="false">COUNTIF(B32:Z32,"&gt;0")</f>
        <v>0</v>
      </c>
      <c r="AB32" s="6" t="n">
        <f aca="false">COUNTIF(B32:Z32,"1")+COUNTIF(B32:Z32,"11")</f>
        <v>0</v>
      </c>
      <c r="AC32" s="7" t="n">
        <f aca="false">COUNTIF(C32:Z32,"10")+COUNTIF(C32:Z32,"11")</f>
        <v>0</v>
      </c>
    </row>
    <row r="33" customFormat="false" ht="12.8" hidden="false" customHeight="false" outlineLevel="0" collapsed="false">
      <c r="A33" s="0" t="s">
        <v>59</v>
      </c>
      <c r="B33" s="0" t="n">
        <f aca="false">10*VLOOKUP(A33,INT!$A$1:$D$122,4,0)+VLOOKUP(A33,INT!$A$1:$E$122,5,0)</f>
        <v>0</v>
      </c>
      <c r="C33" s="4"/>
      <c r="D33" s="0" t="n">
        <f aca="false">10*VLOOKUP(A33,FLOW!$A$1:$D$122,4,0)+VLOOKUP(A33,FLOW!$A$1:$E$122,5,0)</f>
        <v>0</v>
      </c>
      <c r="E33" s="0" t="n">
        <f aca="false">10*VLOOKUP(A33,PATH!$A$1:$D$122,4,0)+VLOOKUP(A33,PATH!$A$1:$E$122,5,0)</f>
        <v>0</v>
      </c>
      <c r="F33" s="0" t="n">
        <f aca="false">10*VLOOKUP(A33,CNF!$A$1:$D$122,4,0)+VLOOKUP(A33,CNF!$A$1:$E$122,5,0)</f>
        <v>0</v>
      </c>
      <c r="G33" s="0" t="n">
        <f aca="false">10*VLOOKUP(A33,SNT1!$A$1:$D$122,4,0)+VLOOKUP(A33,SNT1!$A$1:$E$122,5,0)</f>
        <v>0</v>
      </c>
      <c r="H33" s="0" t="n">
        <f aca="false">10*VLOOKUP(A33,SNT2!$A$1:$D$122,4,0)+VLOOKUP(A33,SNT2!$A$1:$E$122,5,0)</f>
        <v>0</v>
      </c>
      <c r="I33" s="1"/>
      <c r="K33" s="0" t="n">
        <f aca="false">10*VLOOKUP(A33,OPRE2!$A$1:$D$124,4,0)+VLOOKUP(A33,OPRE2!$A$1:$E$124,5,0)</f>
        <v>0</v>
      </c>
      <c r="M33" s="0" t="n">
        <f aca="false">10*VLOOKUP(A33,TPI!$A$1:$D$122,4,0)+VLOOKUP(A33,TPI!$A$1:$E$122,5,0)</f>
        <v>0</v>
      </c>
      <c r="N33" s="0" t="n">
        <f aca="false">10*VLOOKUP(A33,WPTP!$A$1:$D$122,4,0)+VLOOKUP(A33,WPTP!$A$1:$E$122,5,0)</f>
        <v>0</v>
      </c>
      <c r="O33" s="0" t="n">
        <f aca="false">10*VLOOKUP(A33,VPTP!$A$1:$D$122,4,0)+VLOOKUP(A33,VPTP!$A$1:$E$122,5,0)</f>
        <v>0</v>
      </c>
      <c r="P33" s="0" t="n">
        <f aca="false">10*VLOOKUP(A33,PPTP!$A$1:$D$122,4,0)+VLOOKUP(A33,PPTP!$A$1:$E$122,5,0)</f>
        <v>1</v>
      </c>
      <c r="Q33" s="0" t="n">
        <f aca="false">10*VLOOKUP(A33,WPOP!$A$1:$D$122,4,0)+VLOOKUP(A33,WPOP!$A$1:$E$122,5,0)</f>
        <v>0</v>
      </c>
      <c r="R33" s="0" t="n">
        <f aca="false">10*VLOOKUP(A33,VPOP!$A$1:$D$124,4,0)+VLOOKUP(A33,VPOP!$A$1:$E$124,5,0)</f>
        <v>0</v>
      </c>
      <c r="S33" s="0" t="n">
        <f aca="false">10*VLOOKUP(A33,CPOP!$A$1:$D$122,4,0)+VLOOKUP(A33,CPOP!$A$1:$E$122,5,0)</f>
        <v>0</v>
      </c>
      <c r="T33" s="0" t="n">
        <f aca="false">10*VLOOKUP(A33,READ!$A$1:$D$122,4,0)+VLOOKUP(A33,READ!$A$1:$E$122,5,0)</f>
        <v>0</v>
      </c>
      <c r="U33" s="4"/>
      <c r="V33" s="4"/>
      <c r="W33" s="4"/>
      <c r="X33" s="0" t="n">
        <f aca="false">10*VLOOKUP(A33,FACT!$A$1:$D$123,4,0)+VLOOKUP(A33,FACT!$A$1:$E$123,5,0)</f>
        <v>0</v>
      </c>
      <c r="Y33" s="0" t="n">
        <f aca="false">10*VLOOKUP(A33,FPATH!$A$1:$D$122,4,0)+VLOOKUP(A33,FPATH!$A$1:$E$122,5,0)</f>
        <v>0</v>
      </c>
      <c r="Z33" s="0" t="n">
        <f aca="false">10*VLOOKUP(A33,CL!$A$1:$D$122,4,0)+VLOOKUP(A33,CL!$A$1:$E$122,5,0)</f>
        <v>0</v>
      </c>
      <c r="AA33" s="5" t="n">
        <f aca="false">COUNTIF(B33:Z33,"&gt;0")</f>
        <v>1</v>
      </c>
      <c r="AB33" s="6" t="n">
        <f aca="false">COUNTIF(B33:Z33,"1")+COUNTIF(B33:Z33,"11")</f>
        <v>1</v>
      </c>
      <c r="AC33" s="7" t="n">
        <f aca="false">COUNTIF(C33:Z33,"10")+COUNTIF(C33:Z33,"11")</f>
        <v>0</v>
      </c>
    </row>
    <row r="34" customFormat="false" ht="12.8" hidden="false" customHeight="false" outlineLevel="0" collapsed="false">
      <c r="A34" s="0" t="s">
        <v>60</v>
      </c>
      <c r="B34" s="0" t="n">
        <f aca="false">10*VLOOKUP(A34,INT!$A$1:$D$122,4,0)+VLOOKUP(A34,INT!$A$1:$E$122,5,0)</f>
        <v>0</v>
      </c>
      <c r="C34" s="4"/>
      <c r="D34" s="0" t="n">
        <f aca="false">10*VLOOKUP(A34,FLOW!$A$1:$D$122,4,0)+VLOOKUP(A34,FLOW!$A$1:$E$122,5,0)</f>
        <v>0</v>
      </c>
      <c r="E34" s="0" t="n">
        <f aca="false">10*VLOOKUP(A34,PATH!$A$1:$D$122,4,0)+VLOOKUP(A34,PATH!$A$1:$E$122,5,0)</f>
        <v>0</v>
      </c>
      <c r="F34" s="0" t="n">
        <f aca="false">10*VLOOKUP(A34,CNF!$A$1:$D$122,4,0)+VLOOKUP(A34,CNF!$A$1:$E$122,5,0)</f>
        <v>0</v>
      </c>
      <c r="G34" s="0" t="n">
        <f aca="false">10*VLOOKUP(A34,SNT1!$A$1:$D$122,4,0)+VLOOKUP(A34,SNT1!$A$1:$E$122,5,0)</f>
        <v>0</v>
      </c>
      <c r="H34" s="0" t="n">
        <f aca="false">10*VLOOKUP(A34,SNT2!$A$1:$D$122,4,0)+VLOOKUP(A34,SNT2!$A$1:$E$122,5,0)</f>
        <v>0</v>
      </c>
      <c r="I34" s="1"/>
      <c r="K34" s="0" t="n">
        <f aca="false">10*VLOOKUP(A34,OPRE2!$A$1:$D$124,4,0)+VLOOKUP(A34,OPRE2!$A$1:$E$124,5,0)</f>
        <v>0</v>
      </c>
      <c r="M34" s="0" t="n">
        <f aca="false">10*VLOOKUP(A34,TPI!$A$1:$D$122,4,0)+VLOOKUP(A34,TPI!$A$1:$E$122,5,0)</f>
        <v>0</v>
      </c>
      <c r="N34" s="0" t="n">
        <f aca="false">10*VLOOKUP(A34,WPTP!$A$1:$D$122,4,0)+VLOOKUP(A34,WPTP!$A$1:$E$122,5,0)</f>
        <v>0</v>
      </c>
      <c r="O34" s="0" t="n">
        <f aca="false">10*VLOOKUP(A34,VPTP!$A$1:$D$122,4,0)+VLOOKUP(A34,VPTP!$A$1:$E$122,5,0)</f>
        <v>0</v>
      </c>
      <c r="P34" s="0" t="n">
        <f aca="false">10*VLOOKUP(A34,PPTP!$A$1:$D$122,4,0)+VLOOKUP(A34,PPTP!$A$1:$E$122,5,0)</f>
        <v>0</v>
      </c>
      <c r="Q34" s="0" t="n">
        <f aca="false">10*VLOOKUP(A34,WPOP!$A$1:$D$122,4,0)+VLOOKUP(A34,WPOP!$A$1:$E$122,5,0)</f>
        <v>0</v>
      </c>
      <c r="R34" s="0" t="n">
        <f aca="false">10*VLOOKUP(A34,VPOP!$A$1:$D$124,4,0)+VLOOKUP(A34,VPOP!$A$1:$E$124,5,0)</f>
        <v>0</v>
      </c>
      <c r="S34" s="0" t="n">
        <f aca="false">10*VLOOKUP(A34,CPOP!$A$1:$D$122,4,0)+VLOOKUP(A34,CPOP!$A$1:$E$122,5,0)</f>
        <v>0</v>
      </c>
      <c r="T34" s="0" t="n">
        <f aca="false">10*VLOOKUP(A34,READ!$A$1:$D$122,4,0)+VLOOKUP(A34,READ!$A$1:$E$122,5,0)</f>
        <v>0</v>
      </c>
      <c r="U34" s="4"/>
      <c r="V34" s="4"/>
      <c r="W34" s="4"/>
      <c r="X34" s="0" t="n">
        <f aca="false">10*VLOOKUP(A34,FACT!$A$1:$D$123,4,0)+VLOOKUP(A34,FACT!$A$1:$E$123,5,0)</f>
        <v>0</v>
      </c>
      <c r="Y34" s="0" t="n">
        <f aca="false">10*VLOOKUP(A34,FPATH!$A$1:$D$122,4,0)+VLOOKUP(A34,FPATH!$A$1:$E$122,5,0)</f>
        <v>0</v>
      </c>
      <c r="Z34" s="0" t="n">
        <f aca="false">10*VLOOKUP(A34,CL!$A$1:$D$122,4,0)+VLOOKUP(A34,CL!$A$1:$E$122,5,0)</f>
        <v>0</v>
      </c>
      <c r="AA34" s="5" t="n">
        <f aca="false">COUNTIF(B34:Z34,"&gt;0")</f>
        <v>0</v>
      </c>
      <c r="AB34" s="6" t="n">
        <f aca="false">COUNTIF(B34:Z34,"1")+COUNTIF(B34:Z34,"11")</f>
        <v>0</v>
      </c>
      <c r="AC34" s="7" t="n">
        <f aca="false">COUNTIF(C34:Z34,"10")+COUNTIF(C34:Z34,"11")</f>
        <v>0</v>
      </c>
    </row>
    <row r="35" customFormat="false" ht="12.8" hidden="false" customHeight="false" outlineLevel="0" collapsed="false">
      <c r="A35" s="0" t="s">
        <v>61</v>
      </c>
      <c r="B35" s="0" t="n">
        <f aca="false">10*VLOOKUP(A35,INT!$A$1:$D$122,4,0)+VLOOKUP(A35,INT!$A$1:$E$122,5,0)</f>
        <v>10</v>
      </c>
      <c r="C35" s="4"/>
      <c r="D35" s="0" t="n">
        <f aca="false">10*VLOOKUP(A35,FLOW!$A$1:$D$122,4,0)+VLOOKUP(A35,FLOW!$A$1:$E$122,5,0)</f>
        <v>0</v>
      </c>
      <c r="E35" s="0" t="n">
        <f aca="false">10*VLOOKUP(A35,PATH!$A$1:$D$122,4,0)+VLOOKUP(A35,PATH!$A$1:$E$122,5,0)</f>
        <v>0</v>
      </c>
      <c r="F35" s="0" t="n">
        <f aca="false">10*VLOOKUP(A35,CNF!$A$1:$D$122,4,0)+VLOOKUP(A35,CNF!$A$1:$E$122,5,0)</f>
        <v>10</v>
      </c>
      <c r="G35" s="0" t="n">
        <f aca="false">10*VLOOKUP(A35,SNT1!$A$1:$D$122,4,0)+VLOOKUP(A35,SNT1!$A$1:$E$122,5,0)</f>
        <v>0</v>
      </c>
      <c r="H35" s="0" t="n">
        <f aca="false">10*VLOOKUP(A35,SNT2!$A$1:$D$122,4,0)+VLOOKUP(A35,SNT2!$A$1:$E$122,5,0)</f>
        <v>0</v>
      </c>
      <c r="I35" s="1"/>
      <c r="K35" s="0" t="n">
        <f aca="false">10*VLOOKUP(A35,OPRE2!$A$1:$D$124,4,0)+VLOOKUP(A35,OPRE2!$A$1:$E$124,5,0)</f>
        <v>0</v>
      </c>
      <c r="M35" s="0" t="n">
        <f aca="false">10*VLOOKUP(A35,TPI!$A$1:$D$122,4,0)+VLOOKUP(A35,TPI!$A$1:$E$122,5,0)</f>
        <v>0</v>
      </c>
      <c r="N35" s="0" t="n">
        <f aca="false">10*VLOOKUP(A35,WPTP!$A$1:$D$122,4,0)+VLOOKUP(A35,WPTP!$A$1:$E$122,5,0)</f>
        <v>0</v>
      </c>
      <c r="O35" s="0" t="n">
        <f aca="false">10*VLOOKUP(A35,VPTP!$A$1:$D$122,4,0)+VLOOKUP(A35,VPTP!$A$1:$E$122,5,0)</f>
        <v>0</v>
      </c>
      <c r="P35" s="0" t="n">
        <f aca="false">10*VLOOKUP(A35,PPTP!$A$1:$D$122,4,0)+VLOOKUP(A35,PPTP!$A$1:$E$122,5,0)</f>
        <v>1</v>
      </c>
      <c r="Q35" s="0" t="n">
        <f aca="false">10*VLOOKUP(A35,WPOP!$A$1:$D$122,4,0)+VLOOKUP(A35,WPOP!$A$1:$E$122,5,0)</f>
        <v>10</v>
      </c>
      <c r="R35" s="0" t="n">
        <f aca="false">10*VLOOKUP(A35,VPOP!$A$1:$D$124,4,0)+VLOOKUP(A35,VPOP!$A$1:$E$124,5,0)</f>
        <v>10</v>
      </c>
      <c r="S35" s="0" t="n">
        <f aca="false">10*VLOOKUP(A35,CPOP!$A$1:$D$122,4,0)+VLOOKUP(A35,CPOP!$A$1:$E$122,5,0)</f>
        <v>10</v>
      </c>
      <c r="T35" s="0" t="n">
        <f aca="false">10*VLOOKUP(A35,READ!$A$1:$D$122,4,0)+VLOOKUP(A35,READ!$A$1:$E$122,5,0)</f>
        <v>10</v>
      </c>
      <c r="U35" s="4"/>
      <c r="V35" s="4"/>
      <c r="W35" s="4"/>
      <c r="X35" s="0" t="n">
        <f aca="false">10*VLOOKUP(A35,FACT!$A$1:$D$123,4,0)+VLOOKUP(A35,FACT!$A$1:$E$123,5,0)</f>
        <v>10</v>
      </c>
      <c r="Y35" s="0" t="n">
        <f aca="false">10*VLOOKUP(A35,FPATH!$A$1:$D$122,4,0)+VLOOKUP(A35,FPATH!$A$1:$E$122,5,0)</f>
        <v>0</v>
      </c>
      <c r="Z35" s="0" t="n">
        <f aca="false">10*VLOOKUP(A35,CL!$A$1:$D$122,4,0)+VLOOKUP(A35,CL!$A$1:$E$122,5,0)</f>
        <v>0</v>
      </c>
      <c r="AA35" s="5" t="n">
        <f aca="false">COUNTIF(B35:Z35,"&gt;0")</f>
        <v>8</v>
      </c>
      <c r="AB35" s="6" t="n">
        <f aca="false">COUNTIF(B35:Z35,"1")+COUNTIF(B35:Z35,"11")</f>
        <v>1</v>
      </c>
      <c r="AC35" s="7" t="n">
        <f aca="false">COUNTIF(C35:Z35,"10")+COUNTIF(C35:Z35,"11")</f>
        <v>6</v>
      </c>
    </row>
    <row r="36" customFormat="false" ht="12.8" hidden="false" customHeight="false" outlineLevel="0" collapsed="false">
      <c r="A36" s="0" t="s">
        <v>62</v>
      </c>
      <c r="B36" s="0" t="n">
        <f aca="false">10*VLOOKUP(A36,INT!$A$1:$D$122,4,0)+VLOOKUP(A36,INT!$A$1:$E$122,5,0)</f>
        <v>0</v>
      </c>
      <c r="C36" s="4"/>
      <c r="D36" s="0" t="n">
        <f aca="false">10*VLOOKUP(A36,FLOW!$A$1:$D$122,4,0)+VLOOKUP(A36,FLOW!$A$1:$E$122,5,0)</f>
        <v>0</v>
      </c>
      <c r="E36" s="0" t="n">
        <f aca="false">10*VLOOKUP(A36,PATH!$A$1:$D$122,4,0)+VLOOKUP(A36,PATH!$A$1:$E$122,5,0)</f>
        <v>0</v>
      </c>
      <c r="F36" s="0" t="n">
        <f aca="false">10*VLOOKUP(A36,CNF!$A$1:$D$122,4,0)+VLOOKUP(A36,CNF!$A$1:$E$122,5,0)</f>
        <v>0</v>
      </c>
      <c r="G36" s="0" t="n">
        <f aca="false">10*VLOOKUP(A36,SNT1!$A$1:$D$122,4,0)+VLOOKUP(A36,SNT1!$A$1:$E$122,5,0)</f>
        <v>0</v>
      </c>
      <c r="H36" s="0" t="n">
        <f aca="false">10*VLOOKUP(A36,SNT2!$A$1:$D$122,4,0)+VLOOKUP(A36,SNT2!$A$1:$E$122,5,0)</f>
        <v>0</v>
      </c>
      <c r="I36" s="1"/>
      <c r="K36" s="0" t="n">
        <f aca="false">10*VLOOKUP(A36,OPRE2!$A$1:$D$124,4,0)+VLOOKUP(A36,OPRE2!$A$1:$E$124,5,0)</f>
        <v>0</v>
      </c>
      <c r="M36" s="0" t="n">
        <f aca="false">10*VLOOKUP(A36,TPI!$A$1:$D$122,4,0)+VLOOKUP(A36,TPI!$A$1:$E$122,5,0)</f>
        <v>0</v>
      </c>
      <c r="N36" s="0" t="n">
        <f aca="false">10*VLOOKUP(A36,WPTP!$A$1:$D$122,4,0)+VLOOKUP(A36,WPTP!$A$1:$E$122,5,0)</f>
        <v>0</v>
      </c>
      <c r="O36" s="0" t="n">
        <f aca="false">10*VLOOKUP(A36,VPTP!$A$1:$D$122,4,0)+VLOOKUP(A36,VPTP!$A$1:$E$122,5,0)</f>
        <v>0</v>
      </c>
      <c r="P36" s="0" t="n">
        <f aca="false">10*VLOOKUP(A36,PPTP!$A$1:$D$122,4,0)+VLOOKUP(A36,PPTP!$A$1:$E$122,5,0)</f>
        <v>1</v>
      </c>
      <c r="Q36" s="0" t="n">
        <f aca="false">10*VLOOKUP(A36,WPOP!$A$1:$D$122,4,0)+VLOOKUP(A36,WPOP!$A$1:$E$122,5,0)</f>
        <v>0</v>
      </c>
      <c r="R36" s="0" t="n">
        <f aca="false">10*VLOOKUP(A36,VPOP!$A$1:$D$124,4,0)+VLOOKUP(A36,VPOP!$A$1:$E$124,5,0)</f>
        <v>0</v>
      </c>
      <c r="S36" s="0" t="n">
        <f aca="false">10*VLOOKUP(A36,CPOP!$A$1:$D$122,4,0)+VLOOKUP(A36,CPOP!$A$1:$E$122,5,0)</f>
        <v>0</v>
      </c>
      <c r="T36" s="0" t="n">
        <f aca="false">10*VLOOKUP(A36,READ!$A$1:$D$122,4,0)+VLOOKUP(A36,READ!$A$1:$E$122,5,0)</f>
        <v>0</v>
      </c>
      <c r="U36" s="4"/>
      <c r="V36" s="4"/>
      <c r="W36" s="4"/>
      <c r="X36" s="0" t="n">
        <f aca="false">10*VLOOKUP(A36,FACT!$A$1:$D$123,4,0)+VLOOKUP(A36,FACT!$A$1:$E$123,5,0)</f>
        <v>0</v>
      </c>
      <c r="Y36" s="0" t="n">
        <f aca="false">10*VLOOKUP(A36,FPATH!$A$1:$D$122,4,0)+VLOOKUP(A36,FPATH!$A$1:$E$122,5,0)</f>
        <v>0</v>
      </c>
      <c r="Z36" s="0" t="n">
        <f aca="false">10*VLOOKUP(A36,CL!$A$1:$D$122,4,0)+VLOOKUP(A36,CL!$A$1:$E$122,5,0)</f>
        <v>0</v>
      </c>
      <c r="AA36" s="5" t="n">
        <f aca="false">COUNTIF(B36:Z36,"&gt;0")</f>
        <v>1</v>
      </c>
      <c r="AB36" s="6" t="n">
        <f aca="false">COUNTIF(B36:Z36,"1")+COUNTIF(B36:Z36,"11")</f>
        <v>1</v>
      </c>
      <c r="AC36" s="7" t="n">
        <f aca="false">COUNTIF(C36:Z36,"10")+COUNTIF(C36:Z36,"11")</f>
        <v>0</v>
      </c>
    </row>
    <row r="37" customFormat="false" ht="12.8" hidden="false" customHeight="false" outlineLevel="0" collapsed="false">
      <c r="A37" s="0" t="s">
        <v>63</v>
      </c>
      <c r="B37" s="0" t="n">
        <f aca="false">10*VLOOKUP(A37,INT!$A$1:$D$122,4,0)+VLOOKUP(A37,INT!$A$1:$E$122,5,0)</f>
        <v>0</v>
      </c>
      <c r="C37" s="4"/>
      <c r="D37" s="0" t="n">
        <f aca="false">10*VLOOKUP(A37,FLOW!$A$1:$D$122,4,0)+VLOOKUP(A37,FLOW!$A$1:$E$122,5,0)</f>
        <v>1</v>
      </c>
      <c r="E37" s="0" t="n">
        <f aca="false">10*VLOOKUP(A37,PATH!$A$1:$D$122,4,0)+VLOOKUP(A37,PATH!$A$1:$E$122,5,0)</f>
        <v>10</v>
      </c>
      <c r="F37" s="0" t="n">
        <f aca="false">10*VLOOKUP(A37,CNF!$A$1:$D$122,4,0)+VLOOKUP(A37,CNF!$A$1:$E$122,5,0)</f>
        <v>0</v>
      </c>
      <c r="G37" s="0" t="n">
        <f aca="false">10*VLOOKUP(A37,SNT1!$A$1:$D$122,4,0)+VLOOKUP(A37,SNT1!$A$1:$E$122,5,0)</f>
        <v>0</v>
      </c>
      <c r="H37" s="0" t="n">
        <f aca="false">10*VLOOKUP(A37,SNT2!$A$1:$D$122,4,0)+VLOOKUP(A37,SNT2!$A$1:$E$122,5,0)</f>
        <v>0</v>
      </c>
      <c r="I37" s="1"/>
      <c r="K37" s="0" t="n">
        <f aca="false">10*VLOOKUP(A37,OPRE2!$A$1:$D$124,4,0)+VLOOKUP(A37,OPRE2!$A$1:$E$124,5,0)</f>
        <v>0</v>
      </c>
      <c r="M37" s="0" t="n">
        <f aca="false">10*VLOOKUP(A37,TPI!$A$1:$D$122,4,0)+VLOOKUP(A37,TPI!$A$1:$E$122,5,0)</f>
        <v>10</v>
      </c>
      <c r="N37" s="0" t="n">
        <f aca="false">10*VLOOKUP(A37,WPTP!$A$1:$D$122,4,0)+VLOOKUP(A37,WPTP!$A$1:$E$122,5,0)</f>
        <v>0</v>
      </c>
      <c r="O37" s="0" t="n">
        <f aca="false">10*VLOOKUP(A37,VPTP!$A$1:$D$122,4,0)+VLOOKUP(A37,VPTP!$A$1:$E$122,5,0)</f>
        <v>0</v>
      </c>
      <c r="P37" s="0" t="n">
        <f aca="false">10*VLOOKUP(A37,PPTP!$A$1:$D$122,4,0)+VLOOKUP(A37,PPTP!$A$1:$E$122,5,0)</f>
        <v>0</v>
      </c>
      <c r="Q37" s="0" t="n">
        <f aca="false">10*VLOOKUP(A37,WPOP!$A$1:$D$122,4,0)+VLOOKUP(A37,WPOP!$A$1:$E$122,5,0)</f>
        <v>0</v>
      </c>
      <c r="R37" s="0" t="n">
        <f aca="false">10*VLOOKUP(A37,VPOP!$A$1:$D$124,4,0)+VLOOKUP(A37,VPOP!$A$1:$E$124,5,0)</f>
        <v>0</v>
      </c>
      <c r="S37" s="0" t="n">
        <f aca="false">10*VLOOKUP(A37,CPOP!$A$1:$D$122,4,0)+VLOOKUP(A37,CPOP!$A$1:$E$122,5,0)</f>
        <v>0</v>
      </c>
      <c r="T37" s="0" t="n">
        <f aca="false">10*VLOOKUP(A37,READ!$A$1:$D$122,4,0)+VLOOKUP(A37,READ!$A$1:$E$122,5,0)</f>
        <v>0</v>
      </c>
      <c r="U37" s="4"/>
      <c r="V37" s="4"/>
      <c r="W37" s="4"/>
      <c r="X37" s="0" t="n">
        <f aca="false">10*VLOOKUP(A37,FACT!$A$1:$D$123,4,0)+VLOOKUP(A37,FACT!$A$1:$E$123,5,0)</f>
        <v>0</v>
      </c>
      <c r="Y37" s="0" t="n">
        <f aca="false">10*VLOOKUP(A37,FPATH!$A$1:$D$122,4,0)+VLOOKUP(A37,FPATH!$A$1:$E$122,5,0)</f>
        <v>10</v>
      </c>
      <c r="Z37" s="0" t="n">
        <f aca="false">10*VLOOKUP(A37,CL!$A$1:$D$122,4,0)+VLOOKUP(A37,CL!$A$1:$E$122,5,0)</f>
        <v>10</v>
      </c>
      <c r="AA37" s="5" t="n">
        <f aca="false">COUNTIF(B37:Z37,"&gt;0")</f>
        <v>5</v>
      </c>
      <c r="AB37" s="6" t="n">
        <f aca="false">COUNTIF(B37:Z37,"1")+COUNTIF(B37:Z37,"11")</f>
        <v>1</v>
      </c>
      <c r="AC37" s="7" t="n">
        <f aca="false">COUNTIF(C37:Z37,"10")+COUNTIF(C37:Z37,"11")</f>
        <v>4</v>
      </c>
    </row>
    <row r="38" customFormat="false" ht="12.8" hidden="false" customHeight="false" outlineLevel="0" collapsed="false">
      <c r="A38" s="0" t="s">
        <v>64</v>
      </c>
      <c r="B38" s="0" t="n">
        <f aca="false">10*VLOOKUP(A38,INT!$A$1:$D$122,4,0)+VLOOKUP(A38,INT!$A$1:$E$122,5,0)</f>
        <v>0</v>
      </c>
      <c r="C38" s="4"/>
      <c r="D38" s="0" t="n">
        <f aca="false">10*VLOOKUP(A38,FLOW!$A$1:$D$122,4,0)+VLOOKUP(A38,FLOW!$A$1:$E$122,5,0)</f>
        <v>0</v>
      </c>
      <c r="E38" s="0" t="n">
        <f aca="false">10*VLOOKUP(A38,PATH!$A$1:$D$122,4,0)+VLOOKUP(A38,PATH!$A$1:$E$122,5,0)</f>
        <v>0</v>
      </c>
      <c r="F38" s="0" t="n">
        <f aca="false">10*VLOOKUP(A38,CNF!$A$1:$D$122,4,0)+VLOOKUP(A38,CNF!$A$1:$E$122,5,0)</f>
        <v>0</v>
      </c>
      <c r="G38" s="0" t="n">
        <f aca="false">10*VLOOKUP(A38,SNT1!$A$1:$D$122,4,0)+VLOOKUP(A38,SNT1!$A$1:$E$122,5,0)</f>
        <v>0</v>
      </c>
      <c r="H38" s="0" t="n">
        <f aca="false">10*VLOOKUP(A38,SNT2!$A$1:$D$122,4,0)+VLOOKUP(A38,SNT2!$A$1:$E$122,5,0)</f>
        <v>0</v>
      </c>
      <c r="I38" s="1"/>
      <c r="K38" s="0" t="n">
        <f aca="false">10*VLOOKUP(A38,OPRE2!$A$1:$D$124,4,0)+VLOOKUP(A38,OPRE2!$A$1:$E$124,5,0)</f>
        <v>0</v>
      </c>
      <c r="M38" s="0" t="n">
        <f aca="false">10*VLOOKUP(A38,TPI!$A$1:$D$122,4,0)+VLOOKUP(A38,TPI!$A$1:$E$122,5,0)</f>
        <v>0</v>
      </c>
      <c r="N38" s="0" t="n">
        <f aca="false">10*VLOOKUP(A38,WPTP!$A$1:$D$122,4,0)+VLOOKUP(A38,WPTP!$A$1:$E$122,5,0)</f>
        <v>0</v>
      </c>
      <c r="O38" s="0" t="n">
        <f aca="false">10*VLOOKUP(A38,VPTP!$A$1:$D$122,4,0)+VLOOKUP(A38,VPTP!$A$1:$E$122,5,0)</f>
        <v>0</v>
      </c>
      <c r="P38" s="0" t="n">
        <f aca="false">10*VLOOKUP(A38,PPTP!$A$1:$D$122,4,0)+VLOOKUP(A38,PPTP!$A$1:$E$122,5,0)</f>
        <v>0</v>
      </c>
      <c r="Q38" s="0" t="n">
        <f aca="false">10*VLOOKUP(A38,WPOP!$A$1:$D$122,4,0)+VLOOKUP(A38,WPOP!$A$1:$E$122,5,0)</f>
        <v>0</v>
      </c>
      <c r="R38" s="0" t="n">
        <f aca="false">10*VLOOKUP(A38,VPOP!$A$1:$D$124,4,0)+VLOOKUP(A38,VPOP!$A$1:$E$124,5,0)</f>
        <v>0</v>
      </c>
      <c r="S38" s="0" t="n">
        <f aca="false">10*VLOOKUP(A38,CPOP!$A$1:$D$122,4,0)+VLOOKUP(A38,CPOP!$A$1:$E$122,5,0)</f>
        <v>0</v>
      </c>
      <c r="T38" s="0" t="n">
        <f aca="false">10*VLOOKUP(A38,READ!$A$1:$D$122,4,0)+VLOOKUP(A38,READ!$A$1:$E$122,5,0)</f>
        <v>0</v>
      </c>
      <c r="U38" s="4"/>
      <c r="V38" s="4"/>
      <c r="W38" s="4"/>
      <c r="X38" s="0" t="n">
        <f aca="false">10*VLOOKUP(A38,FACT!$A$1:$D$123,4,0)+VLOOKUP(A38,FACT!$A$1:$E$123,5,0)</f>
        <v>0</v>
      </c>
      <c r="Y38" s="0" t="n">
        <f aca="false">10*VLOOKUP(A38,FPATH!$A$1:$D$122,4,0)+VLOOKUP(A38,FPATH!$A$1:$E$122,5,0)</f>
        <v>0</v>
      </c>
      <c r="Z38" s="0" t="n">
        <f aca="false">10*VLOOKUP(A38,CL!$A$1:$D$122,4,0)+VLOOKUP(A38,CL!$A$1:$E$122,5,0)</f>
        <v>0</v>
      </c>
      <c r="AA38" s="5" t="n">
        <f aca="false">COUNTIF(B38:Z38,"&gt;0")</f>
        <v>0</v>
      </c>
      <c r="AB38" s="6" t="n">
        <f aca="false">COUNTIF(B38:Z38,"1")+COUNTIF(B38:Z38,"11")</f>
        <v>0</v>
      </c>
      <c r="AC38" s="7" t="n">
        <f aca="false">COUNTIF(C38:Z38,"10")+COUNTIF(C38:Z38,"11")</f>
        <v>0</v>
      </c>
    </row>
    <row r="39" customFormat="false" ht="12.8" hidden="false" customHeight="false" outlineLevel="0" collapsed="false">
      <c r="A39" s="0" t="s">
        <v>65</v>
      </c>
      <c r="B39" s="0" t="n">
        <f aca="false">10*VLOOKUP(A39,INT!$A$1:$D$122,4,0)+VLOOKUP(A39,INT!$A$1:$E$122,5,0)</f>
        <v>0</v>
      </c>
      <c r="C39" s="4"/>
      <c r="D39" s="0" t="n">
        <f aca="false">10*VLOOKUP(A39,FLOW!$A$1:$D$122,4,0)+VLOOKUP(A39,FLOW!$A$1:$E$122,5,0)</f>
        <v>0</v>
      </c>
      <c r="E39" s="0" t="n">
        <f aca="false">10*VLOOKUP(A39,PATH!$A$1:$D$122,4,0)+VLOOKUP(A39,PATH!$A$1:$E$122,5,0)</f>
        <v>0</v>
      </c>
      <c r="F39" s="0" t="n">
        <f aca="false">10*VLOOKUP(A39,CNF!$A$1:$D$122,4,0)+VLOOKUP(A39,CNF!$A$1:$E$122,5,0)</f>
        <v>0</v>
      </c>
      <c r="G39" s="0" t="n">
        <f aca="false">10*VLOOKUP(A39,SNT1!$A$1:$D$122,4,0)+VLOOKUP(A39,SNT1!$A$1:$E$122,5,0)</f>
        <v>0</v>
      </c>
      <c r="H39" s="0" t="n">
        <f aca="false">10*VLOOKUP(A39,SNT2!$A$1:$D$122,4,0)+VLOOKUP(A39,SNT2!$A$1:$E$122,5,0)</f>
        <v>0</v>
      </c>
      <c r="I39" s="1"/>
      <c r="K39" s="0" t="n">
        <f aca="false">10*VLOOKUP(A39,OPRE2!$A$1:$D$124,4,0)+VLOOKUP(A39,OPRE2!$A$1:$E$124,5,0)</f>
        <v>0</v>
      </c>
      <c r="M39" s="0" t="n">
        <f aca="false">10*VLOOKUP(A39,TPI!$A$1:$D$122,4,0)+VLOOKUP(A39,TPI!$A$1:$E$122,5,0)</f>
        <v>0</v>
      </c>
      <c r="N39" s="0" t="n">
        <f aca="false">10*VLOOKUP(A39,WPTP!$A$1:$D$122,4,0)+VLOOKUP(A39,WPTP!$A$1:$E$122,5,0)</f>
        <v>0</v>
      </c>
      <c r="O39" s="0" t="n">
        <f aca="false">10*VLOOKUP(A39,VPTP!$A$1:$D$122,4,0)+VLOOKUP(A39,VPTP!$A$1:$E$122,5,0)</f>
        <v>0</v>
      </c>
      <c r="P39" s="0" t="n">
        <f aca="false">10*VLOOKUP(A39,PPTP!$A$1:$D$122,4,0)+VLOOKUP(A39,PPTP!$A$1:$E$122,5,0)</f>
        <v>0</v>
      </c>
      <c r="Q39" s="0" t="n">
        <f aca="false">10*VLOOKUP(A39,WPOP!$A$1:$D$122,4,0)+VLOOKUP(A39,WPOP!$A$1:$E$122,5,0)</f>
        <v>0</v>
      </c>
      <c r="R39" s="0" t="n">
        <f aca="false">10*VLOOKUP(A39,VPOP!$A$1:$D$124,4,0)+VLOOKUP(A39,VPOP!$A$1:$E$124,5,0)</f>
        <v>0</v>
      </c>
      <c r="S39" s="0" t="n">
        <f aca="false">10*VLOOKUP(A39,CPOP!$A$1:$D$122,4,0)+VLOOKUP(A39,CPOP!$A$1:$E$122,5,0)</f>
        <v>0</v>
      </c>
      <c r="T39" s="0" t="n">
        <f aca="false">10*VLOOKUP(A39,READ!$A$1:$D$122,4,0)+VLOOKUP(A39,READ!$A$1:$E$122,5,0)</f>
        <v>0</v>
      </c>
      <c r="U39" s="4"/>
      <c r="V39" s="4"/>
      <c r="W39" s="4"/>
      <c r="X39" s="0" t="n">
        <f aca="false">10*VLOOKUP(A39,FACT!$A$1:$D$123,4,0)+VLOOKUP(A39,FACT!$A$1:$E$123,5,0)</f>
        <v>0</v>
      </c>
      <c r="Y39" s="0" t="n">
        <f aca="false">10*VLOOKUP(A39,FPATH!$A$1:$D$122,4,0)+VLOOKUP(A39,FPATH!$A$1:$E$122,5,0)</f>
        <v>0</v>
      </c>
      <c r="Z39" s="0" t="n">
        <f aca="false">10*VLOOKUP(A39,CL!$A$1:$D$122,4,0)+VLOOKUP(A39,CL!$A$1:$E$122,5,0)</f>
        <v>0</v>
      </c>
      <c r="AA39" s="5" t="n">
        <f aca="false">COUNTIF(B39:Z39,"&gt;0")</f>
        <v>0</v>
      </c>
      <c r="AB39" s="6" t="n">
        <f aca="false">COUNTIF(B39:Z39,"1")+COUNTIF(B39:Z39,"11")</f>
        <v>0</v>
      </c>
      <c r="AC39" s="7" t="n">
        <f aca="false">COUNTIF(C39:Z39,"10")+COUNTIF(C39:Z39,"11")</f>
        <v>0</v>
      </c>
    </row>
    <row r="40" customFormat="false" ht="12.8" hidden="false" customHeight="false" outlineLevel="0" collapsed="false">
      <c r="A40" s="0" t="s">
        <v>66</v>
      </c>
      <c r="B40" s="0" t="n">
        <f aca="false">10*VLOOKUP(A40,INT!$A$1:$D$122,4,0)+VLOOKUP(A40,INT!$A$1:$E$122,5,0)</f>
        <v>0</v>
      </c>
      <c r="C40" s="4"/>
      <c r="D40" s="0" t="n">
        <f aca="false">10*VLOOKUP(A40,FLOW!$A$1:$D$122,4,0)+VLOOKUP(A40,FLOW!$A$1:$E$122,5,0)</f>
        <v>0</v>
      </c>
      <c r="E40" s="0" t="n">
        <f aca="false">10*VLOOKUP(A40,PATH!$A$1:$D$122,4,0)+VLOOKUP(A40,PATH!$A$1:$E$122,5,0)</f>
        <v>0</v>
      </c>
      <c r="F40" s="0" t="n">
        <f aca="false">10*VLOOKUP(A40,CNF!$A$1:$D$122,4,0)+VLOOKUP(A40,CNF!$A$1:$E$122,5,0)</f>
        <v>0</v>
      </c>
      <c r="G40" s="0" t="n">
        <f aca="false">10*VLOOKUP(A40,SNT1!$A$1:$D$122,4,0)+VLOOKUP(A40,SNT1!$A$1:$E$122,5,0)</f>
        <v>0</v>
      </c>
      <c r="H40" s="0" t="n">
        <f aca="false">10*VLOOKUP(A40,SNT2!$A$1:$D$122,4,0)+VLOOKUP(A40,SNT2!$A$1:$E$122,5,0)</f>
        <v>0</v>
      </c>
      <c r="I40" s="1"/>
      <c r="K40" s="0" t="n">
        <f aca="false">10*VLOOKUP(A40,OPRE2!$A$1:$D$124,4,0)+VLOOKUP(A40,OPRE2!$A$1:$E$124,5,0)</f>
        <v>0</v>
      </c>
      <c r="M40" s="0" t="n">
        <f aca="false">10*VLOOKUP(A40,TPI!$A$1:$D$122,4,0)+VLOOKUP(A40,TPI!$A$1:$E$122,5,0)</f>
        <v>0</v>
      </c>
      <c r="N40" s="0" t="n">
        <f aca="false">10*VLOOKUP(A40,WPTP!$A$1:$D$122,4,0)+VLOOKUP(A40,WPTP!$A$1:$E$122,5,0)</f>
        <v>0</v>
      </c>
      <c r="O40" s="0" t="n">
        <f aca="false">10*VLOOKUP(A40,VPTP!$A$1:$D$122,4,0)+VLOOKUP(A40,VPTP!$A$1:$E$122,5,0)</f>
        <v>0</v>
      </c>
      <c r="P40" s="0" t="n">
        <f aca="false">10*VLOOKUP(A40,PPTP!$A$1:$D$122,4,0)+VLOOKUP(A40,PPTP!$A$1:$E$122,5,0)</f>
        <v>0</v>
      </c>
      <c r="Q40" s="0" t="n">
        <f aca="false">10*VLOOKUP(A40,WPOP!$A$1:$D$122,4,0)+VLOOKUP(A40,WPOP!$A$1:$E$122,5,0)</f>
        <v>0</v>
      </c>
      <c r="R40" s="0" t="n">
        <f aca="false">10*VLOOKUP(A40,VPOP!$A$1:$D$124,4,0)+VLOOKUP(A40,VPOP!$A$1:$E$124,5,0)</f>
        <v>0</v>
      </c>
      <c r="S40" s="0" t="n">
        <f aca="false">10*VLOOKUP(A40,CPOP!$A$1:$D$122,4,0)+VLOOKUP(A40,CPOP!$A$1:$E$122,5,0)</f>
        <v>0</v>
      </c>
      <c r="T40" s="0" t="n">
        <f aca="false">10*VLOOKUP(A40,READ!$A$1:$D$122,4,0)+VLOOKUP(A40,READ!$A$1:$E$122,5,0)</f>
        <v>0</v>
      </c>
      <c r="U40" s="4"/>
      <c r="V40" s="4"/>
      <c r="W40" s="4"/>
      <c r="X40" s="0" t="n">
        <f aca="false">10*VLOOKUP(A40,FACT!$A$1:$D$123,4,0)+VLOOKUP(A40,FACT!$A$1:$E$123,5,0)</f>
        <v>0</v>
      </c>
      <c r="Y40" s="0" t="n">
        <f aca="false">10*VLOOKUP(A40,FPATH!$A$1:$D$122,4,0)+VLOOKUP(A40,FPATH!$A$1:$E$122,5,0)</f>
        <v>0</v>
      </c>
      <c r="Z40" s="0" t="n">
        <f aca="false">10*VLOOKUP(A40,CL!$A$1:$D$122,4,0)+VLOOKUP(A40,CL!$A$1:$E$122,5,0)</f>
        <v>0</v>
      </c>
      <c r="AA40" s="5" t="n">
        <f aca="false">COUNTIF(B40:Z40,"&gt;0")</f>
        <v>0</v>
      </c>
      <c r="AB40" s="6" t="n">
        <f aca="false">COUNTIF(B40:Z40,"1")+COUNTIF(B40:Z40,"11")</f>
        <v>0</v>
      </c>
      <c r="AC40" s="7" t="n">
        <f aca="false">COUNTIF(C40:Z40,"10")+COUNTIF(C40:Z40,"11")</f>
        <v>0</v>
      </c>
    </row>
    <row r="41" customFormat="false" ht="12.8" hidden="false" customHeight="false" outlineLevel="0" collapsed="false">
      <c r="A41" s="0" t="s">
        <v>67</v>
      </c>
      <c r="B41" s="0" t="n">
        <f aca="false">10*VLOOKUP(A41,INT!$A$1:$D$122,4,0)+VLOOKUP(A41,INT!$A$1:$E$122,5,0)</f>
        <v>0</v>
      </c>
      <c r="C41" s="4"/>
      <c r="D41" s="0" t="n">
        <f aca="false">10*VLOOKUP(A41,FLOW!$A$1:$D$122,4,0)+VLOOKUP(A41,FLOW!$A$1:$E$122,5,0)</f>
        <v>0</v>
      </c>
      <c r="E41" s="0" t="n">
        <f aca="false">10*VLOOKUP(A41,PATH!$A$1:$D$122,4,0)+VLOOKUP(A41,PATH!$A$1:$E$122,5,0)</f>
        <v>0</v>
      </c>
      <c r="F41" s="1" t="n">
        <v>0</v>
      </c>
      <c r="G41" s="0" t="n">
        <f aca="false">10*VLOOKUP(A41,SNT1!$A$1:$D$122,4,0)+VLOOKUP(A41,SNT1!$A$1:$E$122,5,0)</f>
        <v>0</v>
      </c>
      <c r="H41" s="0" t="n">
        <f aca="false">10*VLOOKUP(A41,SNT2!$A$1:$D$122,4,0)+VLOOKUP(A41,SNT2!$A$1:$E$122,5,0)</f>
        <v>0</v>
      </c>
      <c r="I41" s="1"/>
      <c r="K41" s="0" t="n">
        <f aca="false">10*VLOOKUP(A41,OPRE2!$A$1:$D$124,4,0)+VLOOKUP(A41,OPRE2!$A$1:$E$124,5,0)</f>
        <v>0</v>
      </c>
      <c r="M41" s="0" t="n">
        <f aca="false">10*VLOOKUP(A41,TPI!$A$1:$D$122,4,0)+VLOOKUP(A41,TPI!$A$1:$E$122,5,0)</f>
        <v>0</v>
      </c>
      <c r="N41" s="0" t="n">
        <f aca="false">10*VLOOKUP(A41,WPTP!$A$1:$D$122,4,0)+VLOOKUP(A41,WPTP!$A$1:$E$122,5,0)</f>
        <v>0</v>
      </c>
      <c r="O41" s="0" t="n">
        <f aca="false">10*VLOOKUP(A41,VPTP!$A$1:$D$122,4,0)+VLOOKUP(A41,VPTP!$A$1:$E$122,5,0)</f>
        <v>0</v>
      </c>
      <c r="P41" s="0" t="n">
        <f aca="false">10*VLOOKUP(A41,PPTP!$A$1:$D$122,4,0)+VLOOKUP(A41,PPTP!$A$1:$E$122,5,0)</f>
        <v>0</v>
      </c>
      <c r="Q41" s="0" t="n">
        <f aca="false">10*VLOOKUP(A41,WPOP!$A$1:$D$122,4,0)+VLOOKUP(A41,WPOP!$A$1:$E$122,5,0)</f>
        <v>0</v>
      </c>
      <c r="R41" s="0" t="n">
        <f aca="false">10*VLOOKUP(A41,VPOP!$A$1:$D$124,4,0)+VLOOKUP(A41,VPOP!$A$1:$E$124,5,0)</f>
        <v>0</v>
      </c>
      <c r="S41" s="0" t="n">
        <f aca="false">10*VLOOKUP(A41,CPOP!$A$1:$D$122,4,0)+VLOOKUP(A41,CPOP!$A$1:$E$122,5,0)</f>
        <v>0</v>
      </c>
      <c r="T41" s="0" t="n">
        <f aca="false">10*VLOOKUP(A41,READ!$A$1:$D$122,4,0)+VLOOKUP(A41,READ!$A$1:$E$122,5,0)</f>
        <v>0</v>
      </c>
      <c r="U41" s="4"/>
      <c r="V41" s="4"/>
      <c r="W41" s="4"/>
      <c r="X41" s="0" t="n">
        <f aca="false">10*VLOOKUP(A41,FACT!$A$1:$D$123,4,0)+VLOOKUP(A41,FACT!$A$1:$E$123,5,0)</f>
        <v>0</v>
      </c>
      <c r="Y41" s="0" t="n">
        <f aca="false">10*VLOOKUP(A41,FPATH!$A$1:$D$122,4,0)+VLOOKUP(A41,FPATH!$A$1:$E$122,5,0)</f>
        <v>0</v>
      </c>
      <c r="Z41" s="0" t="n">
        <f aca="false">10*VLOOKUP(A41,CL!$A$1:$D$122,4,0)+VLOOKUP(A41,CL!$A$1:$E$122,5,0)</f>
        <v>1</v>
      </c>
      <c r="AA41" s="5" t="n">
        <f aca="false">COUNTIF(B41:Z41,"&gt;0")</f>
        <v>1</v>
      </c>
      <c r="AB41" s="6" t="n">
        <f aca="false">COUNTIF(B41:Z41,"1")+COUNTIF(B41:Z41,"11")</f>
        <v>1</v>
      </c>
      <c r="AC41" s="7" t="n">
        <f aca="false">COUNTIF(C41:Z41,"10")+COUNTIF(C41:Z41,"11")</f>
        <v>0</v>
      </c>
    </row>
    <row r="42" customFormat="false" ht="12.8" hidden="false" customHeight="false" outlineLevel="0" collapsed="false">
      <c r="A42" s="0" t="s">
        <v>68</v>
      </c>
      <c r="B42" s="0" t="n">
        <f aca="false">10*VLOOKUP(A42,INT!$A$1:$D$122,4,0)+VLOOKUP(A42,INT!$A$1:$E$122,5,0)</f>
        <v>0</v>
      </c>
      <c r="C42" s="4"/>
      <c r="D42" s="0" t="n">
        <f aca="false">10*VLOOKUP(A42,FLOW!$A$1:$D$122,4,0)+VLOOKUP(A42,FLOW!$A$1:$E$122,5,0)</f>
        <v>0</v>
      </c>
      <c r="E42" s="0" t="n">
        <f aca="false">10*VLOOKUP(A42,PATH!$A$1:$D$122,4,0)+VLOOKUP(A42,PATH!$A$1:$E$122,5,0)</f>
        <v>0</v>
      </c>
      <c r="F42" s="0" t="n">
        <f aca="false">10*VLOOKUP(A42,CNF!$A$1:$D$122,4,0)+VLOOKUP(A42,CNF!$A$1:$E$122,5,0)</f>
        <v>0</v>
      </c>
      <c r="G42" s="0" t="n">
        <f aca="false">10*VLOOKUP(A42,SNT1!$A$1:$D$122,4,0)+VLOOKUP(A42,SNT1!$A$1:$E$122,5,0)</f>
        <v>0</v>
      </c>
      <c r="H42" s="0" t="n">
        <f aca="false">10*VLOOKUP(A42,SNT2!$A$1:$D$122,4,0)+VLOOKUP(A42,SNT2!$A$1:$E$122,5,0)</f>
        <v>0</v>
      </c>
      <c r="I42" s="1"/>
      <c r="K42" s="0" t="n">
        <f aca="false">10*VLOOKUP(A42,OPRE2!$A$1:$D$124,4,0)+VLOOKUP(A42,OPRE2!$A$1:$E$124,5,0)</f>
        <v>0</v>
      </c>
      <c r="M42" s="0" t="n">
        <f aca="false">10*VLOOKUP(A42,TPI!$A$1:$D$122,4,0)+VLOOKUP(A42,TPI!$A$1:$E$122,5,0)</f>
        <v>0</v>
      </c>
      <c r="N42" s="0" t="n">
        <f aca="false">10*VLOOKUP(A42,WPTP!$A$1:$D$122,4,0)+VLOOKUP(A42,WPTP!$A$1:$E$122,5,0)</f>
        <v>0</v>
      </c>
      <c r="O42" s="0" t="n">
        <f aca="false">10*VLOOKUP(A42,VPTP!$A$1:$D$122,4,0)+VLOOKUP(A42,VPTP!$A$1:$E$122,5,0)</f>
        <v>0</v>
      </c>
      <c r="P42" s="0" t="n">
        <f aca="false">10*VLOOKUP(A42,PPTP!$A$1:$D$122,4,0)+VLOOKUP(A42,PPTP!$A$1:$E$122,5,0)</f>
        <v>0</v>
      </c>
      <c r="Q42" s="0" t="n">
        <f aca="false">10*VLOOKUP(A42,WPOP!$A$1:$D$122,4,0)+VLOOKUP(A42,WPOP!$A$1:$E$122,5,0)</f>
        <v>0</v>
      </c>
      <c r="R42" s="0" t="n">
        <f aca="false">10*VLOOKUP(A42,VPOP!$A$1:$D$124,4,0)+VLOOKUP(A42,VPOP!$A$1:$E$124,5,0)</f>
        <v>0</v>
      </c>
      <c r="S42" s="0" t="n">
        <f aca="false">10*VLOOKUP(A42,CPOP!$A$1:$D$122,4,0)+VLOOKUP(A42,CPOP!$A$1:$E$122,5,0)</f>
        <v>0</v>
      </c>
      <c r="T42" s="0" t="n">
        <f aca="false">10*VLOOKUP(A42,READ!$A$1:$D$122,4,0)+VLOOKUP(A42,READ!$A$1:$E$122,5,0)</f>
        <v>0</v>
      </c>
      <c r="U42" s="4"/>
      <c r="V42" s="4"/>
      <c r="W42" s="4"/>
      <c r="X42" s="0" t="n">
        <f aca="false">10*VLOOKUP(A42,FACT!$A$1:$D$123,4,0)+VLOOKUP(A42,FACT!$A$1:$E$123,5,0)</f>
        <v>0</v>
      </c>
      <c r="Y42" s="0" t="n">
        <f aca="false">10*VLOOKUP(A42,FPATH!$A$1:$D$122,4,0)+VLOOKUP(A42,FPATH!$A$1:$E$122,5,0)</f>
        <v>0</v>
      </c>
      <c r="Z42" s="0" t="n">
        <f aca="false">10*VLOOKUP(A42,CL!$A$1:$D$122,4,0)+VLOOKUP(A42,CL!$A$1:$E$122,5,0)</f>
        <v>0</v>
      </c>
      <c r="AA42" s="5" t="n">
        <f aca="false">COUNTIF(B42:Z42,"&gt;0")</f>
        <v>0</v>
      </c>
      <c r="AB42" s="6" t="n">
        <f aca="false">COUNTIF(B42:Z42,"1")+COUNTIF(B42:Z42,"11")</f>
        <v>0</v>
      </c>
      <c r="AC42" s="7" t="n">
        <f aca="false">COUNTIF(C42:Z42,"10")+COUNTIF(C42:Z42,"11")</f>
        <v>0</v>
      </c>
    </row>
    <row r="43" customFormat="false" ht="12.8" hidden="false" customHeight="false" outlineLevel="0" collapsed="false">
      <c r="A43" s="0" t="s">
        <v>69</v>
      </c>
      <c r="B43" s="0" t="n">
        <f aca="false">10*VLOOKUP(A43,INT!$A$1:$D$122,4,0)+VLOOKUP(A43,INT!$A$1:$E$122,5,0)</f>
        <v>0</v>
      </c>
      <c r="C43" s="4"/>
      <c r="D43" s="0" t="n">
        <f aca="false">10*VLOOKUP(A43,FLOW!$A$1:$D$122,4,0)+VLOOKUP(A43,FLOW!$A$1:$E$122,5,0)</f>
        <v>0</v>
      </c>
      <c r="E43" s="0" t="n">
        <f aca="false">10*VLOOKUP(A43,PATH!$A$1:$D$122,4,0)+VLOOKUP(A43,PATH!$A$1:$E$122,5,0)</f>
        <v>0</v>
      </c>
      <c r="F43" s="1" t="n">
        <v>0</v>
      </c>
      <c r="G43" s="0" t="n">
        <f aca="false">10*VLOOKUP(A43,SNT1!$A$1:$D$122,4,0)+VLOOKUP(A43,SNT1!$A$1:$E$122,5,0)</f>
        <v>0</v>
      </c>
      <c r="H43" s="0" t="n">
        <f aca="false">10*VLOOKUP(A43,SNT2!$A$1:$D$122,4,0)+VLOOKUP(A43,SNT2!$A$1:$E$122,5,0)</f>
        <v>0</v>
      </c>
      <c r="I43" s="1"/>
      <c r="K43" s="0" t="n">
        <f aca="false">10*VLOOKUP(A43,OPRE2!$A$1:$D$124,4,0)+VLOOKUP(A43,OPRE2!$A$1:$E$124,5,0)</f>
        <v>0</v>
      </c>
      <c r="M43" s="0" t="n">
        <f aca="false">10*VLOOKUP(A43,TPI!$A$1:$D$122,4,0)+VLOOKUP(A43,TPI!$A$1:$E$122,5,0)</f>
        <v>0</v>
      </c>
      <c r="N43" s="0" t="n">
        <f aca="false">10*VLOOKUP(A43,WPTP!$A$1:$D$122,4,0)+VLOOKUP(A43,WPTP!$A$1:$E$122,5,0)</f>
        <v>0</v>
      </c>
      <c r="O43" s="0" t="n">
        <f aca="false">10*VLOOKUP(A43,VPTP!$A$1:$D$122,4,0)+VLOOKUP(A43,VPTP!$A$1:$E$122,5,0)</f>
        <v>0</v>
      </c>
      <c r="P43" s="0" t="n">
        <f aca="false">10*VLOOKUP(A43,PPTP!$A$1:$D$122,4,0)+VLOOKUP(A43,PPTP!$A$1:$E$122,5,0)</f>
        <v>1</v>
      </c>
      <c r="Q43" s="0" t="n">
        <f aca="false">10*VLOOKUP(A43,WPOP!$A$1:$D$122,4,0)+VLOOKUP(A43,WPOP!$A$1:$E$122,5,0)</f>
        <v>10</v>
      </c>
      <c r="R43" s="0" t="n">
        <f aca="false">10*VLOOKUP(A43,VPOP!$A$1:$D$124,4,0)+VLOOKUP(A43,VPOP!$A$1:$E$124,5,0)</f>
        <v>10</v>
      </c>
      <c r="S43" s="0" t="n">
        <f aca="false">10*VLOOKUP(A43,CPOP!$A$1:$D$122,4,0)+VLOOKUP(A43,CPOP!$A$1:$E$122,5,0)</f>
        <v>10</v>
      </c>
      <c r="T43" s="0" t="n">
        <f aca="false">10*VLOOKUP(A43,READ!$A$1:$D$122,4,0)+VLOOKUP(A43,READ!$A$1:$E$122,5,0)</f>
        <v>10</v>
      </c>
      <c r="U43" s="4"/>
      <c r="V43" s="4"/>
      <c r="W43" s="4"/>
      <c r="X43" s="0" t="n">
        <f aca="false">10*VLOOKUP(A43,FACT!$A$1:$D$123,4,0)+VLOOKUP(A43,FACT!$A$1:$E$123,5,0)</f>
        <v>0</v>
      </c>
      <c r="Y43" s="0" t="n">
        <f aca="false">10*VLOOKUP(A43,FPATH!$A$1:$D$122,4,0)+VLOOKUP(A43,FPATH!$A$1:$E$122,5,0)</f>
        <v>0</v>
      </c>
      <c r="Z43" s="0" t="n">
        <f aca="false">10*VLOOKUP(A43,CL!$A$1:$D$122,4,0)+VLOOKUP(A43,CL!$A$1:$E$122,5,0)</f>
        <v>1</v>
      </c>
      <c r="AA43" s="5" t="n">
        <f aca="false">COUNTIF(B43:Z43,"&gt;0")</f>
        <v>6</v>
      </c>
      <c r="AB43" s="6" t="n">
        <f aca="false">COUNTIF(B43:Z43,"1")+COUNTIF(B43:Z43,"11")</f>
        <v>2</v>
      </c>
      <c r="AC43" s="7" t="n">
        <f aca="false">COUNTIF(C43:Z43,"10")+COUNTIF(C43:Z43,"11")</f>
        <v>4</v>
      </c>
    </row>
    <row r="44" customFormat="false" ht="12.8" hidden="false" customHeight="false" outlineLevel="0" collapsed="false">
      <c r="A44" s="0" t="s">
        <v>70</v>
      </c>
      <c r="B44" s="0" t="n">
        <f aca="false">10*VLOOKUP(A44,INT!$A$1:$D$122,4,0)+VLOOKUP(A44,INT!$A$1:$E$122,5,0)</f>
        <v>0</v>
      </c>
      <c r="C44" s="4"/>
      <c r="D44" s="0" t="n">
        <f aca="false">10*VLOOKUP(A44,FLOW!$A$1:$D$122,4,0)+VLOOKUP(A44,FLOW!$A$1:$E$122,5,0)</f>
        <v>0</v>
      </c>
      <c r="E44" s="0" t="n">
        <f aca="false">10*VLOOKUP(A44,PATH!$A$1:$D$122,4,0)+VLOOKUP(A44,PATH!$A$1:$E$122,5,0)</f>
        <v>0</v>
      </c>
      <c r="F44" s="0" t="n">
        <f aca="false">10*VLOOKUP(A44,CNF!$A$1:$D$122,4,0)+VLOOKUP(A44,CNF!$A$1:$E$122,5,0)</f>
        <v>0</v>
      </c>
      <c r="G44" s="1" t="n">
        <v>0</v>
      </c>
      <c r="H44" s="0" t="n">
        <f aca="false">10*VLOOKUP(A44,SNT2!$A$1:$D$122,4,0)+VLOOKUP(A44,SNT2!$A$1:$E$122,5,0)</f>
        <v>0</v>
      </c>
      <c r="I44" s="1"/>
      <c r="K44" s="0" t="n">
        <f aca="false">10*VLOOKUP(A44,OPRE2!$A$1:$D$124,4,0)+VLOOKUP(A44,OPRE2!$A$1:$E$124,5,0)</f>
        <v>0</v>
      </c>
      <c r="M44" s="0" t="n">
        <f aca="false">10*VLOOKUP(A44,TPI!$A$1:$D$122,4,0)+VLOOKUP(A44,TPI!$A$1:$E$122,5,0)</f>
        <v>0</v>
      </c>
      <c r="N44" s="0" t="n">
        <f aca="false">10*VLOOKUP(A44,WPTP!$A$1:$D$122,4,0)+VLOOKUP(A44,WPTP!$A$1:$E$122,5,0)</f>
        <v>0</v>
      </c>
      <c r="O44" s="0" t="n">
        <f aca="false">10*VLOOKUP(A44,VPTP!$A$1:$D$122,4,0)+VLOOKUP(A44,VPTP!$A$1:$E$122,5,0)</f>
        <v>0</v>
      </c>
      <c r="P44" s="0" t="n">
        <f aca="false">10*VLOOKUP(A44,PPTP!$A$1:$D$122,4,0)+VLOOKUP(A44,PPTP!$A$1:$E$122,5,0)</f>
        <v>0</v>
      </c>
      <c r="Q44" s="0" t="n">
        <f aca="false">10*VLOOKUP(A44,WPOP!$A$1:$D$122,4,0)+VLOOKUP(A44,WPOP!$A$1:$E$122,5,0)</f>
        <v>0</v>
      </c>
      <c r="R44" s="0" t="n">
        <f aca="false">10*VLOOKUP(A44,VPOP!$A$1:$D$124,4,0)+VLOOKUP(A44,VPOP!$A$1:$E$124,5,0)</f>
        <v>0</v>
      </c>
      <c r="S44" s="0" t="n">
        <f aca="false">10*VLOOKUP(A44,CPOP!$A$1:$D$122,4,0)+VLOOKUP(A44,CPOP!$A$1:$E$122,5,0)</f>
        <v>0</v>
      </c>
      <c r="T44" s="0" t="n">
        <f aca="false">10*VLOOKUP(A44,READ!$A$1:$D$122,4,0)+VLOOKUP(A44,READ!$A$1:$E$122,5,0)</f>
        <v>0</v>
      </c>
      <c r="U44" s="4"/>
      <c r="V44" s="4"/>
      <c r="W44" s="4"/>
      <c r="X44" s="0" t="n">
        <f aca="false">10*VLOOKUP(A44,FACT!$A$1:$D$123,4,0)+VLOOKUP(A44,FACT!$A$1:$E$123,5,0)</f>
        <v>0</v>
      </c>
      <c r="Y44" s="0" t="n">
        <f aca="false">10*VLOOKUP(A44,FPATH!$A$1:$D$122,4,0)+VLOOKUP(A44,FPATH!$A$1:$E$122,5,0)</f>
        <v>0</v>
      </c>
      <c r="Z44" s="0" t="n">
        <f aca="false">10*VLOOKUP(A44,CL!$A$1:$D$122,4,0)+VLOOKUP(A44,CL!$A$1:$E$122,5,0)</f>
        <v>0</v>
      </c>
      <c r="AA44" s="5" t="n">
        <f aca="false">COUNTIF(B44:Z44,"&gt;0")</f>
        <v>0</v>
      </c>
      <c r="AB44" s="6" t="n">
        <f aca="false">COUNTIF(B44:Z44,"1")+COUNTIF(B44:Z44,"11")</f>
        <v>0</v>
      </c>
      <c r="AC44" s="7" t="n">
        <f aca="false">COUNTIF(C44:Z44,"10")+COUNTIF(C44:Z44,"11")</f>
        <v>0</v>
      </c>
    </row>
    <row r="45" customFormat="false" ht="12.8" hidden="false" customHeight="false" outlineLevel="0" collapsed="false">
      <c r="A45" s="0" t="s">
        <v>71</v>
      </c>
      <c r="B45" s="0" t="n">
        <f aca="false">10*VLOOKUP(A45,INT!$A$1:$D$122,4,0)+VLOOKUP(A45,INT!$A$1:$E$122,5,0)</f>
        <v>10</v>
      </c>
      <c r="C45" s="4"/>
      <c r="D45" s="0" t="n">
        <f aca="false">10*VLOOKUP(A45,FLOW!$A$1:$D$122,4,0)+VLOOKUP(A45,FLOW!$A$1:$E$122,5,0)</f>
        <v>10</v>
      </c>
      <c r="E45" s="0" t="n">
        <f aca="false">10*VLOOKUP(A45,PATH!$A$1:$D$122,4,0)+VLOOKUP(A45,PATH!$A$1:$E$122,5,0)</f>
        <v>10</v>
      </c>
      <c r="F45" s="0" t="n">
        <f aca="false">10*VLOOKUP(A45,CNF!$A$1:$D$122,4,0)+VLOOKUP(A45,CNF!$A$1:$E$122,5,0)</f>
        <v>10</v>
      </c>
      <c r="G45" s="0" t="n">
        <f aca="false">10*VLOOKUP(A45,SNT1!$A$1:$D$122,4,0)+VLOOKUP(A45,SNT1!$A$1:$E$122,5,0)</f>
        <v>0</v>
      </c>
      <c r="H45" s="0" t="n">
        <f aca="false">10*VLOOKUP(A45,SNT2!$A$1:$D$122,4,0)+VLOOKUP(A45,SNT2!$A$1:$E$122,5,0)</f>
        <v>0</v>
      </c>
      <c r="I45" s="1"/>
      <c r="K45" s="0" t="n">
        <f aca="false">10*VLOOKUP(A45,OPRE2!$A$1:$D$124,4,0)+VLOOKUP(A45,OPRE2!$A$1:$E$124,5,0)</f>
        <v>0</v>
      </c>
      <c r="M45" s="0" t="n">
        <f aca="false">10*VLOOKUP(A45,TPI!$A$1:$D$122,4,0)+VLOOKUP(A45,TPI!$A$1:$E$122,5,0)</f>
        <v>10</v>
      </c>
      <c r="N45" s="0" t="n">
        <f aca="false">10*VLOOKUP(A45,WPTP!$A$1:$D$122,4,0)+VLOOKUP(A45,WPTP!$A$1:$E$122,5,0)</f>
        <v>0</v>
      </c>
      <c r="O45" s="0" t="n">
        <f aca="false">10*VLOOKUP(A45,VPTP!$A$1:$D$122,4,0)+VLOOKUP(A45,VPTP!$A$1:$E$122,5,0)</f>
        <v>0</v>
      </c>
      <c r="P45" s="0" t="n">
        <f aca="false">10*VLOOKUP(A45,PPTP!$A$1:$D$122,4,0)+VLOOKUP(A45,PPTP!$A$1:$E$122,5,0)</f>
        <v>1</v>
      </c>
      <c r="Q45" s="0" t="n">
        <f aca="false">10*VLOOKUP(A45,WPOP!$A$1:$D$122,4,0)+VLOOKUP(A45,WPOP!$A$1:$E$122,5,0)</f>
        <v>0</v>
      </c>
      <c r="R45" s="0" t="n">
        <f aca="false">10*VLOOKUP(A45,VPOP!$A$1:$D$124,4,0)+VLOOKUP(A45,VPOP!$A$1:$E$124,5,0)</f>
        <v>0</v>
      </c>
      <c r="S45" s="0" t="n">
        <f aca="false">10*VLOOKUP(A45,CPOP!$A$1:$D$122,4,0)+VLOOKUP(A45,CPOP!$A$1:$E$122,5,0)</f>
        <v>0</v>
      </c>
      <c r="T45" s="0" t="n">
        <f aca="false">10*VLOOKUP(A45,READ!$A$1:$D$122,4,0)+VLOOKUP(A45,READ!$A$1:$E$122,5,0)</f>
        <v>0</v>
      </c>
      <c r="U45" s="4"/>
      <c r="V45" s="4"/>
      <c r="W45" s="4"/>
      <c r="X45" s="0" t="n">
        <f aca="false">10*VLOOKUP(A45,FACT!$A$1:$D$123,4,0)+VLOOKUP(A45,FACT!$A$1:$E$123,5,0)</f>
        <v>0</v>
      </c>
      <c r="Y45" s="0" t="n">
        <f aca="false">10*VLOOKUP(A45,FPATH!$A$1:$D$122,4,0)+VLOOKUP(A45,FPATH!$A$1:$E$122,5,0)</f>
        <v>10</v>
      </c>
      <c r="Z45" s="0" t="n">
        <f aca="false">10*VLOOKUP(A45,CL!$A$1:$D$122,4,0)+VLOOKUP(A45,CL!$A$1:$E$122,5,0)</f>
        <v>0</v>
      </c>
      <c r="AA45" s="5" t="n">
        <f aca="false">COUNTIF(B45:Z45,"&gt;0")</f>
        <v>7</v>
      </c>
      <c r="AB45" s="6" t="n">
        <f aca="false">COUNTIF(B45:Z45,"1")+COUNTIF(B45:Z45,"11")</f>
        <v>1</v>
      </c>
      <c r="AC45" s="7" t="n">
        <f aca="false">COUNTIF(C45:Z45,"10")+COUNTIF(C45:Z45,"11")</f>
        <v>5</v>
      </c>
    </row>
    <row r="46" customFormat="false" ht="12.8" hidden="false" customHeight="false" outlineLevel="0" collapsed="false">
      <c r="A46" s="0" t="s">
        <v>72</v>
      </c>
      <c r="B46" s="0" t="n">
        <f aca="false">10*VLOOKUP(A46,INT!$A$1:$D$122,4,0)+VLOOKUP(A46,INT!$A$1:$E$122,5,0)</f>
        <v>0</v>
      </c>
      <c r="C46" s="4"/>
      <c r="D46" s="0" t="n">
        <f aca="false">10*VLOOKUP(A46,FLOW!$A$1:$D$122,4,0)+VLOOKUP(A46,FLOW!$A$1:$E$122,5,0)</f>
        <v>1</v>
      </c>
      <c r="E46" s="0" t="n">
        <f aca="false">10*VLOOKUP(A46,PATH!$A$1:$D$122,4,0)+VLOOKUP(A46,PATH!$A$1:$E$122,5,0)</f>
        <v>1</v>
      </c>
      <c r="F46" s="0" t="n">
        <f aca="false">10*VLOOKUP(A46,CNF!$A$1:$D$122,4,0)+VLOOKUP(A46,CNF!$A$1:$E$122,5,0)</f>
        <v>1</v>
      </c>
      <c r="G46" s="0" t="n">
        <f aca="false">10*VLOOKUP(A46,SNT1!$A$1:$D$122,4,0)+VLOOKUP(A46,SNT1!$A$1:$E$122,5,0)</f>
        <v>0</v>
      </c>
      <c r="H46" s="0" t="n">
        <f aca="false">10*VLOOKUP(A46,SNT2!$A$1:$D$122,4,0)+VLOOKUP(A46,SNT2!$A$1:$E$122,5,0)</f>
        <v>0</v>
      </c>
      <c r="I46" s="1"/>
      <c r="K46" s="0" t="n">
        <f aca="false">10*VLOOKUP(A46,OPRE2!$A$1:$D$124,4,0)+VLOOKUP(A46,OPRE2!$A$1:$E$124,5,0)</f>
        <v>0</v>
      </c>
      <c r="M46" s="0" t="n">
        <f aca="false">10*VLOOKUP(A46,TPI!$A$1:$D$122,4,0)+VLOOKUP(A46,TPI!$A$1:$E$122,5,0)</f>
        <v>0</v>
      </c>
      <c r="N46" s="0" t="n">
        <f aca="false">10*VLOOKUP(A46,WPTP!$A$1:$D$122,4,0)+VLOOKUP(A46,WPTP!$A$1:$E$122,5,0)</f>
        <v>0</v>
      </c>
      <c r="O46" s="0" t="n">
        <f aca="false">10*VLOOKUP(A46,VPTP!$A$1:$D$122,4,0)+VLOOKUP(A46,VPTP!$A$1:$E$122,5,0)</f>
        <v>0</v>
      </c>
      <c r="P46" s="0" t="n">
        <f aca="false">10*VLOOKUP(A46,PPTP!$A$1:$D$122,4,0)+VLOOKUP(A46,PPTP!$A$1:$E$122,5,0)</f>
        <v>10</v>
      </c>
      <c r="Q46" s="0" t="n">
        <f aca="false">10*VLOOKUP(A46,WPOP!$A$1:$D$122,4,0)+VLOOKUP(A46,WPOP!$A$1:$E$122,5,0)</f>
        <v>0</v>
      </c>
      <c r="R46" s="0" t="n">
        <f aca="false">10*VLOOKUP(A46,VPOP!$A$1:$D$124,4,0)+VLOOKUP(A46,VPOP!$A$1:$E$124,5,0)</f>
        <v>10</v>
      </c>
      <c r="S46" s="0" t="n">
        <f aca="false">10*VLOOKUP(A46,CPOP!$A$1:$D$122,4,0)+VLOOKUP(A46,CPOP!$A$1:$E$122,5,0)</f>
        <v>0</v>
      </c>
      <c r="T46" s="0" t="n">
        <f aca="false">10*VLOOKUP(A46,READ!$A$1:$D$122,4,0)+VLOOKUP(A46,READ!$A$1:$E$122,5,0)</f>
        <v>0</v>
      </c>
      <c r="U46" s="4"/>
      <c r="V46" s="4"/>
      <c r="W46" s="4"/>
      <c r="X46" s="0" t="n">
        <f aca="false">10*VLOOKUP(A46,FACT!$A$1:$D$123,4,0)+VLOOKUP(A46,FACT!$A$1:$E$123,5,0)</f>
        <v>0</v>
      </c>
      <c r="Y46" s="0" t="n">
        <f aca="false">10*VLOOKUP(A46,FPATH!$A$1:$D$122,4,0)+VLOOKUP(A46,FPATH!$A$1:$E$122,5,0)</f>
        <v>0</v>
      </c>
      <c r="Z46" s="0" t="n">
        <f aca="false">10*VLOOKUP(A46,CL!$A$1:$D$122,4,0)+VLOOKUP(A46,CL!$A$1:$E$122,5,0)</f>
        <v>0</v>
      </c>
      <c r="AA46" s="5" t="n">
        <f aca="false">COUNTIF(B46:Z46,"&gt;0")</f>
        <v>5</v>
      </c>
      <c r="AB46" s="6" t="n">
        <f aca="false">COUNTIF(B46:Z46,"1")+COUNTIF(B46:Z46,"11")</f>
        <v>3</v>
      </c>
      <c r="AC46" s="7" t="n">
        <f aca="false">COUNTIF(C46:Z46,"10")+COUNTIF(C46:Z46,"11")</f>
        <v>2</v>
      </c>
    </row>
    <row r="47" customFormat="false" ht="12.8" hidden="false" customHeight="false" outlineLevel="0" collapsed="false">
      <c r="A47" s="0" t="s">
        <v>73</v>
      </c>
      <c r="B47" s="0" t="n">
        <f aca="false">10*VLOOKUP(A47,INT!$A$1:$D$122,4,0)+VLOOKUP(A47,INT!$A$1:$E$122,5,0)</f>
        <v>0</v>
      </c>
      <c r="C47" s="4"/>
      <c r="D47" s="0" t="n">
        <f aca="false">10*VLOOKUP(A47,FLOW!$A$1:$D$122,4,0)+VLOOKUP(A47,FLOW!$A$1:$E$122,5,0)</f>
        <v>1</v>
      </c>
      <c r="E47" s="0" t="n">
        <f aca="false">10*VLOOKUP(A47,PATH!$A$1:$D$122,4,0)+VLOOKUP(A47,PATH!$A$1:$E$122,5,0)</f>
        <v>0</v>
      </c>
      <c r="F47" s="0" t="n">
        <f aca="false">10*VLOOKUP(A47,CNF!$A$1:$D$122,4,0)+VLOOKUP(A47,CNF!$A$1:$E$122,5,0)</f>
        <v>0</v>
      </c>
      <c r="G47" s="0" t="n">
        <f aca="false">10*VLOOKUP(A47,SNT1!$A$1:$D$122,4,0)+VLOOKUP(A47,SNT1!$A$1:$E$122,5,0)</f>
        <v>0</v>
      </c>
      <c r="H47" s="0" t="n">
        <f aca="false">10*VLOOKUP(A47,SNT2!$A$1:$D$122,4,0)+VLOOKUP(A47,SNT2!$A$1:$E$122,5,0)</f>
        <v>0</v>
      </c>
      <c r="I47" s="1"/>
      <c r="K47" s="0" t="n">
        <f aca="false">10*VLOOKUP(A47,OPRE2!$A$1:$D$124,4,0)+VLOOKUP(A47,OPRE2!$A$1:$E$124,5,0)</f>
        <v>0</v>
      </c>
      <c r="M47" s="0" t="n">
        <f aca="false">10*VLOOKUP(A47,TPI!$A$1:$D$122,4,0)+VLOOKUP(A47,TPI!$A$1:$E$122,5,0)</f>
        <v>0</v>
      </c>
      <c r="N47" s="0" t="n">
        <f aca="false">10*VLOOKUP(A47,WPTP!$A$1:$D$122,4,0)+VLOOKUP(A47,WPTP!$A$1:$E$122,5,0)</f>
        <v>0</v>
      </c>
      <c r="O47" s="0" t="n">
        <f aca="false">10*VLOOKUP(A47,VPTP!$A$1:$D$122,4,0)+VLOOKUP(A47,VPTP!$A$1:$E$122,5,0)</f>
        <v>0</v>
      </c>
      <c r="P47" s="0" t="n">
        <f aca="false">10*VLOOKUP(A47,PPTP!$A$1:$D$122,4,0)+VLOOKUP(A47,PPTP!$A$1:$E$122,5,0)</f>
        <v>0</v>
      </c>
      <c r="Q47" s="0" t="n">
        <f aca="false">10*VLOOKUP(A47,WPOP!$A$1:$D$122,4,0)+VLOOKUP(A47,WPOP!$A$1:$E$122,5,0)</f>
        <v>0</v>
      </c>
      <c r="R47" s="0" t="n">
        <f aca="false">10*VLOOKUP(A47,VPOP!$A$1:$D$124,4,0)+VLOOKUP(A47,VPOP!$A$1:$E$124,5,0)</f>
        <v>0</v>
      </c>
      <c r="S47" s="0" t="n">
        <f aca="false">10*VLOOKUP(A47,CPOP!$A$1:$D$122,4,0)+VLOOKUP(A47,CPOP!$A$1:$E$122,5,0)</f>
        <v>0</v>
      </c>
      <c r="T47" s="0" t="n">
        <f aca="false">10*VLOOKUP(A47,READ!$A$1:$D$122,4,0)+VLOOKUP(A47,READ!$A$1:$E$122,5,0)</f>
        <v>0</v>
      </c>
      <c r="U47" s="4"/>
      <c r="V47" s="4"/>
      <c r="W47" s="4"/>
      <c r="X47" s="0" t="n">
        <f aca="false">10*VLOOKUP(A47,FACT!$A$1:$D$123,4,0)+VLOOKUP(A47,FACT!$A$1:$E$123,5,0)</f>
        <v>10</v>
      </c>
      <c r="Y47" s="0" t="n">
        <f aca="false">10*VLOOKUP(A47,FPATH!$A$1:$D$122,4,0)+VLOOKUP(A47,FPATH!$A$1:$E$122,5,0)</f>
        <v>10</v>
      </c>
      <c r="Z47" s="0" t="n">
        <f aca="false">10*VLOOKUP(A47,CL!$A$1:$D$122,4,0)+VLOOKUP(A47,CL!$A$1:$E$122,5,0)</f>
        <v>0</v>
      </c>
      <c r="AA47" s="5" t="n">
        <f aca="false">COUNTIF(B47:Z47,"&gt;0")</f>
        <v>3</v>
      </c>
      <c r="AB47" s="6" t="n">
        <f aca="false">COUNTIF(B47:Z47,"1")+COUNTIF(B47:Z47,"11")</f>
        <v>1</v>
      </c>
      <c r="AC47" s="7" t="n">
        <f aca="false">COUNTIF(C47:Z47,"10")+COUNTIF(C47:Z47,"11")</f>
        <v>2</v>
      </c>
    </row>
    <row r="48" customFormat="false" ht="12.8" hidden="false" customHeight="false" outlineLevel="0" collapsed="false">
      <c r="A48" s="0" t="s">
        <v>74</v>
      </c>
      <c r="B48" s="0" t="n">
        <f aca="false">10*VLOOKUP(A48,INT!$A$1:$D$122,4,0)+VLOOKUP(A48,INT!$A$1:$E$122,5,0)</f>
        <v>0</v>
      </c>
      <c r="C48" s="4"/>
      <c r="D48" s="0" t="n">
        <f aca="false">10*VLOOKUP(A48,FLOW!$A$1:$D$122,4,0)+VLOOKUP(A48,FLOW!$A$1:$E$122,5,0)</f>
        <v>0</v>
      </c>
      <c r="E48" s="0" t="n">
        <f aca="false">10*VLOOKUP(A48,PATH!$A$1:$D$122,4,0)+VLOOKUP(A48,PATH!$A$1:$E$122,5,0)</f>
        <v>10</v>
      </c>
      <c r="F48" s="0" t="n">
        <f aca="false">10*VLOOKUP(A48,CNF!$A$1:$D$122,4,0)+VLOOKUP(A48,CNF!$A$1:$E$122,5,0)</f>
        <v>0</v>
      </c>
      <c r="G48" s="0" t="n">
        <f aca="false">10*VLOOKUP(A48,SNT1!$A$1:$D$122,4,0)+VLOOKUP(A48,SNT1!$A$1:$E$122,5,0)</f>
        <v>0</v>
      </c>
      <c r="H48" s="0" t="n">
        <f aca="false">10*VLOOKUP(A48,SNT2!$A$1:$D$122,4,0)+VLOOKUP(A48,SNT2!$A$1:$E$122,5,0)</f>
        <v>0</v>
      </c>
      <c r="I48" s="1"/>
      <c r="K48" s="0" t="n">
        <f aca="false">10*VLOOKUP(A48,OPRE2!$A$1:$D$124,4,0)+VLOOKUP(A48,OPRE2!$A$1:$E$124,5,0)</f>
        <v>0</v>
      </c>
      <c r="M48" s="0" t="n">
        <f aca="false">10*VLOOKUP(A48,TPI!$A$1:$D$122,4,0)+VLOOKUP(A48,TPI!$A$1:$E$122,5,0)</f>
        <v>10</v>
      </c>
      <c r="N48" s="0" t="n">
        <f aca="false">10*VLOOKUP(A48,WPTP!$A$1:$D$122,4,0)+VLOOKUP(A48,WPTP!$A$1:$E$122,5,0)</f>
        <v>0</v>
      </c>
      <c r="O48" s="0" t="n">
        <f aca="false">10*VLOOKUP(A48,VPTP!$A$1:$D$122,4,0)+VLOOKUP(A48,VPTP!$A$1:$E$122,5,0)</f>
        <v>0</v>
      </c>
      <c r="P48" s="0" t="n">
        <f aca="false">10*VLOOKUP(A48,PPTP!$A$1:$D$122,4,0)+VLOOKUP(A48,PPTP!$A$1:$E$122,5,0)</f>
        <v>0</v>
      </c>
      <c r="Q48" s="0" t="n">
        <f aca="false">10*VLOOKUP(A48,WPOP!$A$1:$D$122,4,0)+VLOOKUP(A48,WPOP!$A$1:$E$122,5,0)</f>
        <v>0</v>
      </c>
      <c r="R48" s="0" t="n">
        <f aca="false">10*VLOOKUP(A48,VPOP!$A$1:$D$124,4,0)+VLOOKUP(A48,VPOP!$A$1:$E$124,5,0)</f>
        <v>0</v>
      </c>
      <c r="S48" s="0" t="n">
        <f aca="false">10*VLOOKUP(A48,CPOP!$A$1:$D$122,4,0)+VLOOKUP(A48,CPOP!$A$1:$E$122,5,0)</f>
        <v>0</v>
      </c>
      <c r="T48" s="0" t="n">
        <f aca="false">10*VLOOKUP(A48,READ!$A$1:$D$122,4,0)+VLOOKUP(A48,READ!$A$1:$E$122,5,0)</f>
        <v>0</v>
      </c>
      <c r="U48" s="4"/>
      <c r="V48" s="4"/>
      <c r="W48" s="4"/>
      <c r="X48" s="0" t="n">
        <f aca="false">10*VLOOKUP(A48,FACT!$A$1:$D$123,4,0)+VLOOKUP(A48,FACT!$A$1:$E$123,5,0)</f>
        <v>10</v>
      </c>
      <c r="Y48" s="0" t="n">
        <f aca="false">10*VLOOKUP(A48,FPATH!$A$1:$D$122,4,0)+VLOOKUP(A48,FPATH!$A$1:$E$122,5,0)</f>
        <v>10</v>
      </c>
      <c r="Z48" s="0" t="n">
        <f aca="false">10*VLOOKUP(A48,CL!$A$1:$D$122,4,0)+VLOOKUP(A48,CL!$A$1:$E$122,5,0)</f>
        <v>0</v>
      </c>
      <c r="AA48" s="5" t="n">
        <f aca="false">COUNTIF(B48:Z48,"&gt;0")</f>
        <v>4</v>
      </c>
      <c r="AB48" s="6" t="n">
        <f aca="false">COUNTIF(B48:Z48,"1")+COUNTIF(B48:Z48,"11")</f>
        <v>0</v>
      </c>
      <c r="AC48" s="7" t="n">
        <f aca="false">COUNTIF(C48:Z48,"10")+COUNTIF(C48:Z48,"11")</f>
        <v>4</v>
      </c>
    </row>
    <row r="49" customFormat="false" ht="12.8" hidden="false" customHeight="false" outlineLevel="0" collapsed="false">
      <c r="A49" s="0" t="s">
        <v>75</v>
      </c>
      <c r="B49" s="0" t="n">
        <f aca="false">10*VLOOKUP(A49,INT!$A$1:$D$122,4,0)+VLOOKUP(A49,INT!$A$1:$E$122,5,0)</f>
        <v>0</v>
      </c>
      <c r="C49" s="4"/>
      <c r="D49" s="0" t="n">
        <f aca="false">10*VLOOKUP(A49,FLOW!$A$1:$D$122,4,0)+VLOOKUP(A49,FLOW!$A$1:$E$122,5,0)</f>
        <v>0</v>
      </c>
      <c r="E49" s="0" t="n">
        <f aca="false">10*VLOOKUP(A49,PATH!$A$1:$D$122,4,0)+VLOOKUP(A49,PATH!$A$1:$E$122,5,0)</f>
        <v>0</v>
      </c>
      <c r="F49" s="0" t="n">
        <f aca="false">10*VLOOKUP(A49,CNF!$A$1:$D$122,4,0)+VLOOKUP(A49,CNF!$A$1:$E$122,5,0)</f>
        <v>0</v>
      </c>
      <c r="G49" s="0" t="n">
        <f aca="false">10*VLOOKUP(A49,SNT1!$A$1:$D$122,4,0)+VLOOKUP(A49,SNT1!$A$1:$E$122,5,0)</f>
        <v>0</v>
      </c>
      <c r="H49" s="0" t="n">
        <f aca="false">10*VLOOKUP(A49,SNT2!$A$1:$D$122,4,0)+VLOOKUP(A49,SNT2!$A$1:$E$122,5,0)</f>
        <v>0</v>
      </c>
      <c r="I49" s="1"/>
      <c r="K49" s="0" t="n">
        <f aca="false">10*VLOOKUP(A49,OPRE2!$A$1:$D$124,4,0)+VLOOKUP(A49,OPRE2!$A$1:$E$124,5,0)</f>
        <v>0</v>
      </c>
      <c r="M49" s="0" t="n">
        <f aca="false">10*VLOOKUP(A49,TPI!$A$1:$D$122,4,0)+VLOOKUP(A49,TPI!$A$1:$E$122,5,0)</f>
        <v>0</v>
      </c>
      <c r="N49" s="0" t="n">
        <f aca="false">10*VLOOKUP(A49,WPTP!$A$1:$D$122,4,0)+VLOOKUP(A49,WPTP!$A$1:$E$122,5,0)</f>
        <v>0</v>
      </c>
      <c r="O49" s="0" t="n">
        <f aca="false">10*VLOOKUP(A49,VPTP!$A$1:$D$122,4,0)+VLOOKUP(A49,VPTP!$A$1:$E$122,5,0)</f>
        <v>0</v>
      </c>
      <c r="P49" s="0" t="n">
        <f aca="false">10*VLOOKUP(A49,PPTP!$A$1:$D$122,4,0)+VLOOKUP(A49,PPTP!$A$1:$E$122,5,0)</f>
        <v>0</v>
      </c>
      <c r="Q49" s="0" t="n">
        <f aca="false">10*VLOOKUP(A49,WPOP!$A$1:$D$122,4,0)+VLOOKUP(A49,WPOP!$A$1:$E$122,5,0)</f>
        <v>0</v>
      </c>
      <c r="R49" s="0" t="n">
        <f aca="false">10*VLOOKUP(A49,VPOP!$A$1:$D$124,4,0)+VLOOKUP(A49,VPOP!$A$1:$E$124,5,0)</f>
        <v>0</v>
      </c>
      <c r="S49" s="0" t="n">
        <f aca="false">10*VLOOKUP(A49,CPOP!$A$1:$D$122,4,0)+VLOOKUP(A49,CPOP!$A$1:$E$122,5,0)</f>
        <v>0</v>
      </c>
      <c r="T49" s="0" t="n">
        <f aca="false">10*VLOOKUP(A49,READ!$A$1:$D$122,4,0)+VLOOKUP(A49,READ!$A$1:$E$122,5,0)</f>
        <v>0</v>
      </c>
      <c r="U49" s="4"/>
      <c r="V49" s="4"/>
      <c r="W49" s="4"/>
      <c r="X49" s="0" t="n">
        <f aca="false">10*VLOOKUP(A49,FACT!$A$1:$D$123,4,0)+VLOOKUP(A49,FACT!$A$1:$E$123,5,0)</f>
        <v>0</v>
      </c>
      <c r="Y49" s="0" t="n">
        <f aca="false">10*VLOOKUP(A49,FPATH!$A$1:$D$122,4,0)+VLOOKUP(A49,FPATH!$A$1:$E$122,5,0)</f>
        <v>0</v>
      </c>
      <c r="Z49" s="0" t="n">
        <f aca="false">10*VLOOKUP(A49,CL!$A$1:$D$122,4,0)+VLOOKUP(A49,CL!$A$1:$E$122,5,0)</f>
        <v>0</v>
      </c>
      <c r="AA49" s="5" t="n">
        <f aca="false">COUNTIF(B49:Z49,"&gt;0")</f>
        <v>0</v>
      </c>
      <c r="AB49" s="6" t="n">
        <f aca="false">COUNTIF(B49:Z49,"1")+COUNTIF(B49:Z49,"11")</f>
        <v>0</v>
      </c>
      <c r="AC49" s="7" t="n">
        <f aca="false">COUNTIF(C49:Z49,"10")+COUNTIF(C49:Z49,"11")</f>
        <v>0</v>
      </c>
    </row>
    <row r="50" customFormat="false" ht="12.8" hidden="false" customHeight="false" outlineLevel="0" collapsed="false">
      <c r="A50" s="0" t="s">
        <v>76</v>
      </c>
      <c r="B50" s="0" t="n">
        <f aca="false">10*VLOOKUP(A50,INT!$A$1:$D$122,4,0)+VLOOKUP(A50,INT!$A$1:$E$122,5,0)</f>
        <v>0</v>
      </c>
      <c r="C50" s="4"/>
      <c r="D50" s="0" t="n">
        <f aca="false">10*VLOOKUP(A50,FLOW!$A$1:$D$122,4,0)+VLOOKUP(A50,FLOW!$A$1:$E$122,5,0)</f>
        <v>1</v>
      </c>
      <c r="E50" s="0" t="n">
        <f aca="false">10*VLOOKUP(A50,PATH!$A$1:$D$122,4,0)+VLOOKUP(A50,PATH!$A$1:$E$122,5,0)</f>
        <v>1</v>
      </c>
      <c r="F50" s="1" t="n">
        <v>0</v>
      </c>
      <c r="G50" s="1" t="n">
        <v>0</v>
      </c>
      <c r="H50" s="0" t="n">
        <f aca="false">10*VLOOKUP(A50,SNT2!$A$1:$D$122,4,0)+VLOOKUP(A50,SNT2!$A$1:$E$122,5,0)</f>
        <v>0</v>
      </c>
      <c r="I50" s="1"/>
      <c r="K50" s="0" t="n">
        <f aca="false">10*VLOOKUP(A50,OPRE2!$A$1:$D$124,4,0)+VLOOKUP(A50,OPRE2!$A$1:$E$124,5,0)</f>
        <v>0</v>
      </c>
      <c r="M50" s="0" t="n">
        <f aca="false">10*VLOOKUP(A50,TPI!$A$1:$D$122,4,0)+VLOOKUP(A50,TPI!$A$1:$E$122,5,0)</f>
        <v>0</v>
      </c>
      <c r="N50" s="0" t="n">
        <f aca="false">10*VLOOKUP(A50,WPTP!$A$1:$D$122,4,0)+VLOOKUP(A50,WPTP!$A$1:$E$122,5,0)</f>
        <v>0</v>
      </c>
      <c r="O50" s="0" t="n">
        <f aca="false">10*VLOOKUP(A50,VPTP!$A$1:$D$122,4,0)+VLOOKUP(A50,VPTP!$A$1:$E$122,5,0)</f>
        <v>0</v>
      </c>
      <c r="P50" s="0" t="n">
        <f aca="false">10*VLOOKUP(A50,PPTP!$A$1:$D$122,4,0)+VLOOKUP(A50,PPTP!$A$1:$E$122,5,0)</f>
        <v>0</v>
      </c>
      <c r="Q50" s="0" t="n">
        <f aca="false">10*VLOOKUP(A50,WPOP!$A$1:$D$122,4,0)+VLOOKUP(A50,WPOP!$A$1:$E$122,5,0)</f>
        <v>0</v>
      </c>
      <c r="R50" s="0" t="n">
        <f aca="false">10*VLOOKUP(A50,VPOP!$A$1:$D$124,4,0)+VLOOKUP(A50,VPOP!$A$1:$E$124,5,0)</f>
        <v>0</v>
      </c>
      <c r="S50" s="0" t="n">
        <f aca="false">10*VLOOKUP(A50,CPOP!$A$1:$D$122,4,0)+VLOOKUP(A50,CPOP!$A$1:$E$122,5,0)</f>
        <v>0</v>
      </c>
      <c r="T50" s="0" t="n">
        <f aca="false">10*VLOOKUP(A50,READ!$A$1:$D$122,4,0)+VLOOKUP(A50,READ!$A$1:$E$122,5,0)</f>
        <v>0</v>
      </c>
      <c r="U50" s="4"/>
      <c r="V50" s="4"/>
      <c r="W50" s="4"/>
      <c r="X50" s="0" t="n">
        <f aca="false">10*VLOOKUP(A50,FACT!$A$1:$D$123,4,0)+VLOOKUP(A50,FACT!$A$1:$E$123,5,0)</f>
        <v>0</v>
      </c>
      <c r="Y50" s="0" t="n">
        <f aca="false">10*VLOOKUP(A50,FPATH!$A$1:$D$122,4,0)+VLOOKUP(A50,FPATH!$A$1:$E$122,5,0)</f>
        <v>0</v>
      </c>
      <c r="Z50" s="0" t="n">
        <f aca="false">10*VLOOKUP(A50,CL!$A$1:$D$122,4,0)+VLOOKUP(A50,CL!$A$1:$E$122,5,0)</f>
        <v>0</v>
      </c>
      <c r="AA50" s="5" t="n">
        <f aca="false">COUNTIF(B50:Z50,"&gt;0")</f>
        <v>2</v>
      </c>
      <c r="AB50" s="6" t="n">
        <f aca="false">COUNTIF(B50:Z50,"1")+COUNTIF(B50:Z50,"11")</f>
        <v>2</v>
      </c>
      <c r="AC50" s="7" t="n">
        <f aca="false">COUNTIF(C50:Z50,"10")+COUNTIF(C50:Z50,"11")</f>
        <v>0</v>
      </c>
    </row>
    <row r="51" customFormat="false" ht="12.8" hidden="false" customHeight="false" outlineLevel="0" collapsed="false">
      <c r="A51" s="0" t="s">
        <v>77</v>
      </c>
      <c r="B51" s="0" t="n">
        <f aca="false">10*VLOOKUP(A51,INT!$A$1:$D$122,4,0)+VLOOKUP(A51,INT!$A$1:$E$122,5,0)</f>
        <v>0</v>
      </c>
      <c r="C51" s="4"/>
      <c r="D51" s="0" t="n">
        <f aca="false">10*VLOOKUP(A51,FLOW!$A$1:$D$122,4,0)+VLOOKUP(A51,FLOW!$A$1:$E$122,5,0)</f>
        <v>0</v>
      </c>
      <c r="E51" s="0" t="n">
        <f aca="false">10*VLOOKUP(A51,PATH!$A$1:$D$122,4,0)+VLOOKUP(A51,PATH!$A$1:$E$122,5,0)</f>
        <v>0</v>
      </c>
      <c r="F51" s="0" t="n">
        <f aca="false">10*VLOOKUP(A51,CNF!$A$1:$D$122,4,0)+VLOOKUP(A51,CNF!$A$1:$E$122,5,0)</f>
        <v>0</v>
      </c>
      <c r="G51" s="0" t="n">
        <f aca="false">10*VLOOKUP(A51,SNT1!$A$1:$D$122,4,0)+VLOOKUP(A51,SNT1!$A$1:$E$122,5,0)</f>
        <v>0</v>
      </c>
      <c r="H51" s="0" t="n">
        <f aca="false">10*VLOOKUP(A51,SNT2!$A$1:$D$122,4,0)+VLOOKUP(A51,SNT2!$A$1:$E$122,5,0)</f>
        <v>0</v>
      </c>
      <c r="I51" s="1"/>
      <c r="K51" s="0" t="n">
        <f aca="false">10*VLOOKUP(A51,OPRE2!$A$1:$D$124,4,0)+VLOOKUP(A51,OPRE2!$A$1:$E$124,5,0)</f>
        <v>0</v>
      </c>
      <c r="M51" s="0" t="n">
        <f aca="false">10*VLOOKUP(A51,TPI!$A$1:$D$122,4,0)+VLOOKUP(A51,TPI!$A$1:$E$122,5,0)</f>
        <v>0</v>
      </c>
      <c r="N51" s="0" t="n">
        <f aca="false">10*VLOOKUP(A51,WPTP!$A$1:$D$122,4,0)+VLOOKUP(A51,WPTP!$A$1:$E$122,5,0)</f>
        <v>0</v>
      </c>
      <c r="O51" s="0" t="n">
        <f aca="false">10*VLOOKUP(A51,VPTP!$A$1:$D$122,4,0)+VLOOKUP(A51,VPTP!$A$1:$E$122,5,0)</f>
        <v>0</v>
      </c>
      <c r="P51" s="0" t="n">
        <f aca="false">10*VLOOKUP(A51,PPTP!$A$1:$D$122,4,0)+VLOOKUP(A51,PPTP!$A$1:$E$122,5,0)</f>
        <v>0</v>
      </c>
      <c r="Q51" s="0" t="n">
        <f aca="false">10*VLOOKUP(A51,WPOP!$A$1:$D$122,4,0)+VLOOKUP(A51,WPOP!$A$1:$E$122,5,0)</f>
        <v>0</v>
      </c>
      <c r="R51" s="0" t="n">
        <f aca="false">10*VLOOKUP(A51,VPOP!$A$1:$D$124,4,0)+VLOOKUP(A51,VPOP!$A$1:$E$124,5,0)</f>
        <v>0</v>
      </c>
      <c r="S51" s="0" t="n">
        <f aca="false">10*VLOOKUP(A51,CPOP!$A$1:$D$122,4,0)+VLOOKUP(A51,CPOP!$A$1:$E$122,5,0)</f>
        <v>0</v>
      </c>
      <c r="T51" s="0" t="n">
        <f aca="false">10*VLOOKUP(A51,READ!$A$1:$D$122,4,0)+VLOOKUP(A51,READ!$A$1:$E$122,5,0)</f>
        <v>0</v>
      </c>
      <c r="U51" s="4"/>
      <c r="V51" s="4"/>
      <c r="W51" s="4"/>
      <c r="X51" s="0" t="n">
        <f aca="false">10*VLOOKUP(A51,FACT!$A$1:$D$123,4,0)+VLOOKUP(A51,FACT!$A$1:$E$123,5,0)</f>
        <v>0</v>
      </c>
      <c r="Y51" s="0" t="n">
        <f aca="false">10*VLOOKUP(A51,FPATH!$A$1:$D$122,4,0)+VLOOKUP(A51,FPATH!$A$1:$E$122,5,0)</f>
        <v>0</v>
      </c>
      <c r="Z51" s="0" t="n">
        <f aca="false">10*VLOOKUP(A51,CL!$A$1:$D$122,4,0)+VLOOKUP(A51,CL!$A$1:$E$122,5,0)</f>
        <v>0</v>
      </c>
      <c r="AA51" s="5" t="n">
        <f aca="false">COUNTIF(B51:Z51,"&gt;0")</f>
        <v>0</v>
      </c>
      <c r="AB51" s="6" t="n">
        <f aca="false">COUNTIF(B51:Z51,"1")+COUNTIF(B51:Z51,"11")</f>
        <v>0</v>
      </c>
      <c r="AC51" s="7" t="n">
        <f aca="false">COUNTIF(C51:Z51,"10")+COUNTIF(C51:Z51,"11")</f>
        <v>0</v>
      </c>
    </row>
    <row r="52" customFormat="false" ht="12.8" hidden="false" customHeight="false" outlineLevel="0" collapsed="false">
      <c r="A52" s="0" t="s">
        <v>78</v>
      </c>
      <c r="B52" s="0" t="n">
        <f aca="false">10*VLOOKUP(A52,INT!$A$1:$D$122,4,0)+VLOOKUP(A52,INT!$A$1:$E$122,5,0)</f>
        <v>0</v>
      </c>
      <c r="C52" s="4"/>
      <c r="D52" s="0" t="n">
        <f aca="false">10*VLOOKUP(A52,FLOW!$A$1:$D$122,4,0)+VLOOKUP(A52,FLOW!$A$1:$E$122,5,0)</f>
        <v>0</v>
      </c>
      <c r="E52" s="0" t="n">
        <f aca="false">10*VLOOKUP(A52,PATH!$A$1:$D$122,4,0)+VLOOKUP(A52,PATH!$A$1:$E$122,5,0)</f>
        <v>0</v>
      </c>
      <c r="F52" s="0" t="n">
        <f aca="false">10*VLOOKUP(A52,CNF!$A$1:$D$122,4,0)+VLOOKUP(A52,CNF!$A$1:$E$122,5,0)</f>
        <v>0</v>
      </c>
      <c r="G52" s="0" t="n">
        <f aca="false">10*VLOOKUP(A52,SNT1!$A$1:$D$122,4,0)+VLOOKUP(A52,SNT1!$A$1:$E$122,5,0)</f>
        <v>0</v>
      </c>
      <c r="H52" s="0" t="n">
        <f aca="false">10*VLOOKUP(A52,SNT2!$A$1:$D$122,4,0)+VLOOKUP(A52,SNT2!$A$1:$E$122,5,0)</f>
        <v>0</v>
      </c>
      <c r="I52" s="1"/>
      <c r="K52" s="0" t="n">
        <f aca="false">10*VLOOKUP(A52,OPRE2!$A$1:$D$124,4,0)+VLOOKUP(A52,OPRE2!$A$1:$E$124,5,0)</f>
        <v>0</v>
      </c>
      <c r="M52" s="0" t="n">
        <f aca="false">10*VLOOKUP(A52,TPI!$A$1:$D$122,4,0)+VLOOKUP(A52,TPI!$A$1:$E$122,5,0)</f>
        <v>0</v>
      </c>
      <c r="N52" s="0" t="n">
        <f aca="false">10*VLOOKUP(A52,WPTP!$A$1:$D$122,4,0)+VLOOKUP(A52,WPTP!$A$1:$E$122,5,0)</f>
        <v>0</v>
      </c>
      <c r="O52" s="0" t="n">
        <f aca="false">10*VLOOKUP(A52,VPTP!$A$1:$D$122,4,0)+VLOOKUP(A52,VPTP!$A$1:$E$122,5,0)</f>
        <v>0</v>
      </c>
      <c r="P52" s="0" t="n">
        <f aca="false">10*VLOOKUP(A52,PPTP!$A$1:$D$122,4,0)+VLOOKUP(A52,PPTP!$A$1:$E$122,5,0)</f>
        <v>0</v>
      </c>
      <c r="Q52" s="0" t="n">
        <f aca="false">10*VLOOKUP(A52,WPOP!$A$1:$D$122,4,0)+VLOOKUP(A52,WPOP!$A$1:$E$122,5,0)</f>
        <v>0</v>
      </c>
      <c r="R52" s="0" t="n">
        <f aca="false">10*VLOOKUP(A52,VPOP!$A$1:$D$124,4,0)+VLOOKUP(A52,VPOP!$A$1:$E$124,5,0)</f>
        <v>0</v>
      </c>
      <c r="S52" s="0" t="n">
        <f aca="false">10*VLOOKUP(A52,CPOP!$A$1:$D$122,4,0)+VLOOKUP(A52,CPOP!$A$1:$E$122,5,0)</f>
        <v>0</v>
      </c>
      <c r="T52" s="0" t="n">
        <f aca="false">10*VLOOKUP(A52,READ!$A$1:$D$122,4,0)+VLOOKUP(A52,READ!$A$1:$E$122,5,0)</f>
        <v>0</v>
      </c>
      <c r="U52" s="4"/>
      <c r="V52" s="4"/>
      <c r="W52" s="4"/>
      <c r="X52" s="0" t="n">
        <f aca="false">10*VLOOKUP(A52,FACT!$A$1:$D$123,4,0)+VLOOKUP(A52,FACT!$A$1:$E$123,5,0)</f>
        <v>0</v>
      </c>
      <c r="Y52" s="0" t="n">
        <f aca="false">10*VLOOKUP(A52,FPATH!$A$1:$D$122,4,0)+VLOOKUP(A52,FPATH!$A$1:$E$122,5,0)</f>
        <v>0</v>
      </c>
      <c r="Z52" s="0" t="n">
        <f aca="false">10*VLOOKUP(A52,CL!$A$1:$D$122,4,0)+VLOOKUP(A52,CL!$A$1:$E$122,5,0)</f>
        <v>0</v>
      </c>
      <c r="AA52" s="5" t="n">
        <f aca="false">COUNTIF(B52:Z52,"&gt;0")</f>
        <v>0</v>
      </c>
      <c r="AB52" s="6" t="n">
        <f aca="false">COUNTIF(B52:Z52,"1")+COUNTIF(B52:Z52,"11")</f>
        <v>0</v>
      </c>
      <c r="AC52" s="7" t="n">
        <f aca="false">COUNTIF(C52:Z52,"10")+COUNTIF(C52:Z52,"11")</f>
        <v>0</v>
      </c>
    </row>
    <row r="53" customFormat="false" ht="12.8" hidden="false" customHeight="false" outlineLevel="0" collapsed="false">
      <c r="A53" s="0" t="s">
        <v>79</v>
      </c>
      <c r="B53" s="0" t="n">
        <f aca="false">10*VLOOKUP(A53,INT!$A$1:$D$122,4,0)+VLOOKUP(A53,INT!$A$1:$E$122,5,0)</f>
        <v>0</v>
      </c>
      <c r="C53" s="4"/>
      <c r="D53" s="0" t="n">
        <f aca="false">10*VLOOKUP(A53,FLOW!$A$1:$D$122,4,0)+VLOOKUP(A53,FLOW!$A$1:$E$122,5,0)</f>
        <v>0</v>
      </c>
      <c r="E53" s="0" t="n">
        <f aca="false">10*VLOOKUP(A53,PATH!$A$1:$D$122,4,0)+VLOOKUP(A53,PATH!$A$1:$E$122,5,0)</f>
        <v>10</v>
      </c>
      <c r="F53" s="0" t="n">
        <f aca="false">10*VLOOKUP(A53,CNF!$A$1:$D$122,4,0)+VLOOKUP(A53,CNF!$A$1:$E$122,5,0)</f>
        <v>0</v>
      </c>
      <c r="G53" s="0" t="n">
        <f aca="false">10*VLOOKUP(A53,SNT1!$A$1:$D$122,4,0)+VLOOKUP(A53,SNT1!$A$1:$E$122,5,0)</f>
        <v>0</v>
      </c>
      <c r="H53" s="0" t="n">
        <f aca="false">10*VLOOKUP(A53,SNT2!$A$1:$D$122,4,0)+VLOOKUP(A53,SNT2!$A$1:$E$122,5,0)</f>
        <v>0</v>
      </c>
      <c r="I53" s="1"/>
      <c r="K53" s="0" t="n">
        <f aca="false">10*VLOOKUP(A53,OPRE2!$A$1:$D$124,4,0)+VLOOKUP(A53,OPRE2!$A$1:$E$124,5,0)</f>
        <v>0</v>
      </c>
      <c r="M53" s="0" t="n">
        <f aca="false">10*VLOOKUP(A53,TPI!$A$1:$D$122,4,0)+VLOOKUP(A53,TPI!$A$1:$E$122,5,0)</f>
        <v>0</v>
      </c>
      <c r="N53" s="0" t="n">
        <f aca="false">10*VLOOKUP(A53,WPTP!$A$1:$D$122,4,0)+VLOOKUP(A53,WPTP!$A$1:$E$122,5,0)</f>
        <v>0</v>
      </c>
      <c r="O53" s="0" t="n">
        <f aca="false">10*VLOOKUP(A53,VPTP!$A$1:$D$122,4,0)+VLOOKUP(A53,VPTP!$A$1:$E$122,5,0)</f>
        <v>0</v>
      </c>
      <c r="P53" s="0" t="n">
        <f aca="false">10*VLOOKUP(A53,PPTP!$A$1:$D$122,4,0)+VLOOKUP(A53,PPTP!$A$1:$E$122,5,0)</f>
        <v>0</v>
      </c>
      <c r="Q53" s="0" t="n">
        <f aca="false">10*VLOOKUP(A53,WPOP!$A$1:$D$122,4,0)+VLOOKUP(A53,WPOP!$A$1:$E$122,5,0)</f>
        <v>0</v>
      </c>
      <c r="R53" s="0" t="n">
        <f aca="false">10*VLOOKUP(A53,VPOP!$A$1:$D$124,4,0)+VLOOKUP(A53,VPOP!$A$1:$E$124,5,0)</f>
        <v>0</v>
      </c>
      <c r="S53" s="0" t="n">
        <f aca="false">10*VLOOKUP(A53,CPOP!$A$1:$D$122,4,0)+VLOOKUP(A53,CPOP!$A$1:$E$122,5,0)</f>
        <v>0</v>
      </c>
      <c r="T53" s="0" t="n">
        <f aca="false">10*VLOOKUP(A53,READ!$A$1:$D$122,4,0)+VLOOKUP(A53,READ!$A$1:$E$122,5,0)</f>
        <v>0</v>
      </c>
      <c r="U53" s="4"/>
      <c r="V53" s="4"/>
      <c r="W53" s="4"/>
      <c r="X53" s="0" t="n">
        <f aca="false">10*VLOOKUP(A53,FACT!$A$1:$D$123,4,0)+VLOOKUP(A53,FACT!$A$1:$E$123,5,0)</f>
        <v>0</v>
      </c>
      <c r="Y53" s="0" t="n">
        <f aca="false">10*VLOOKUP(A53,FPATH!$A$1:$D$122,4,0)+VLOOKUP(A53,FPATH!$A$1:$E$122,5,0)</f>
        <v>0</v>
      </c>
      <c r="Z53" s="0" t="n">
        <f aca="false">10*VLOOKUP(A53,CL!$A$1:$D$122,4,0)+VLOOKUP(A53,CL!$A$1:$E$122,5,0)</f>
        <v>0</v>
      </c>
      <c r="AA53" s="5" t="n">
        <f aca="false">COUNTIF(B53:Z53,"&gt;0")</f>
        <v>1</v>
      </c>
      <c r="AB53" s="6" t="n">
        <f aca="false">COUNTIF(B53:Z53,"1")+COUNTIF(B53:Z53,"11")</f>
        <v>0</v>
      </c>
      <c r="AC53" s="7" t="n">
        <f aca="false">COUNTIF(C53:Z53,"10")+COUNTIF(C53:Z53,"11")</f>
        <v>1</v>
      </c>
    </row>
    <row r="54" customFormat="false" ht="12.8" hidden="false" customHeight="false" outlineLevel="0" collapsed="false">
      <c r="A54" s="0" t="s">
        <v>80</v>
      </c>
      <c r="B54" s="0" t="n">
        <f aca="false">10*VLOOKUP(A54,INT!$A$1:$D$122,4,0)+VLOOKUP(A54,INT!$A$1:$E$122,5,0)</f>
        <v>0</v>
      </c>
      <c r="C54" s="4"/>
      <c r="D54" s="0" t="n">
        <f aca="false">10*VLOOKUP(A54,FLOW!$A$1:$D$122,4,0)+VLOOKUP(A54,FLOW!$A$1:$E$122,5,0)</f>
        <v>0</v>
      </c>
      <c r="E54" s="0" t="n">
        <f aca="false">10*VLOOKUP(A54,PATH!$A$1:$D$122,4,0)+VLOOKUP(A54,PATH!$A$1:$E$122,5,0)</f>
        <v>0</v>
      </c>
      <c r="F54" s="0" t="n">
        <f aca="false">10*VLOOKUP(A54,CNF!$A$1:$D$122,4,0)+VLOOKUP(A54,CNF!$A$1:$E$122,5,0)</f>
        <v>0</v>
      </c>
      <c r="G54" s="0" t="n">
        <f aca="false">10*VLOOKUP(A54,SNT1!$A$1:$D$122,4,0)+VLOOKUP(A54,SNT1!$A$1:$E$122,5,0)</f>
        <v>0</v>
      </c>
      <c r="H54" s="0" t="n">
        <f aca="false">10*VLOOKUP(A54,SNT2!$A$1:$D$122,4,0)+VLOOKUP(A54,SNT2!$A$1:$E$122,5,0)</f>
        <v>0</v>
      </c>
      <c r="I54" s="1"/>
      <c r="K54" s="0" t="n">
        <f aca="false">10*VLOOKUP(A54,OPRE2!$A$1:$D$124,4,0)+VLOOKUP(A54,OPRE2!$A$1:$E$124,5,0)</f>
        <v>0</v>
      </c>
      <c r="M54" s="0" t="n">
        <f aca="false">10*VLOOKUP(A54,TPI!$A$1:$D$122,4,0)+VLOOKUP(A54,TPI!$A$1:$E$122,5,0)</f>
        <v>0</v>
      </c>
      <c r="N54" s="0" t="n">
        <f aca="false">10*VLOOKUP(A54,WPTP!$A$1:$D$122,4,0)+VLOOKUP(A54,WPTP!$A$1:$E$122,5,0)</f>
        <v>0</v>
      </c>
      <c r="O54" s="0" t="n">
        <f aca="false">10*VLOOKUP(A54,VPTP!$A$1:$D$122,4,0)+VLOOKUP(A54,VPTP!$A$1:$E$122,5,0)</f>
        <v>0</v>
      </c>
      <c r="P54" s="0" t="n">
        <f aca="false">10*VLOOKUP(A54,PPTP!$A$1:$D$122,4,0)+VLOOKUP(A54,PPTP!$A$1:$E$122,5,0)</f>
        <v>0</v>
      </c>
      <c r="Q54" s="0" t="n">
        <f aca="false">10*VLOOKUP(A54,WPOP!$A$1:$D$122,4,0)+VLOOKUP(A54,WPOP!$A$1:$E$122,5,0)</f>
        <v>0</v>
      </c>
      <c r="R54" s="0" t="n">
        <f aca="false">10*VLOOKUP(A54,VPOP!$A$1:$D$124,4,0)+VLOOKUP(A54,VPOP!$A$1:$E$124,5,0)</f>
        <v>0</v>
      </c>
      <c r="S54" s="0" t="n">
        <f aca="false">10*VLOOKUP(A54,CPOP!$A$1:$D$122,4,0)+VLOOKUP(A54,CPOP!$A$1:$E$122,5,0)</f>
        <v>0</v>
      </c>
      <c r="T54" s="0" t="n">
        <f aca="false">10*VLOOKUP(A54,READ!$A$1:$D$122,4,0)+VLOOKUP(A54,READ!$A$1:$E$122,5,0)</f>
        <v>0</v>
      </c>
      <c r="U54" s="4"/>
      <c r="V54" s="4"/>
      <c r="W54" s="4"/>
      <c r="X54" s="0" t="n">
        <f aca="false">10*VLOOKUP(A54,FACT!$A$1:$D$123,4,0)+VLOOKUP(A54,FACT!$A$1:$E$123,5,0)</f>
        <v>0</v>
      </c>
      <c r="Y54" s="0" t="n">
        <f aca="false">10*VLOOKUP(A54,FPATH!$A$1:$D$122,4,0)+VLOOKUP(A54,FPATH!$A$1:$E$122,5,0)</f>
        <v>0</v>
      </c>
      <c r="Z54" s="0" t="n">
        <f aca="false">10*VLOOKUP(A54,CL!$A$1:$D$122,4,0)+VLOOKUP(A54,CL!$A$1:$E$122,5,0)</f>
        <v>0</v>
      </c>
      <c r="AA54" s="5" t="n">
        <f aca="false">COUNTIF(B54:Z54,"&gt;0")</f>
        <v>0</v>
      </c>
      <c r="AB54" s="6" t="n">
        <f aca="false">COUNTIF(B54:Z54,"1")+COUNTIF(B54:Z54,"11")</f>
        <v>0</v>
      </c>
      <c r="AC54" s="7" t="n">
        <f aca="false">COUNTIF(C54:Z54,"10")+COUNTIF(C54:Z54,"11")</f>
        <v>0</v>
      </c>
    </row>
    <row r="55" customFormat="false" ht="12.8" hidden="false" customHeight="false" outlineLevel="0" collapsed="false">
      <c r="A55" s="0" t="s">
        <v>81</v>
      </c>
      <c r="B55" s="0" t="n">
        <f aca="false">10*VLOOKUP(A55,INT!$A$1:$D$122,4,0)+VLOOKUP(A55,INT!$A$1:$E$122,5,0)</f>
        <v>0</v>
      </c>
      <c r="C55" s="4"/>
      <c r="D55" s="0" t="n">
        <f aca="false">10*VLOOKUP(A55,FLOW!$A$1:$D$122,4,0)+VLOOKUP(A55,FLOW!$A$1:$E$122,5,0)</f>
        <v>0</v>
      </c>
      <c r="E55" s="0" t="n">
        <f aca="false">10*VLOOKUP(A55,PATH!$A$1:$D$122,4,0)+VLOOKUP(A55,PATH!$A$1:$E$122,5,0)</f>
        <v>0</v>
      </c>
      <c r="F55" s="0" t="n">
        <f aca="false">10*VLOOKUP(A55,CNF!$A$1:$D$122,4,0)+VLOOKUP(A55,CNF!$A$1:$E$122,5,0)</f>
        <v>0</v>
      </c>
      <c r="G55" s="0" t="n">
        <f aca="false">10*VLOOKUP(A55,SNT1!$A$1:$D$122,4,0)+VLOOKUP(A55,SNT1!$A$1:$E$122,5,0)</f>
        <v>0</v>
      </c>
      <c r="H55" s="0" t="n">
        <f aca="false">10*VLOOKUP(A55,SNT2!$A$1:$D$122,4,0)+VLOOKUP(A55,SNT2!$A$1:$E$122,5,0)</f>
        <v>0</v>
      </c>
      <c r="I55" s="1"/>
      <c r="K55" s="0" t="n">
        <f aca="false">10*VLOOKUP(A55,OPRE2!$A$1:$D$124,4,0)+VLOOKUP(A55,OPRE2!$A$1:$E$124,5,0)</f>
        <v>0</v>
      </c>
      <c r="M55" s="0" t="n">
        <f aca="false">10*VLOOKUP(A55,TPI!$A$1:$D$122,4,0)+VLOOKUP(A55,TPI!$A$1:$E$122,5,0)</f>
        <v>0</v>
      </c>
      <c r="N55" s="0" t="n">
        <f aca="false">10*VLOOKUP(A55,WPTP!$A$1:$D$122,4,0)+VLOOKUP(A55,WPTP!$A$1:$E$122,5,0)</f>
        <v>0</v>
      </c>
      <c r="O55" s="0" t="n">
        <f aca="false">10*VLOOKUP(A55,VPTP!$A$1:$D$122,4,0)+VLOOKUP(A55,VPTP!$A$1:$E$122,5,0)</f>
        <v>0</v>
      </c>
      <c r="P55" s="0" t="n">
        <f aca="false">10*VLOOKUP(A55,PPTP!$A$1:$D$122,4,0)+VLOOKUP(A55,PPTP!$A$1:$E$122,5,0)</f>
        <v>0</v>
      </c>
      <c r="Q55" s="0" t="n">
        <f aca="false">10*VLOOKUP(A55,WPOP!$A$1:$D$122,4,0)+VLOOKUP(A55,WPOP!$A$1:$E$122,5,0)</f>
        <v>0</v>
      </c>
      <c r="R55" s="0" t="n">
        <f aca="false">10*VLOOKUP(A55,VPOP!$A$1:$D$124,4,0)+VLOOKUP(A55,VPOP!$A$1:$E$124,5,0)</f>
        <v>0</v>
      </c>
      <c r="S55" s="0" t="n">
        <f aca="false">10*VLOOKUP(A55,CPOP!$A$1:$D$122,4,0)+VLOOKUP(A55,CPOP!$A$1:$E$122,5,0)</f>
        <v>0</v>
      </c>
      <c r="T55" s="0" t="n">
        <f aca="false">10*VLOOKUP(A55,READ!$A$1:$D$122,4,0)+VLOOKUP(A55,READ!$A$1:$E$122,5,0)</f>
        <v>0</v>
      </c>
      <c r="U55" s="4"/>
      <c r="V55" s="4"/>
      <c r="W55" s="4"/>
      <c r="X55" s="0" t="n">
        <f aca="false">10*VLOOKUP(A55,FACT!$A$1:$D$123,4,0)+VLOOKUP(A55,FACT!$A$1:$E$123,5,0)</f>
        <v>0</v>
      </c>
      <c r="Y55" s="0" t="n">
        <f aca="false">10*VLOOKUP(A55,FPATH!$A$1:$D$122,4,0)+VLOOKUP(A55,FPATH!$A$1:$E$122,5,0)</f>
        <v>0</v>
      </c>
      <c r="Z55" s="0" t="n">
        <f aca="false">10*VLOOKUP(A55,CL!$A$1:$D$122,4,0)+VLOOKUP(A55,CL!$A$1:$E$122,5,0)</f>
        <v>0</v>
      </c>
      <c r="AA55" s="5" t="n">
        <f aca="false">COUNTIF(B55:Z55,"&gt;0")</f>
        <v>0</v>
      </c>
      <c r="AB55" s="6" t="n">
        <f aca="false">COUNTIF(B55:Z55,"1")+COUNTIF(B55:Z55,"11")</f>
        <v>0</v>
      </c>
      <c r="AC55" s="7" t="n">
        <f aca="false">COUNTIF(C55:Z55,"10")+COUNTIF(C55:Z55,"11")</f>
        <v>0</v>
      </c>
    </row>
    <row r="56" customFormat="false" ht="12.8" hidden="false" customHeight="false" outlineLevel="0" collapsed="false">
      <c r="A56" s="0" t="s">
        <v>82</v>
      </c>
      <c r="B56" s="0" t="n">
        <f aca="false">10*VLOOKUP(A56,INT!$A$1:$D$122,4,0)+VLOOKUP(A56,INT!$A$1:$E$122,5,0)</f>
        <v>10</v>
      </c>
      <c r="C56" s="4"/>
      <c r="D56" s="0" t="n">
        <f aca="false">10*VLOOKUP(A56,FLOW!$A$1:$D$122,4,0)+VLOOKUP(A56,FLOW!$A$1:$E$122,5,0)</f>
        <v>10</v>
      </c>
      <c r="E56" s="0" t="n">
        <f aca="false">10*VLOOKUP(A56,PATH!$A$1:$D$122,4,0)+VLOOKUP(A56,PATH!$A$1:$E$122,5,0)</f>
        <v>10</v>
      </c>
      <c r="F56" s="0" t="n">
        <f aca="false">10*VLOOKUP(A56,CNF!$A$1:$D$122,4,0)+VLOOKUP(A56,CNF!$A$1:$E$122,5,0)</f>
        <v>10</v>
      </c>
      <c r="G56" s="0" t="n">
        <f aca="false">10*VLOOKUP(A56,SNT1!$A$1:$D$122,4,0)+VLOOKUP(A56,SNT1!$A$1:$E$122,5,0)</f>
        <v>0</v>
      </c>
      <c r="H56" s="0" t="n">
        <f aca="false">10*VLOOKUP(A56,SNT2!$A$1:$D$122,4,0)+VLOOKUP(A56,SNT2!$A$1:$E$122,5,0)</f>
        <v>0</v>
      </c>
      <c r="I56" s="1"/>
      <c r="K56" s="0" t="n">
        <f aca="false">10*VLOOKUP(A56,OPRE2!$A$1:$D$124,4,0)+VLOOKUP(A56,OPRE2!$A$1:$E$124,5,0)</f>
        <v>0</v>
      </c>
      <c r="M56" s="0" t="n">
        <f aca="false">10*VLOOKUP(A56,TPI!$A$1:$D$122,4,0)+VLOOKUP(A56,TPI!$A$1:$E$122,5,0)</f>
        <v>0</v>
      </c>
      <c r="N56" s="0" t="n">
        <f aca="false">10*VLOOKUP(A56,WPTP!$A$1:$D$122,4,0)+VLOOKUP(A56,WPTP!$A$1:$E$122,5,0)</f>
        <v>0</v>
      </c>
      <c r="O56" s="0" t="n">
        <f aca="false">10*VLOOKUP(A56,VPTP!$A$1:$D$122,4,0)+VLOOKUP(A56,VPTP!$A$1:$E$122,5,0)</f>
        <v>0</v>
      </c>
      <c r="P56" s="0" t="n">
        <f aca="false">10*VLOOKUP(A56,PPTP!$A$1:$D$122,4,0)+VLOOKUP(A56,PPTP!$A$1:$E$122,5,0)</f>
        <v>0</v>
      </c>
      <c r="Q56" s="0" t="n">
        <f aca="false">10*VLOOKUP(A56,WPOP!$A$1:$D$122,4,0)+VLOOKUP(A56,WPOP!$A$1:$E$122,5,0)</f>
        <v>0</v>
      </c>
      <c r="R56" s="0" t="n">
        <f aca="false">10*VLOOKUP(A56,VPOP!$A$1:$D$124,4,0)+VLOOKUP(A56,VPOP!$A$1:$E$124,5,0)</f>
        <v>0</v>
      </c>
      <c r="S56" s="0" t="n">
        <f aca="false">10*VLOOKUP(A56,CPOP!$A$1:$D$122,4,0)+VLOOKUP(A56,CPOP!$A$1:$E$122,5,0)</f>
        <v>0</v>
      </c>
      <c r="T56" s="0" t="n">
        <f aca="false">10*VLOOKUP(A56,READ!$A$1:$D$122,4,0)+VLOOKUP(A56,READ!$A$1:$E$122,5,0)</f>
        <v>0</v>
      </c>
      <c r="U56" s="4"/>
      <c r="V56" s="4"/>
      <c r="W56" s="4"/>
      <c r="X56" s="0" t="n">
        <f aca="false">10*VLOOKUP(A56,FACT!$A$1:$D$123,4,0)+VLOOKUP(A56,FACT!$A$1:$E$123,5,0)</f>
        <v>0</v>
      </c>
      <c r="Y56" s="0" t="n">
        <f aca="false">10*VLOOKUP(A56,FPATH!$A$1:$D$122,4,0)+VLOOKUP(A56,FPATH!$A$1:$E$122,5,0)</f>
        <v>0</v>
      </c>
      <c r="Z56" s="0" t="n">
        <f aca="false">10*VLOOKUP(A56,CL!$A$1:$D$122,4,0)+VLOOKUP(A56,CL!$A$1:$E$122,5,0)</f>
        <v>10</v>
      </c>
      <c r="AA56" s="5" t="n">
        <f aca="false">COUNTIF(B56:Z56,"&gt;0")</f>
        <v>5</v>
      </c>
      <c r="AB56" s="6" t="n">
        <f aca="false">COUNTIF(B56:Z56,"1")+COUNTIF(B56:Z56,"11")</f>
        <v>0</v>
      </c>
      <c r="AC56" s="7" t="n">
        <f aca="false">COUNTIF(C56:Z56,"10")+COUNTIF(C56:Z56,"11")</f>
        <v>4</v>
      </c>
    </row>
    <row r="57" customFormat="false" ht="12.8" hidden="false" customHeight="false" outlineLevel="0" collapsed="false">
      <c r="A57" s="0" t="s">
        <v>83</v>
      </c>
      <c r="B57" s="0" t="n">
        <f aca="false">10*VLOOKUP(A57,INT!$A$1:$D$122,4,0)+VLOOKUP(A57,INT!$A$1:$E$122,5,0)</f>
        <v>0</v>
      </c>
      <c r="C57" s="4"/>
      <c r="D57" s="0" t="n">
        <f aca="false">10*VLOOKUP(A57,FLOW!$A$1:$D$122,4,0)+VLOOKUP(A57,FLOW!$A$1:$E$122,5,0)</f>
        <v>0</v>
      </c>
      <c r="E57" s="0" t="n">
        <f aca="false">10*VLOOKUP(A57,PATH!$A$1:$D$122,4,0)+VLOOKUP(A57,PATH!$A$1:$E$122,5,0)</f>
        <v>0</v>
      </c>
      <c r="F57" s="0" t="n">
        <f aca="false">10*VLOOKUP(A57,CNF!$A$1:$D$122,4,0)+VLOOKUP(A57,CNF!$A$1:$E$122,5,0)</f>
        <v>0</v>
      </c>
      <c r="G57" s="0" t="n">
        <f aca="false">10*VLOOKUP(A57,SNT1!$A$1:$D$122,4,0)+VLOOKUP(A57,SNT1!$A$1:$E$122,5,0)</f>
        <v>0</v>
      </c>
      <c r="H57" s="0" t="n">
        <f aca="false">10*VLOOKUP(A57,SNT2!$A$1:$D$122,4,0)+VLOOKUP(A57,SNT2!$A$1:$E$122,5,0)</f>
        <v>0</v>
      </c>
      <c r="I57" s="1"/>
      <c r="K57" s="0" t="n">
        <f aca="false">10*VLOOKUP(A57,OPRE2!$A$1:$D$124,4,0)+VLOOKUP(A57,OPRE2!$A$1:$E$124,5,0)</f>
        <v>0</v>
      </c>
      <c r="M57" s="0" t="n">
        <f aca="false">10*VLOOKUP(A57,TPI!$A$1:$D$122,4,0)+VLOOKUP(A57,TPI!$A$1:$E$122,5,0)</f>
        <v>0</v>
      </c>
      <c r="N57" s="0" t="n">
        <f aca="false">10*VLOOKUP(A57,WPTP!$A$1:$D$122,4,0)+VLOOKUP(A57,WPTP!$A$1:$E$122,5,0)</f>
        <v>0</v>
      </c>
      <c r="O57" s="0" t="n">
        <f aca="false">10*VLOOKUP(A57,VPTP!$A$1:$D$122,4,0)+VLOOKUP(A57,VPTP!$A$1:$E$122,5,0)</f>
        <v>0</v>
      </c>
      <c r="P57" s="0" t="n">
        <f aca="false">10*VLOOKUP(A57,PPTP!$A$1:$D$122,4,0)+VLOOKUP(A57,PPTP!$A$1:$E$122,5,0)</f>
        <v>0</v>
      </c>
      <c r="Q57" s="0" t="n">
        <f aca="false">10*VLOOKUP(A57,WPOP!$A$1:$D$122,4,0)+VLOOKUP(A57,WPOP!$A$1:$E$122,5,0)</f>
        <v>0</v>
      </c>
      <c r="R57" s="0" t="n">
        <f aca="false">10*VLOOKUP(A57,VPOP!$A$1:$D$124,4,0)+VLOOKUP(A57,VPOP!$A$1:$E$124,5,0)</f>
        <v>0</v>
      </c>
      <c r="S57" s="0" t="n">
        <f aca="false">10*VLOOKUP(A57,CPOP!$A$1:$D$122,4,0)+VLOOKUP(A57,CPOP!$A$1:$E$122,5,0)</f>
        <v>0</v>
      </c>
      <c r="T57" s="0" t="n">
        <f aca="false">10*VLOOKUP(A57,READ!$A$1:$D$122,4,0)+VLOOKUP(A57,READ!$A$1:$E$122,5,0)</f>
        <v>0</v>
      </c>
      <c r="U57" s="4"/>
      <c r="V57" s="4"/>
      <c r="W57" s="4"/>
      <c r="X57" s="0" t="n">
        <f aca="false">10*VLOOKUP(A57,FACT!$A$1:$D$123,4,0)+VLOOKUP(A57,FACT!$A$1:$E$123,5,0)</f>
        <v>0</v>
      </c>
      <c r="Y57" s="0" t="n">
        <f aca="false">10*VLOOKUP(A57,FPATH!$A$1:$D$122,4,0)+VLOOKUP(A57,FPATH!$A$1:$E$122,5,0)</f>
        <v>0</v>
      </c>
      <c r="Z57" s="0" t="n">
        <f aca="false">10*VLOOKUP(A57,CL!$A$1:$D$122,4,0)+VLOOKUP(A57,CL!$A$1:$E$122,5,0)</f>
        <v>0</v>
      </c>
      <c r="AA57" s="5" t="n">
        <f aca="false">COUNTIF(B57:Z57,"&gt;0")</f>
        <v>0</v>
      </c>
      <c r="AB57" s="6" t="n">
        <f aca="false">COUNTIF(B57:Z57,"1")+COUNTIF(B57:Z57,"11")</f>
        <v>0</v>
      </c>
      <c r="AC57" s="7" t="n">
        <f aca="false">COUNTIF(C57:Z57,"10")+COUNTIF(C57:Z57,"11")</f>
        <v>0</v>
      </c>
    </row>
    <row r="58" customFormat="false" ht="12.8" hidden="false" customHeight="false" outlineLevel="0" collapsed="false">
      <c r="A58" s="0" t="s">
        <v>84</v>
      </c>
      <c r="B58" s="0" t="n">
        <f aca="false">10*VLOOKUP(A58,INT!$A$1:$D$122,4,0)+VLOOKUP(A58,INT!$A$1:$E$122,5,0)</f>
        <v>0</v>
      </c>
      <c r="C58" s="4"/>
      <c r="D58" s="0" t="n">
        <f aca="false">10*VLOOKUP(A58,FLOW!$A$1:$D$122,4,0)+VLOOKUP(A58,FLOW!$A$1:$E$122,5,0)</f>
        <v>0</v>
      </c>
      <c r="E58" s="0" t="n">
        <f aca="false">10*VLOOKUP(A58,PATH!$A$1:$D$122,4,0)+VLOOKUP(A58,PATH!$A$1:$E$122,5,0)</f>
        <v>0</v>
      </c>
      <c r="F58" s="0" t="n">
        <f aca="false">10*VLOOKUP(A58,CNF!$A$1:$D$122,4,0)+VLOOKUP(A58,CNF!$A$1:$E$122,5,0)</f>
        <v>0</v>
      </c>
      <c r="G58" s="0" t="n">
        <f aca="false">10*VLOOKUP(A58,SNT1!$A$1:$D$122,4,0)+VLOOKUP(A58,SNT1!$A$1:$E$122,5,0)</f>
        <v>0</v>
      </c>
      <c r="H58" s="0" t="n">
        <f aca="false">10*VLOOKUP(A58,SNT2!$A$1:$D$122,4,0)+VLOOKUP(A58,SNT2!$A$1:$E$122,5,0)</f>
        <v>0</v>
      </c>
      <c r="I58" s="1"/>
      <c r="K58" s="0" t="n">
        <f aca="false">10*VLOOKUP(A58,OPRE2!$A$1:$D$124,4,0)+VLOOKUP(A58,OPRE2!$A$1:$E$124,5,0)</f>
        <v>0</v>
      </c>
      <c r="M58" s="0" t="n">
        <f aca="false">10*VLOOKUP(A58,TPI!$A$1:$D$122,4,0)+VLOOKUP(A58,TPI!$A$1:$E$122,5,0)</f>
        <v>0</v>
      </c>
      <c r="N58" s="0" t="n">
        <f aca="false">10*VLOOKUP(A58,WPTP!$A$1:$D$122,4,0)+VLOOKUP(A58,WPTP!$A$1:$E$122,5,0)</f>
        <v>0</v>
      </c>
      <c r="O58" s="0" t="n">
        <f aca="false">10*VLOOKUP(A58,VPTP!$A$1:$D$122,4,0)+VLOOKUP(A58,VPTP!$A$1:$E$122,5,0)</f>
        <v>0</v>
      </c>
      <c r="P58" s="0" t="n">
        <f aca="false">10*VLOOKUP(A58,PPTP!$A$1:$D$122,4,0)+VLOOKUP(A58,PPTP!$A$1:$E$122,5,0)</f>
        <v>1</v>
      </c>
      <c r="Q58" s="0" t="n">
        <f aca="false">10*VLOOKUP(A58,WPOP!$A$1:$D$122,4,0)+VLOOKUP(A58,WPOP!$A$1:$E$122,5,0)</f>
        <v>0</v>
      </c>
      <c r="R58" s="0" t="n">
        <f aca="false">10*VLOOKUP(A58,VPOP!$A$1:$D$124,4,0)+VLOOKUP(A58,VPOP!$A$1:$E$124,5,0)</f>
        <v>0</v>
      </c>
      <c r="S58" s="0" t="n">
        <f aca="false">10*VLOOKUP(A58,CPOP!$A$1:$D$122,4,0)+VLOOKUP(A58,CPOP!$A$1:$E$122,5,0)</f>
        <v>0</v>
      </c>
      <c r="T58" s="0" t="n">
        <f aca="false">10*VLOOKUP(A58,READ!$A$1:$D$122,4,0)+VLOOKUP(A58,READ!$A$1:$E$122,5,0)</f>
        <v>0</v>
      </c>
      <c r="U58" s="4"/>
      <c r="V58" s="4"/>
      <c r="W58" s="4"/>
      <c r="X58" s="0" t="n">
        <f aca="false">10*VLOOKUP(A58,FACT!$A$1:$D$123,4,0)+VLOOKUP(A58,FACT!$A$1:$E$123,5,0)</f>
        <v>0</v>
      </c>
      <c r="Y58" s="0" t="n">
        <f aca="false">10*VLOOKUP(A58,FPATH!$A$1:$D$122,4,0)+VLOOKUP(A58,FPATH!$A$1:$E$122,5,0)</f>
        <v>0</v>
      </c>
      <c r="Z58" s="0" t="n">
        <f aca="false">10*VLOOKUP(A58,CL!$A$1:$D$122,4,0)+VLOOKUP(A58,CL!$A$1:$E$122,5,0)</f>
        <v>0</v>
      </c>
      <c r="AA58" s="5" t="n">
        <f aca="false">COUNTIF(B58:Z58,"&gt;0")</f>
        <v>1</v>
      </c>
      <c r="AB58" s="6" t="n">
        <f aca="false">COUNTIF(B58:Z58,"1")+COUNTIF(B58:Z58,"11")</f>
        <v>1</v>
      </c>
      <c r="AC58" s="7" t="n">
        <f aca="false">COUNTIF(C58:Z58,"10")+COUNTIF(C58:Z58,"11")</f>
        <v>0</v>
      </c>
    </row>
    <row r="59" customFormat="false" ht="12.8" hidden="false" customHeight="false" outlineLevel="0" collapsed="false">
      <c r="A59" s="0" t="s">
        <v>85</v>
      </c>
      <c r="B59" s="0" t="n">
        <f aca="false">10*VLOOKUP(A59,INT!$A$1:$D$122,4,0)+VLOOKUP(A59,INT!$A$1:$E$122,5,0)</f>
        <v>0</v>
      </c>
      <c r="C59" s="4"/>
      <c r="D59" s="0" t="n">
        <f aca="false">10*VLOOKUP(A59,FLOW!$A$1:$D$122,4,0)+VLOOKUP(A59,FLOW!$A$1:$E$122,5,0)</f>
        <v>0</v>
      </c>
      <c r="E59" s="0" t="n">
        <f aca="false">10*VLOOKUP(A59,PATH!$A$1:$D$122,4,0)+VLOOKUP(A59,PATH!$A$1:$E$122,5,0)</f>
        <v>0</v>
      </c>
      <c r="F59" s="0" t="n">
        <f aca="false">10*VLOOKUP(A59,CNF!$A$1:$D$122,4,0)+VLOOKUP(A59,CNF!$A$1:$E$122,5,0)</f>
        <v>0</v>
      </c>
      <c r="G59" s="1" t="n">
        <v>0</v>
      </c>
      <c r="H59" s="0" t="n">
        <f aca="false">10*VLOOKUP(A59,SNT2!$A$1:$D$122,4,0)+VLOOKUP(A59,SNT2!$A$1:$E$122,5,0)</f>
        <v>0</v>
      </c>
      <c r="I59" s="1"/>
      <c r="K59" s="0" t="n">
        <f aca="false">10*VLOOKUP(A59,OPRE2!$A$1:$D$124,4,0)+VLOOKUP(A59,OPRE2!$A$1:$E$124,5,0)</f>
        <v>0</v>
      </c>
      <c r="M59" s="0" t="n">
        <f aca="false">10*VLOOKUP(A59,TPI!$A$1:$D$122,4,0)+VLOOKUP(A59,TPI!$A$1:$E$122,5,0)</f>
        <v>0</v>
      </c>
      <c r="N59" s="0" t="n">
        <f aca="false">10*VLOOKUP(A59,WPTP!$A$1:$D$122,4,0)+VLOOKUP(A59,WPTP!$A$1:$E$122,5,0)</f>
        <v>0</v>
      </c>
      <c r="O59" s="0" t="n">
        <f aca="false">10*VLOOKUP(A59,VPTP!$A$1:$D$122,4,0)+VLOOKUP(A59,VPTP!$A$1:$E$122,5,0)</f>
        <v>0</v>
      </c>
      <c r="P59" s="0" t="n">
        <f aca="false">10*VLOOKUP(A59,PPTP!$A$1:$D$122,4,0)+VLOOKUP(A59,PPTP!$A$1:$E$122,5,0)</f>
        <v>1</v>
      </c>
      <c r="Q59" s="0" t="n">
        <f aca="false">10*VLOOKUP(A59,WPOP!$A$1:$D$122,4,0)+VLOOKUP(A59,WPOP!$A$1:$E$122,5,0)</f>
        <v>0</v>
      </c>
      <c r="R59" s="0" t="n">
        <f aca="false">10*VLOOKUP(A59,VPOP!$A$1:$D$124,4,0)+VLOOKUP(A59,VPOP!$A$1:$E$124,5,0)</f>
        <v>0</v>
      </c>
      <c r="S59" s="0" t="n">
        <f aca="false">10*VLOOKUP(A59,CPOP!$A$1:$D$122,4,0)+VLOOKUP(A59,CPOP!$A$1:$E$122,5,0)</f>
        <v>0</v>
      </c>
      <c r="T59" s="0" t="n">
        <f aca="false">10*VLOOKUP(A59,READ!$A$1:$D$122,4,0)+VLOOKUP(A59,READ!$A$1:$E$122,5,0)</f>
        <v>0</v>
      </c>
      <c r="U59" s="4"/>
      <c r="V59" s="4"/>
      <c r="W59" s="4"/>
      <c r="X59" s="0" t="n">
        <f aca="false">10*VLOOKUP(A59,FACT!$A$1:$D$123,4,0)+VLOOKUP(A59,FACT!$A$1:$E$123,5,0)</f>
        <v>0</v>
      </c>
      <c r="Y59" s="0" t="n">
        <f aca="false">10*VLOOKUP(A59,FPATH!$A$1:$D$122,4,0)+VLOOKUP(A59,FPATH!$A$1:$E$122,5,0)</f>
        <v>0</v>
      </c>
      <c r="Z59" s="0" t="n">
        <f aca="false">10*VLOOKUP(A59,CL!$A$1:$D$122,4,0)+VLOOKUP(A59,CL!$A$1:$E$122,5,0)</f>
        <v>0</v>
      </c>
      <c r="AA59" s="5" t="n">
        <f aca="false">COUNTIF(B59:Z59,"&gt;0")</f>
        <v>1</v>
      </c>
      <c r="AB59" s="6" t="n">
        <f aca="false">COUNTIF(B59:Z59,"1")+COUNTIF(B59:Z59,"11")</f>
        <v>1</v>
      </c>
      <c r="AC59" s="7" t="n">
        <f aca="false">COUNTIF(C59:Z59,"10")+COUNTIF(C59:Z59,"11")</f>
        <v>0</v>
      </c>
    </row>
    <row r="60" customFormat="false" ht="12.8" hidden="false" customHeight="false" outlineLevel="0" collapsed="false">
      <c r="A60" s="0" t="s">
        <v>86</v>
      </c>
      <c r="B60" s="0" t="n">
        <f aca="false">10*VLOOKUP(A60,INT!$A$1:$D$122,4,0)+VLOOKUP(A60,INT!$A$1:$E$122,5,0)</f>
        <v>0</v>
      </c>
      <c r="C60" s="4"/>
      <c r="D60" s="0" t="n">
        <f aca="false">10*VLOOKUP(A60,FLOW!$A$1:$D$122,4,0)+VLOOKUP(A60,FLOW!$A$1:$E$122,5,0)</f>
        <v>0</v>
      </c>
      <c r="E60" s="0" t="n">
        <f aca="false">10*VLOOKUP(A60,PATH!$A$1:$D$122,4,0)+VLOOKUP(A60,PATH!$A$1:$E$122,5,0)</f>
        <v>0</v>
      </c>
      <c r="F60" s="0" t="n">
        <f aca="false">10*VLOOKUP(A60,CNF!$A$1:$D$122,4,0)+VLOOKUP(A60,CNF!$A$1:$E$122,5,0)</f>
        <v>0</v>
      </c>
      <c r="G60" s="0" t="n">
        <f aca="false">10*VLOOKUP(A60,SNT1!$A$1:$D$122,4,0)+VLOOKUP(A60,SNT1!$A$1:$E$122,5,0)</f>
        <v>0</v>
      </c>
      <c r="H60" s="0" t="n">
        <f aca="false">10*VLOOKUP(A60,SNT2!$A$1:$D$122,4,0)+VLOOKUP(A60,SNT2!$A$1:$E$122,5,0)</f>
        <v>0</v>
      </c>
      <c r="I60" s="1"/>
      <c r="K60" s="0" t="n">
        <f aca="false">10*VLOOKUP(A60,OPRE2!$A$1:$D$124,4,0)+VLOOKUP(A60,OPRE2!$A$1:$E$124,5,0)</f>
        <v>0</v>
      </c>
      <c r="M60" s="0" t="n">
        <f aca="false">10*VLOOKUP(A60,TPI!$A$1:$D$122,4,0)+VLOOKUP(A60,TPI!$A$1:$E$122,5,0)</f>
        <v>10</v>
      </c>
      <c r="N60" s="0" t="n">
        <f aca="false">10*VLOOKUP(A60,WPTP!$A$1:$D$122,4,0)+VLOOKUP(A60,WPTP!$A$1:$E$122,5,0)</f>
        <v>0</v>
      </c>
      <c r="O60" s="0" t="n">
        <f aca="false">10*VLOOKUP(A60,VPTP!$A$1:$D$122,4,0)+VLOOKUP(A60,VPTP!$A$1:$E$122,5,0)</f>
        <v>0</v>
      </c>
      <c r="P60" s="0" t="n">
        <f aca="false">10*VLOOKUP(A60,PPTP!$A$1:$D$122,4,0)+VLOOKUP(A60,PPTP!$A$1:$E$122,5,0)</f>
        <v>0</v>
      </c>
      <c r="Q60" s="0" t="n">
        <f aca="false">10*VLOOKUP(A60,WPOP!$A$1:$D$122,4,0)+VLOOKUP(A60,WPOP!$A$1:$E$122,5,0)</f>
        <v>0</v>
      </c>
      <c r="R60" s="0" t="n">
        <f aca="false">10*VLOOKUP(A60,VPOP!$A$1:$D$124,4,0)+VLOOKUP(A60,VPOP!$A$1:$E$124,5,0)</f>
        <v>0</v>
      </c>
      <c r="S60" s="0" t="n">
        <f aca="false">10*VLOOKUP(A60,CPOP!$A$1:$D$122,4,0)+VLOOKUP(A60,CPOP!$A$1:$E$122,5,0)</f>
        <v>0</v>
      </c>
      <c r="T60" s="0" t="n">
        <f aca="false">10*VLOOKUP(A60,READ!$A$1:$D$122,4,0)+VLOOKUP(A60,READ!$A$1:$E$122,5,0)</f>
        <v>0</v>
      </c>
      <c r="U60" s="4"/>
      <c r="V60" s="4"/>
      <c r="W60" s="4"/>
      <c r="X60" s="0" t="n">
        <f aca="false">10*VLOOKUP(A60,FACT!$A$1:$D$123,4,0)+VLOOKUP(A60,FACT!$A$1:$E$123,5,0)</f>
        <v>10</v>
      </c>
      <c r="Y60" s="0" t="n">
        <f aca="false">10*VLOOKUP(A60,FPATH!$A$1:$D$122,4,0)+VLOOKUP(A60,FPATH!$A$1:$E$122,5,0)</f>
        <v>10</v>
      </c>
      <c r="Z60" s="0" t="n">
        <f aca="false">10*VLOOKUP(A60,CL!$A$1:$D$122,4,0)+VLOOKUP(A60,CL!$A$1:$E$122,5,0)</f>
        <v>0</v>
      </c>
      <c r="AA60" s="5" t="n">
        <f aca="false">COUNTIF(B60:Z60,"&gt;0")</f>
        <v>3</v>
      </c>
      <c r="AB60" s="6" t="n">
        <f aca="false">COUNTIF(B60:Z60,"1")+COUNTIF(B60:Z60,"11")</f>
        <v>0</v>
      </c>
      <c r="AC60" s="7" t="n">
        <f aca="false">COUNTIF(C60:Z60,"10")+COUNTIF(C60:Z60,"11")</f>
        <v>3</v>
      </c>
    </row>
    <row r="61" customFormat="false" ht="12.8" hidden="false" customHeight="false" outlineLevel="0" collapsed="false">
      <c r="A61" s="0" t="s">
        <v>87</v>
      </c>
      <c r="B61" s="0" t="n">
        <f aca="false">10*VLOOKUP(A61,INT!$A$1:$D$122,4,0)+VLOOKUP(A61,INT!$A$1:$E$122,5,0)</f>
        <v>10</v>
      </c>
      <c r="C61" s="4"/>
      <c r="D61" s="0" t="n">
        <f aca="false">10*VLOOKUP(A61,FLOW!$A$1:$D$122,4,0)+VLOOKUP(A61,FLOW!$A$1:$E$122,5,0)</f>
        <v>10</v>
      </c>
      <c r="E61" s="0" t="n">
        <f aca="false">10*VLOOKUP(A61,PATH!$A$1:$D$122,4,0)+VLOOKUP(A61,PATH!$A$1:$E$122,5,0)</f>
        <v>0</v>
      </c>
      <c r="F61" s="0" t="n">
        <f aca="false">10*VLOOKUP(A61,CNF!$A$1:$D$122,4,0)+VLOOKUP(A61,CNF!$A$1:$E$122,5,0)</f>
        <v>0</v>
      </c>
      <c r="G61" s="0" t="n">
        <f aca="false">10*VLOOKUP(A61,SNT1!$A$1:$D$122,4,0)+VLOOKUP(A61,SNT1!$A$1:$E$122,5,0)</f>
        <v>0</v>
      </c>
      <c r="H61" s="0" t="n">
        <f aca="false">10*VLOOKUP(A61,SNT2!$A$1:$D$122,4,0)+VLOOKUP(A61,SNT2!$A$1:$E$122,5,0)</f>
        <v>0</v>
      </c>
      <c r="I61" s="1"/>
      <c r="K61" s="0" t="n">
        <f aca="false">10*VLOOKUP(A61,OPRE2!$A$1:$D$124,4,0)+VLOOKUP(A61,OPRE2!$A$1:$E$124,5,0)</f>
        <v>0</v>
      </c>
      <c r="M61" s="0" t="n">
        <f aca="false">10*VLOOKUP(A61,TPI!$A$1:$D$122,4,0)+VLOOKUP(A61,TPI!$A$1:$E$122,5,0)</f>
        <v>0</v>
      </c>
      <c r="N61" s="0" t="n">
        <f aca="false">10*VLOOKUP(A61,WPTP!$A$1:$D$122,4,0)+VLOOKUP(A61,WPTP!$A$1:$E$122,5,0)</f>
        <v>0</v>
      </c>
      <c r="O61" s="0" t="n">
        <f aca="false">10*VLOOKUP(A61,VPTP!$A$1:$D$122,4,0)+VLOOKUP(A61,VPTP!$A$1:$E$122,5,0)</f>
        <v>0</v>
      </c>
      <c r="P61" s="0" t="n">
        <f aca="false">10*VLOOKUP(A61,PPTP!$A$1:$D$122,4,0)+VLOOKUP(A61,PPTP!$A$1:$E$122,5,0)</f>
        <v>1</v>
      </c>
      <c r="Q61" s="0" t="n">
        <f aca="false">10*VLOOKUP(A61,WPOP!$A$1:$D$122,4,0)+VLOOKUP(A61,WPOP!$A$1:$E$122,5,0)</f>
        <v>0</v>
      </c>
      <c r="R61" s="0" t="n">
        <f aca="false">10*VLOOKUP(A61,VPOP!$A$1:$D$124,4,0)+VLOOKUP(A61,VPOP!$A$1:$E$124,5,0)</f>
        <v>0</v>
      </c>
      <c r="S61" s="0" t="n">
        <f aca="false">10*VLOOKUP(A61,CPOP!$A$1:$D$122,4,0)+VLOOKUP(A61,CPOP!$A$1:$E$122,5,0)</f>
        <v>0</v>
      </c>
      <c r="T61" s="0" t="n">
        <f aca="false">10*VLOOKUP(A61,READ!$A$1:$D$122,4,0)+VLOOKUP(A61,READ!$A$1:$E$122,5,0)</f>
        <v>0</v>
      </c>
      <c r="U61" s="4"/>
      <c r="V61" s="4"/>
      <c r="W61" s="4"/>
      <c r="X61" s="0" t="n">
        <f aca="false">10*VLOOKUP(A61,FACT!$A$1:$D$123,4,0)+VLOOKUP(A61,FACT!$A$1:$E$123,5,0)</f>
        <v>0</v>
      </c>
      <c r="Y61" s="0" t="n">
        <f aca="false">10*VLOOKUP(A61,FPATH!$A$1:$D$122,4,0)+VLOOKUP(A61,FPATH!$A$1:$E$122,5,0)</f>
        <v>0</v>
      </c>
      <c r="Z61" s="0" t="n">
        <f aca="false">10*VLOOKUP(A61,CL!$A$1:$D$122,4,0)+VLOOKUP(A61,CL!$A$1:$E$122,5,0)</f>
        <v>0</v>
      </c>
      <c r="AA61" s="5" t="n">
        <f aca="false">COUNTIF(B61:Z61,"&gt;0")</f>
        <v>3</v>
      </c>
      <c r="AB61" s="6" t="n">
        <f aca="false">COUNTIF(B61:Z61,"1")+COUNTIF(B61:Z61,"11")</f>
        <v>1</v>
      </c>
      <c r="AC61" s="7" t="n">
        <f aca="false">COUNTIF(C61:Z61,"10")+COUNTIF(C61:Z61,"11")</f>
        <v>1</v>
      </c>
    </row>
    <row r="62" customFormat="false" ht="12.8" hidden="false" customHeight="false" outlineLevel="0" collapsed="false">
      <c r="A62" s="0" t="s">
        <v>88</v>
      </c>
      <c r="B62" s="0" t="n">
        <f aca="false">10*VLOOKUP(A62,INT!$A$1:$D$122,4,0)+VLOOKUP(A62,INT!$A$1:$E$122,5,0)</f>
        <v>0</v>
      </c>
      <c r="C62" s="4"/>
      <c r="D62" s="0" t="n">
        <f aca="false">10*VLOOKUP(A62,FLOW!$A$1:$D$122,4,0)+VLOOKUP(A62,FLOW!$A$1:$E$122,5,0)</f>
        <v>0</v>
      </c>
      <c r="E62" s="0" t="n">
        <f aca="false">10*VLOOKUP(A62,PATH!$A$1:$D$122,4,0)+VLOOKUP(A62,PATH!$A$1:$E$122,5,0)</f>
        <v>0</v>
      </c>
      <c r="F62" s="0" t="n">
        <f aca="false">10*VLOOKUP(A62,CNF!$A$1:$D$122,4,0)+VLOOKUP(A62,CNF!$A$1:$E$122,5,0)</f>
        <v>0</v>
      </c>
      <c r="G62" s="0" t="n">
        <f aca="false">10*VLOOKUP(A62,SNT1!$A$1:$D$122,4,0)+VLOOKUP(A62,SNT1!$A$1:$E$122,5,0)</f>
        <v>0</v>
      </c>
      <c r="H62" s="0" t="n">
        <f aca="false">10*VLOOKUP(A62,SNT2!$A$1:$D$122,4,0)+VLOOKUP(A62,SNT2!$A$1:$E$122,5,0)</f>
        <v>0</v>
      </c>
      <c r="I62" s="1"/>
      <c r="K62" s="0" t="n">
        <f aca="false">10*VLOOKUP(A62,OPRE2!$A$1:$D$124,4,0)+VLOOKUP(A62,OPRE2!$A$1:$E$124,5,0)</f>
        <v>0</v>
      </c>
      <c r="M62" s="0" t="n">
        <f aca="false">10*VLOOKUP(A62,TPI!$A$1:$D$122,4,0)+VLOOKUP(A62,TPI!$A$1:$E$122,5,0)</f>
        <v>0</v>
      </c>
      <c r="N62" s="0" t="n">
        <f aca="false">10*VLOOKUP(A62,WPTP!$A$1:$D$122,4,0)+VLOOKUP(A62,WPTP!$A$1:$E$122,5,0)</f>
        <v>0</v>
      </c>
      <c r="O62" s="0" t="n">
        <f aca="false">10*VLOOKUP(A62,VPTP!$A$1:$D$122,4,0)+VLOOKUP(A62,VPTP!$A$1:$E$122,5,0)</f>
        <v>0</v>
      </c>
      <c r="P62" s="0" t="n">
        <f aca="false">10*VLOOKUP(A62,PPTP!$A$1:$D$122,4,0)+VLOOKUP(A62,PPTP!$A$1:$E$122,5,0)</f>
        <v>0</v>
      </c>
      <c r="Q62" s="0" t="n">
        <f aca="false">10*VLOOKUP(A62,WPOP!$A$1:$D$122,4,0)+VLOOKUP(A62,WPOP!$A$1:$E$122,5,0)</f>
        <v>0</v>
      </c>
      <c r="R62" s="0" t="n">
        <f aca="false">10*VLOOKUP(A62,VPOP!$A$1:$D$124,4,0)+VLOOKUP(A62,VPOP!$A$1:$E$124,5,0)</f>
        <v>0</v>
      </c>
      <c r="S62" s="0" t="n">
        <f aca="false">10*VLOOKUP(A62,CPOP!$A$1:$D$122,4,0)+VLOOKUP(A62,CPOP!$A$1:$E$122,5,0)</f>
        <v>0</v>
      </c>
      <c r="T62" s="0" t="n">
        <f aca="false">10*VLOOKUP(A62,READ!$A$1:$D$122,4,0)+VLOOKUP(A62,READ!$A$1:$E$122,5,0)</f>
        <v>0</v>
      </c>
      <c r="U62" s="4"/>
      <c r="V62" s="4"/>
      <c r="W62" s="4"/>
      <c r="X62" s="0" t="n">
        <f aca="false">10*VLOOKUP(A62,FACT!$A$1:$D$123,4,0)+VLOOKUP(A62,FACT!$A$1:$E$123,5,0)</f>
        <v>0</v>
      </c>
      <c r="Y62" s="0" t="n">
        <f aca="false">10*VLOOKUP(A62,FPATH!$A$1:$D$122,4,0)+VLOOKUP(A62,FPATH!$A$1:$E$122,5,0)</f>
        <v>0</v>
      </c>
      <c r="Z62" s="0" t="n">
        <f aca="false">10*VLOOKUP(A62,CL!$A$1:$D$122,4,0)+VLOOKUP(A62,CL!$A$1:$E$122,5,0)</f>
        <v>0</v>
      </c>
      <c r="AA62" s="5" t="n">
        <f aca="false">COUNTIF(B62:Z62,"&gt;0")</f>
        <v>0</v>
      </c>
      <c r="AB62" s="6" t="n">
        <f aca="false">COUNTIF(B62:Z62,"1")+COUNTIF(B62:Z62,"11")</f>
        <v>0</v>
      </c>
      <c r="AC62" s="7" t="n">
        <f aca="false">COUNTIF(C62:Z62,"10")+COUNTIF(C62:Z62,"11")</f>
        <v>0</v>
      </c>
    </row>
    <row r="63" customFormat="false" ht="12.8" hidden="false" customHeight="false" outlineLevel="0" collapsed="false">
      <c r="A63" s="0" t="s">
        <v>89</v>
      </c>
      <c r="B63" s="0" t="n">
        <f aca="false">10*VLOOKUP(A63,INT!$A$1:$D$122,4,0)+VLOOKUP(A63,INT!$A$1:$E$122,5,0)</f>
        <v>0</v>
      </c>
      <c r="C63" s="4"/>
      <c r="D63" s="0" t="n">
        <f aca="false">10*VLOOKUP(A63,FLOW!$A$1:$D$122,4,0)+VLOOKUP(A63,FLOW!$A$1:$E$122,5,0)</f>
        <v>1</v>
      </c>
      <c r="E63" s="0" t="n">
        <f aca="false">10*VLOOKUP(A63,PATH!$A$1:$D$122,4,0)+VLOOKUP(A63,PATH!$A$1:$E$122,5,0)</f>
        <v>0</v>
      </c>
      <c r="F63" s="0" t="n">
        <f aca="false">10*VLOOKUP(A63,CNF!$A$1:$D$122,4,0)+VLOOKUP(A63,CNF!$A$1:$E$122,5,0)</f>
        <v>0</v>
      </c>
      <c r="G63" s="0" t="n">
        <f aca="false">10*VLOOKUP(A63,SNT1!$A$1:$D$122,4,0)+VLOOKUP(A63,SNT1!$A$1:$E$122,5,0)</f>
        <v>0</v>
      </c>
      <c r="H63" s="0" t="n">
        <f aca="false">10*VLOOKUP(A63,SNT2!$A$1:$D$122,4,0)+VLOOKUP(A63,SNT2!$A$1:$E$122,5,0)</f>
        <v>0</v>
      </c>
      <c r="I63" s="1"/>
      <c r="K63" s="0" t="n">
        <f aca="false">10*VLOOKUP(A63,OPRE2!$A$1:$D$124,4,0)+VLOOKUP(A63,OPRE2!$A$1:$E$124,5,0)</f>
        <v>0</v>
      </c>
      <c r="M63" s="0" t="n">
        <f aca="false">10*VLOOKUP(A63,TPI!$A$1:$D$122,4,0)+VLOOKUP(A63,TPI!$A$1:$E$122,5,0)</f>
        <v>0</v>
      </c>
      <c r="N63" s="0" t="n">
        <f aca="false">10*VLOOKUP(A63,WPTP!$A$1:$D$122,4,0)+VLOOKUP(A63,WPTP!$A$1:$E$122,5,0)</f>
        <v>0</v>
      </c>
      <c r="O63" s="0" t="n">
        <f aca="false">10*VLOOKUP(A63,VPTP!$A$1:$D$122,4,0)+VLOOKUP(A63,VPTP!$A$1:$E$122,5,0)</f>
        <v>0</v>
      </c>
      <c r="P63" s="0" t="n">
        <f aca="false">10*VLOOKUP(A63,PPTP!$A$1:$D$122,4,0)+VLOOKUP(A63,PPTP!$A$1:$E$122,5,0)</f>
        <v>0</v>
      </c>
      <c r="Q63" s="0" t="n">
        <f aca="false">10*VLOOKUP(A63,WPOP!$A$1:$D$122,4,0)+VLOOKUP(A63,WPOP!$A$1:$E$122,5,0)</f>
        <v>0</v>
      </c>
      <c r="R63" s="0" t="n">
        <f aca="false">10*VLOOKUP(A63,VPOP!$A$1:$D$124,4,0)+VLOOKUP(A63,VPOP!$A$1:$E$124,5,0)</f>
        <v>0</v>
      </c>
      <c r="S63" s="0" t="n">
        <f aca="false">10*VLOOKUP(A63,CPOP!$A$1:$D$122,4,0)+VLOOKUP(A63,CPOP!$A$1:$E$122,5,0)</f>
        <v>0</v>
      </c>
      <c r="T63" s="0" t="n">
        <f aca="false">10*VLOOKUP(A63,READ!$A$1:$D$122,4,0)+VLOOKUP(A63,READ!$A$1:$E$122,5,0)</f>
        <v>0</v>
      </c>
      <c r="U63" s="4"/>
      <c r="V63" s="4"/>
      <c r="W63" s="4"/>
      <c r="X63" s="0" t="n">
        <f aca="false">10*VLOOKUP(A63,FACT!$A$1:$D$123,4,0)+VLOOKUP(A63,FACT!$A$1:$E$123,5,0)</f>
        <v>0</v>
      </c>
      <c r="Y63" s="0" t="n">
        <f aca="false">10*VLOOKUP(A63,FPATH!$A$1:$D$122,4,0)+VLOOKUP(A63,FPATH!$A$1:$E$122,5,0)</f>
        <v>0</v>
      </c>
      <c r="Z63" s="0" t="n">
        <f aca="false">10*VLOOKUP(A63,CL!$A$1:$D$122,4,0)+VLOOKUP(A63,CL!$A$1:$E$122,5,0)</f>
        <v>0</v>
      </c>
      <c r="AA63" s="5" t="n">
        <f aca="false">COUNTIF(B63:Z63,"&gt;0")</f>
        <v>1</v>
      </c>
      <c r="AB63" s="6" t="n">
        <f aca="false">COUNTIF(B63:Z63,"1")+COUNTIF(B63:Z63,"11")</f>
        <v>1</v>
      </c>
      <c r="AC63" s="7" t="n">
        <f aca="false">COUNTIF(C63:Z63,"10")+COUNTIF(C63:Z63,"11")</f>
        <v>0</v>
      </c>
    </row>
    <row r="64" customFormat="false" ht="12.8" hidden="false" customHeight="false" outlineLevel="0" collapsed="false">
      <c r="A64" s="0" t="s">
        <v>90</v>
      </c>
      <c r="B64" s="0" t="n">
        <f aca="false">10*VLOOKUP(A64,INT!$A$1:$D$122,4,0)+VLOOKUP(A64,INT!$A$1:$E$122,5,0)</f>
        <v>0</v>
      </c>
      <c r="C64" s="4"/>
      <c r="D64" s="0" t="n">
        <f aca="false">10*VLOOKUP(A64,FLOW!$A$1:$D$122,4,0)+VLOOKUP(A64,FLOW!$A$1:$E$122,5,0)</f>
        <v>1</v>
      </c>
      <c r="E64" s="0" t="n">
        <f aca="false">10*VLOOKUP(A64,PATH!$A$1:$D$122,4,0)+VLOOKUP(A64,PATH!$A$1:$E$122,5,0)</f>
        <v>0</v>
      </c>
      <c r="F64" s="1" t="n">
        <v>0</v>
      </c>
      <c r="G64" s="0" t="n">
        <f aca="false">10*VLOOKUP(A64,SNT1!$A$1:$D$122,4,0)+VLOOKUP(A64,SNT1!$A$1:$E$122,5,0)</f>
        <v>0</v>
      </c>
      <c r="H64" s="0" t="n">
        <f aca="false">10*VLOOKUP(A64,SNT2!$A$1:$D$122,4,0)+VLOOKUP(A64,SNT2!$A$1:$E$122,5,0)</f>
        <v>0</v>
      </c>
      <c r="I64" s="1"/>
      <c r="K64" s="0" t="n">
        <f aca="false">10*VLOOKUP(A64,OPRE2!$A$1:$D$124,4,0)+VLOOKUP(A64,OPRE2!$A$1:$E$124,5,0)</f>
        <v>0</v>
      </c>
      <c r="M64" s="0" t="n">
        <f aca="false">10*VLOOKUP(A64,TPI!$A$1:$D$122,4,0)+VLOOKUP(A64,TPI!$A$1:$E$122,5,0)</f>
        <v>0</v>
      </c>
      <c r="N64" s="0" t="n">
        <f aca="false">10*VLOOKUP(A64,WPTP!$A$1:$D$122,4,0)+VLOOKUP(A64,WPTP!$A$1:$E$122,5,0)</f>
        <v>0</v>
      </c>
      <c r="O64" s="0" t="n">
        <f aca="false">10*VLOOKUP(A64,VPTP!$A$1:$D$122,4,0)+VLOOKUP(A64,VPTP!$A$1:$E$122,5,0)</f>
        <v>0</v>
      </c>
      <c r="P64" s="0" t="n">
        <f aca="false">10*VLOOKUP(A64,PPTP!$A$1:$D$122,4,0)+VLOOKUP(A64,PPTP!$A$1:$E$122,5,0)</f>
        <v>0</v>
      </c>
      <c r="Q64" s="0" t="n">
        <f aca="false">10*VLOOKUP(A64,WPOP!$A$1:$D$122,4,0)+VLOOKUP(A64,WPOP!$A$1:$E$122,5,0)</f>
        <v>0</v>
      </c>
      <c r="R64" s="0" t="n">
        <f aca="false">10*VLOOKUP(A64,VPOP!$A$1:$D$124,4,0)+VLOOKUP(A64,VPOP!$A$1:$E$124,5,0)</f>
        <v>0</v>
      </c>
      <c r="S64" s="0" t="n">
        <f aca="false">10*VLOOKUP(A64,CPOP!$A$1:$D$122,4,0)+VLOOKUP(A64,CPOP!$A$1:$E$122,5,0)</f>
        <v>0</v>
      </c>
      <c r="T64" s="0" t="n">
        <f aca="false">10*VLOOKUP(A64,READ!$A$1:$D$122,4,0)+VLOOKUP(A64,READ!$A$1:$E$122,5,0)</f>
        <v>0</v>
      </c>
      <c r="U64" s="4"/>
      <c r="V64" s="4"/>
      <c r="W64" s="4"/>
      <c r="X64" s="0" t="n">
        <f aca="false">10*VLOOKUP(A64,FACT!$A$1:$D$123,4,0)+VLOOKUP(A64,FACT!$A$1:$E$123,5,0)</f>
        <v>0</v>
      </c>
      <c r="Y64" s="0" t="n">
        <f aca="false">10*VLOOKUP(A64,FPATH!$A$1:$D$122,4,0)+VLOOKUP(A64,FPATH!$A$1:$E$122,5,0)</f>
        <v>0</v>
      </c>
      <c r="Z64" s="0" t="n">
        <f aca="false">10*VLOOKUP(A64,CL!$A$1:$D$122,4,0)+VLOOKUP(A64,CL!$A$1:$E$122,5,0)</f>
        <v>0</v>
      </c>
      <c r="AA64" s="5" t="n">
        <f aca="false">COUNTIF(B64:Z64,"&gt;0")</f>
        <v>1</v>
      </c>
      <c r="AB64" s="6" t="n">
        <f aca="false">COUNTIF(B64:Z64,"1")+COUNTIF(B64:Z64,"11")</f>
        <v>1</v>
      </c>
      <c r="AC64" s="7" t="n">
        <f aca="false">COUNTIF(C64:Z64,"10")+COUNTIF(C64:Z64,"11")</f>
        <v>0</v>
      </c>
    </row>
    <row r="65" customFormat="false" ht="12.8" hidden="false" customHeight="false" outlineLevel="0" collapsed="false">
      <c r="A65" s="0" t="s">
        <v>91</v>
      </c>
      <c r="B65" s="0" t="n">
        <f aca="false">10*VLOOKUP(A65,INT!$A$1:$D$122,4,0)+VLOOKUP(A65,INT!$A$1:$E$122,5,0)</f>
        <v>0</v>
      </c>
      <c r="C65" s="4"/>
      <c r="D65" s="0" t="n">
        <f aca="false">10*VLOOKUP(A65,FLOW!$A$1:$D$122,4,0)+VLOOKUP(A65,FLOW!$A$1:$E$122,5,0)</f>
        <v>0</v>
      </c>
      <c r="E65" s="0" t="n">
        <f aca="false">10*VLOOKUP(A65,PATH!$A$1:$D$122,4,0)+VLOOKUP(A65,PATH!$A$1:$E$122,5,0)</f>
        <v>0</v>
      </c>
      <c r="F65" s="0" t="n">
        <f aca="false">10*VLOOKUP(A65,CNF!$A$1:$D$122,4,0)+VLOOKUP(A65,CNF!$A$1:$E$122,5,0)</f>
        <v>0</v>
      </c>
      <c r="G65" s="1" t="n">
        <v>0</v>
      </c>
      <c r="H65" s="0" t="n">
        <f aca="false">10*VLOOKUP(A65,SNT2!$A$1:$D$122,4,0)+VLOOKUP(A65,SNT2!$A$1:$E$122,5,0)</f>
        <v>0</v>
      </c>
      <c r="I65" s="1"/>
      <c r="K65" s="0" t="n">
        <f aca="false">10*VLOOKUP(A65,OPRE2!$A$1:$D$124,4,0)+VLOOKUP(A65,OPRE2!$A$1:$E$124,5,0)</f>
        <v>0</v>
      </c>
      <c r="M65" s="0" t="n">
        <f aca="false">10*VLOOKUP(A65,TPI!$A$1:$D$122,4,0)+VLOOKUP(A65,TPI!$A$1:$E$122,5,0)</f>
        <v>0</v>
      </c>
      <c r="N65" s="0" t="n">
        <f aca="false">10*VLOOKUP(A65,WPTP!$A$1:$D$122,4,0)+VLOOKUP(A65,WPTP!$A$1:$E$122,5,0)</f>
        <v>0</v>
      </c>
      <c r="O65" s="0" t="n">
        <f aca="false">10*VLOOKUP(A65,VPTP!$A$1:$D$122,4,0)+VLOOKUP(A65,VPTP!$A$1:$E$122,5,0)</f>
        <v>0</v>
      </c>
      <c r="P65" s="0" t="n">
        <f aca="false">10*VLOOKUP(A65,PPTP!$A$1:$D$122,4,0)+VLOOKUP(A65,PPTP!$A$1:$E$122,5,0)</f>
        <v>0</v>
      </c>
      <c r="Q65" s="0" t="n">
        <f aca="false">10*VLOOKUP(A65,WPOP!$A$1:$D$122,4,0)+VLOOKUP(A65,WPOP!$A$1:$E$122,5,0)</f>
        <v>0</v>
      </c>
      <c r="R65" s="0" t="n">
        <f aca="false">10*VLOOKUP(A65,VPOP!$A$1:$D$124,4,0)+VLOOKUP(A65,VPOP!$A$1:$E$124,5,0)</f>
        <v>0</v>
      </c>
      <c r="S65" s="0" t="n">
        <f aca="false">10*VLOOKUP(A65,CPOP!$A$1:$D$122,4,0)+VLOOKUP(A65,CPOP!$A$1:$E$122,5,0)</f>
        <v>0</v>
      </c>
      <c r="T65" s="0" t="n">
        <f aca="false">10*VLOOKUP(A65,READ!$A$1:$D$122,4,0)+VLOOKUP(A65,READ!$A$1:$E$122,5,0)</f>
        <v>0</v>
      </c>
      <c r="U65" s="4"/>
      <c r="V65" s="4"/>
      <c r="W65" s="4"/>
      <c r="X65" s="0" t="n">
        <f aca="false">10*VLOOKUP(A65,FACT!$A$1:$D$123,4,0)+VLOOKUP(A65,FACT!$A$1:$E$123,5,0)</f>
        <v>0</v>
      </c>
      <c r="Y65" s="0" t="n">
        <f aca="false">10*VLOOKUP(A65,FPATH!$A$1:$D$122,4,0)+VLOOKUP(A65,FPATH!$A$1:$E$122,5,0)</f>
        <v>0</v>
      </c>
      <c r="Z65" s="0" t="n">
        <f aca="false">10*VLOOKUP(A65,CL!$A$1:$D$122,4,0)+VLOOKUP(A65,CL!$A$1:$E$122,5,0)</f>
        <v>0</v>
      </c>
      <c r="AA65" s="5" t="n">
        <f aca="false">COUNTIF(B65:Z65,"&gt;0")</f>
        <v>0</v>
      </c>
      <c r="AB65" s="6" t="n">
        <f aca="false">COUNTIF(B65:Z65,"1")+COUNTIF(B65:Z65,"11")</f>
        <v>0</v>
      </c>
      <c r="AC65" s="7" t="n">
        <f aca="false">COUNTIF(C65:Z65,"10")+COUNTIF(C65:Z65,"11")</f>
        <v>0</v>
      </c>
    </row>
    <row r="66" customFormat="false" ht="12.8" hidden="false" customHeight="false" outlineLevel="0" collapsed="false">
      <c r="A66" s="0" t="s">
        <v>92</v>
      </c>
      <c r="B66" s="0" t="n">
        <f aca="false">10*VLOOKUP(A66,INT!$A$1:$D$122,4,0)+VLOOKUP(A66,INT!$A$1:$E$122,5,0)</f>
        <v>0</v>
      </c>
      <c r="C66" s="4"/>
      <c r="D66" s="0" t="n">
        <f aca="false">10*VLOOKUP(A66,FLOW!$A$1:$D$122,4,0)+VLOOKUP(A66,FLOW!$A$1:$E$122,5,0)</f>
        <v>0</v>
      </c>
      <c r="E66" s="0" t="n">
        <f aca="false">10*VLOOKUP(A66,PATH!$A$1:$D$122,4,0)+VLOOKUP(A66,PATH!$A$1:$E$122,5,0)</f>
        <v>0</v>
      </c>
      <c r="F66" s="0" t="n">
        <f aca="false">10*VLOOKUP(A66,CNF!$A$1:$D$122,4,0)+VLOOKUP(A66,CNF!$A$1:$E$122,5,0)</f>
        <v>0</v>
      </c>
      <c r="G66" s="0" t="n">
        <f aca="false">10*VLOOKUP(A66,SNT1!$A$1:$D$122,4,0)+VLOOKUP(A66,SNT1!$A$1:$E$122,5,0)</f>
        <v>0</v>
      </c>
      <c r="H66" s="0" t="n">
        <f aca="false">10*VLOOKUP(A66,SNT2!$A$1:$D$122,4,0)+VLOOKUP(A66,SNT2!$A$1:$E$122,5,0)</f>
        <v>0</v>
      </c>
      <c r="I66" s="1"/>
      <c r="K66" s="0" t="n">
        <f aca="false">10*VLOOKUP(A66,OPRE2!$A$1:$D$124,4,0)+VLOOKUP(A66,OPRE2!$A$1:$E$124,5,0)</f>
        <v>0</v>
      </c>
      <c r="M66" s="0" t="n">
        <f aca="false">10*VLOOKUP(A66,TPI!$A$1:$D$122,4,0)+VLOOKUP(A66,TPI!$A$1:$E$122,5,0)</f>
        <v>0</v>
      </c>
      <c r="N66" s="0" t="n">
        <f aca="false">10*VLOOKUP(A66,WPTP!$A$1:$D$122,4,0)+VLOOKUP(A66,WPTP!$A$1:$E$122,5,0)</f>
        <v>0</v>
      </c>
      <c r="O66" s="0" t="n">
        <f aca="false">10*VLOOKUP(A66,VPTP!$A$1:$D$122,4,0)+VLOOKUP(A66,VPTP!$A$1:$E$122,5,0)</f>
        <v>0</v>
      </c>
      <c r="P66" s="0" t="n">
        <f aca="false">10*VLOOKUP(A66,PPTP!$A$1:$D$122,4,0)+VLOOKUP(A66,PPTP!$A$1:$E$122,5,0)</f>
        <v>0</v>
      </c>
      <c r="Q66" s="0" t="n">
        <f aca="false">10*VLOOKUP(A66,WPOP!$A$1:$D$122,4,0)+VLOOKUP(A66,WPOP!$A$1:$E$122,5,0)</f>
        <v>0</v>
      </c>
      <c r="R66" s="0" t="n">
        <f aca="false">10*VLOOKUP(A66,VPOP!$A$1:$D$124,4,0)+VLOOKUP(A66,VPOP!$A$1:$E$124,5,0)</f>
        <v>0</v>
      </c>
      <c r="S66" s="0" t="n">
        <f aca="false">10*VLOOKUP(A66,CPOP!$A$1:$D$122,4,0)+VLOOKUP(A66,CPOP!$A$1:$E$122,5,0)</f>
        <v>0</v>
      </c>
      <c r="T66" s="0" t="n">
        <f aca="false">10*VLOOKUP(A66,READ!$A$1:$D$122,4,0)+VLOOKUP(A66,READ!$A$1:$E$122,5,0)</f>
        <v>0</v>
      </c>
      <c r="U66" s="4"/>
      <c r="V66" s="4"/>
      <c r="W66" s="4"/>
      <c r="X66" s="0" t="n">
        <f aca="false">10*VLOOKUP(A66,FACT!$A$1:$D$123,4,0)+VLOOKUP(A66,FACT!$A$1:$E$123,5,0)</f>
        <v>0</v>
      </c>
      <c r="Y66" s="0" t="n">
        <f aca="false">10*VLOOKUP(A66,FPATH!$A$1:$D$122,4,0)+VLOOKUP(A66,FPATH!$A$1:$E$122,5,0)</f>
        <v>0</v>
      </c>
      <c r="Z66" s="0" t="n">
        <f aca="false">10*VLOOKUP(A66,CL!$A$1:$D$122,4,0)+VLOOKUP(A66,CL!$A$1:$E$122,5,0)</f>
        <v>0</v>
      </c>
      <c r="AA66" s="5" t="n">
        <f aca="false">COUNTIF(B66:Z66,"&gt;0")</f>
        <v>0</v>
      </c>
      <c r="AB66" s="6" t="n">
        <f aca="false">COUNTIF(B66:Z66,"1")+COUNTIF(B66:Z66,"11")</f>
        <v>0</v>
      </c>
      <c r="AC66" s="7" t="n">
        <f aca="false">COUNTIF(C66:Z66,"10")+COUNTIF(C66:Z66,"11")</f>
        <v>0</v>
      </c>
    </row>
    <row r="67" customFormat="false" ht="12.8" hidden="false" customHeight="false" outlineLevel="0" collapsed="false">
      <c r="A67" s="0" t="s">
        <v>93</v>
      </c>
      <c r="B67" s="0" t="n">
        <f aca="false">10*VLOOKUP(A67,INT!$A$1:$D$122,4,0)+VLOOKUP(A67,INT!$A$1:$E$122,5,0)</f>
        <v>0</v>
      </c>
      <c r="C67" s="4"/>
      <c r="D67" s="0" t="n">
        <f aca="false">10*VLOOKUP(A67,FLOW!$A$1:$D$122,4,0)+VLOOKUP(A67,FLOW!$A$1:$E$122,5,0)</f>
        <v>0</v>
      </c>
      <c r="E67" s="0" t="n">
        <f aca="false">10*VLOOKUP(A67,PATH!$A$1:$D$122,4,0)+VLOOKUP(A67,PATH!$A$1:$E$122,5,0)</f>
        <v>0</v>
      </c>
      <c r="F67" s="0" t="n">
        <f aca="false">10*VLOOKUP(A67,CNF!$A$1:$D$122,4,0)+VLOOKUP(A67,CNF!$A$1:$E$122,5,0)</f>
        <v>0</v>
      </c>
      <c r="G67" s="0" t="n">
        <f aca="false">10*VLOOKUP(A67,SNT1!$A$1:$D$122,4,0)+VLOOKUP(A67,SNT1!$A$1:$E$122,5,0)</f>
        <v>0</v>
      </c>
      <c r="H67" s="0" t="n">
        <f aca="false">10*VLOOKUP(A67,SNT2!$A$1:$D$122,4,0)+VLOOKUP(A67,SNT2!$A$1:$E$122,5,0)</f>
        <v>0</v>
      </c>
      <c r="I67" s="1"/>
      <c r="K67" s="0" t="n">
        <f aca="false">10*VLOOKUP(A67,OPRE2!$A$1:$D$124,4,0)+VLOOKUP(A67,OPRE2!$A$1:$E$124,5,0)</f>
        <v>0</v>
      </c>
      <c r="M67" s="0" t="n">
        <f aca="false">10*VLOOKUP(A67,TPI!$A$1:$D$122,4,0)+VLOOKUP(A67,TPI!$A$1:$E$122,5,0)</f>
        <v>0</v>
      </c>
      <c r="N67" s="0" t="n">
        <f aca="false">10*VLOOKUP(A67,WPTP!$A$1:$D$122,4,0)+VLOOKUP(A67,WPTP!$A$1:$E$122,5,0)</f>
        <v>0</v>
      </c>
      <c r="O67" s="0" t="n">
        <f aca="false">10*VLOOKUP(A67,VPTP!$A$1:$D$122,4,0)+VLOOKUP(A67,VPTP!$A$1:$E$122,5,0)</f>
        <v>0</v>
      </c>
      <c r="P67" s="0" t="n">
        <f aca="false">10*VLOOKUP(A67,PPTP!$A$1:$D$122,4,0)+VLOOKUP(A67,PPTP!$A$1:$E$122,5,0)</f>
        <v>0</v>
      </c>
      <c r="Q67" s="0" t="n">
        <f aca="false">10*VLOOKUP(A67,WPOP!$A$1:$D$122,4,0)+VLOOKUP(A67,WPOP!$A$1:$E$122,5,0)</f>
        <v>0</v>
      </c>
      <c r="R67" s="0" t="n">
        <f aca="false">10*VLOOKUP(A67,VPOP!$A$1:$D$124,4,0)+VLOOKUP(A67,VPOP!$A$1:$E$124,5,0)</f>
        <v>0</v>
      </c>
      <c r="S67" s="0" t="n">
        <f aca="false">10*VLOOKUP(A67,CPOP!$A$1:$D$122,4,0)+VLOOKUP(A67,CPOP!$A$1:$E$122,5,0)</f>
        <v>0</v>
      </c>
      <c r="T67" s="0" t="n">
        <f aca="false">10*VLOOKUP(A67,READ!$A$1:$D$122,4,0)+VLOOKUP(A67,READ!$A$1:$E$122,5,0)</f>
        <v>0</v>
      </c>
      <c r="U67" s="4"/>
      <c r="V67" s="4"/>
      <c r="W67" s="4"/>
      <c r="X67" s="0" t="n">
        <f aca="false">10*VLOOKUP(A67,FACT!$A$1:$D$123,4,0)+VLOOKUP(A67,FACT!$A$1:$E$123,5,0)</f>
        <v>0</v>
      </c>
      <c r="Y67" s="0" t="n">
        <f aca="false">10*VLOOKUP(A67,FPATH!$A$1:$D$122,4,0)+VLOOKUP(A67,FPATH!$A$1:$E$122,5,0)</f>
        <v>0</v>
      </c>
      <c r="Z67" s="0" t="n">
        <f aca="false">10*VLOOKUP(A67,CL!$A$1:$D$122,4,0)+VLOOKUP(A67,CL!$A$1:$E$122,5,0)</f>
        <v>0</v>
      </c>
      <c r="AA67" s="5" t="n">
        <f aca="false">COUNTIF(B67:Z67,"&gt;0")</f>
        <v>0</v>
      </c>
      <c r="AB67" s="6" t="n">
        <f aca="false">COUNTIF(B67:Z67,"1")+COUNTIF(B67:Z67,"11")</f>
        <v>0</v>
      </c>
      <c r="AC67" s="7" t="n">
        <f aca="false">COUNTIF(C67:Z67,"10")+COUNTIF(C67:Z67,"11")</f>
        <v>0</v>
      </c>
    </row>
    <row r="68" customFormat="false" ht="12.8" hidden="false" customHeight="false" outlineLevel="0" collapsed="false">
      <c r="A68" s="0" t="s">
        <v>94</v>
      </c>
      <c r="B68" s="0" t="n">
        <f aca="false">10*VLOOKUP(A68,INT!$A$1:$D$122,4,0)+VLOOKUP(A68,INT!$A$1:$E$122,5,0)</f>
        <v>0</v>
      </c>
      <c r="C68" s="4"/>
      <c r="D68" s="0" t="n">
        <f aca="false">10*VLOOKUP(A68,FLOW!$A$1:$D$122,4,0)+VLOOKUP(A68,FLOW!$A$1:$E$122,5,0)</f>
        <v>0</v>
      </c>
      <c r="E68" s="0" t="n">
        <f aca="false">10*VLOOKUP(A68,PATH!$A$1:$D$122,4,0)+VLOOKUP(A68,PATH!$A$1:$E$122,5,0)</f>
        <v>0</v>
      </c>
      <c r="F68" s="0" t="n">
        <f aca="false">10*VLOOKUP(A68,CNF!$A$1:$D$122,4,0)+VLOOKUP(A68,CNF!$A$1:$E$122,5,0)</f>
        <v>0</v>
      </c>
      <c r="G68" s="0" t="n">
        <f aca="false">10*VLOOKUP(A68,SNT1!$A$1:$D$122,4,0)+VLOOKUP(A68,SNT1!$A$1:$E$122,5,0)</f>
        <v>0</v>
      </c>
      <c r="H68" s="0" t="n">
        <f aca="false">10*VLOOKUP(A68,SNT2!$A$1:$D$122,4,0)+VLOOKUP(A68,SNT2!$A$1:$E$122,5,0)</f>
        <v>0</v>
      </c>
      <c r="I68" s="1"/>
      <c r="K68" s="0" t="n">
        <f aca="false">10*VLOOKUP(A68,OPRE2!$A$1:$D$124,4,0)+VLOOKUP(A68,OPRE2!$A$1:$E$124,5,0)</f>
        <v>0</v>
      </c>
      <c r="M68" s="0" t="n">
        <f aca="false">10*VLOOKUP(A68,TPI!$A$1:$D$122,4,0)+VLOOKUP(A68,TPI!$A$1:$E$122,5,0)</f>
        <v>0</v>
      </c>
      <c r="N68" s="0" t="n">
        <f aca="false">10*VLOOKUP(A68,WPTP!$A$1:$D$122,4,0)+VLOOKUP(A68,WPTP!$A$1:$E$122,5,0)</f>
        <v>0</v>
      </c>
      <c r="O68" s="0" t="n">
        <f aca="false">10*VLOOKUP(A68,VPTP!$A$1:$D$122,4,0)+VLOOKUP(A68,VPTP!$A$1:$E$122,5,0)</f>
        <v>0</v>
      </c>
      <c r="P68" s="0" t="n">
        <f aca="false">10*VLOOKUP(A68,PPTP!$A$1:$D$122,4,0)+VLOOKUP(A68,PPTP!$A$1:$E$122,5,0)</f>
        <v>1</v>
      </c>
      <c r="Q68" s="0" t="n">
        <f aca="false">10*VLOOKUP(A68,WPOP!$A$1:$D$122,4,0)+VLOOKUP(A68,WPOP!$A$1:$E$122,5,0)</f>
        <v>0</v>
      </c>
      <c r="R68" s="0" t="n">
        <f aca="false">10*VLOOKUP(A68,VPOP!$A$1:$D$124,4,0)+VLOOKUP(A68,VPOP!$A$1:$E$124,5,0)</f>
        <v>0</v>
      </c>
      <c r="S68" s="0" t="n">
        <f aca="false">10*VLOOKUP(A68,CPOP!$A$1:$D$122,4,0)+VLOOKUP(A68,CPOP!$A$1:$E$122,5,0)</f>
        <v>0</v>
      </c>
      <c r="T68" s="0" t="n">
        <f aca="false">10*VLOOKUP(A68,READ!$A$1:$D$122,4,0)+VLOOKUP(A68,READ!$A$1:$E$122,5,0)</f>
        <v>0</v>
      </c>
      <c r="U68" s="4"/>
      <c r="V68" s="4"/>
      <c r="W68" s="4"/>
      <c r="X68" s="0" t="n">
        <f aca="false">10*VLOOKUP(A68,FACT!$A$1:$D$123,4,0)+VLOOKUP(A68,FACT!$A$1:$E$123,5,0)</f>
        <v>0</v>
      </c>
      <c r="Y68" s="0" t="n">
        <f aca="false">10*VLOOKUP(A68,FPATH!$A$1:$D$122,4,0)+VLOOKUP(A68,FPATH!$A$1:$E$122,5,0)</f>
        <v>0</v>
      </c>
      <c r="Z68" s="0" t="n">
        <f aca="false">10*VLOOKUP(A68,CL!$A$1:$D$122,4,0)+VLOOKUP(A68,CL!$A$1:$E$122,5,0)</f>
        <v>0</v>
      </c>
      <c r="AA68" s="5" t="n">
        <f aca="false">COUNTIF(B68:Z68,"&gt;0")</f>
        <v>1</v>
      </c>
      <c r="AB68" s="6" t="n">
        <f aca="false">COUNTIF(B68:Z68,"1")+COUNTIF(B68:Z68,"11")</f>
        <v>1</v>
      </c>
      <c r="AC68" s="7" t="n">
        <f aca="false">COUNTIF(C68:Z68,"10")+COUNTIF(C68:Z68,"11")</f>
        <v>0</v>
      </c>
    </row>
    <row r="69" customFormat="false" ht="12.8" hidden="false" customHeight="false" outlineLevel="0" collapsed="false">
      <c r="A69" s="0" t="s">
        <v>95</v>
      </c>
      <c r="B69" s="0" t="n">
        <f aca="false">10*VLOOKUP(A69,INT!$A$1:$D$122,4,0)+VLOOKUP(A69,INT!$A$1:$E$122,5,0)</f>
        <v>0</v>
      </c>
      <c r="C69" s="4"/>
      <c r="D69" s="0" t="n">
        <f aca="false">10*VLOOKUP(A69,FLOW!$A$1:$D$122,4,0)+VLOOKUP(A69,FLOW!$A$1:$E$122,5,0)</f>
        <v>10</v>
      </c>
      <c r="E69" s="0" t="n">
        <f aca="false">10*VLOOKUP(A69,PATH!$A$1:$D$122,4,0)+VLOOKUP(A69,PATH!$A$1:$E$122,5,0)</f>
        <v>0</v>
      </c>
      <c r="F69" s="0" t="n">
        <f aca="false">10*VLOOKUP(A69,CNF!$A$1:$D$122,4,0)+VLOOKUP(A69,CNF!$A$1:$E$122,5,0)</f>
        <v>0</v>
      </c>
      <c r="G69" s="0" t="n">
        <f aca="false">10*VLOOKUP(A69,SNT1!$A$1:$D$122,4,0)+VLOOKUP(A69,SNT1!$A$1:$E$122,5,0)</f>
        <v>0</v>
      </c>
      <c r="H69" s="0" t="n">
        <f aca="false">10*VLOOKUP(A69,SNT2!$A$1:$D$122,4,0)+VLOOKUP(A69,SNT2!$A$1:$E$122,5,0)</f>
        <v>0</v>
      </c>
      <c r="I69" s="1"/>
      <c r="K69" s="0" t="n">
        <f aca="false">10*VLOOKUP(A69,OPRE2!$A$1:$D$124,4,0)+VLOOKUP(A69,OPRE2!$A$1:$E$124,5,0)</f>
        <v>0</v>
      </c>
      <c r="M69" s="0" t="n">
        <f aca="false">10*VLOOKUP(A69,TPI!$A$1:$D$122,4,0)+VLOOKUP(A69,TPI!$A$1:$E$122,5,0)</f>
        <v>0</v>
      </c>
      <c r="N69" s="0" t="n">
        <f aca="false">10*VLOOKUP(A69,WPTP!$A$1:$D$122,4,0)+VLOOKUP(A69,WPTP!$A$1:$E$122,5,0)</f>
        <v>0</v>
      </c>
      <c r="O69" s="0" t="n">
        <f aca="false">10*VLOOKUP(A69,VPTP!$A$1:$D$122,4,0)+VLOOKUP(A69,VPTP!$A$1:$E$122,5,0)</f>
        <v>0</v>
      </c>
      <c r="P69" s="0" t="n">
        <f aca="false">10*VLOOKUP(A69,PPTP!$A$1:$D$122,4,0)+VLOOKUP(A69,PPTP!$A$1:$E$122,5,0)</f>
        <v>1</v>
      </c>
      <c r="Q69" s="0" t="n">
        <f aca="false">10*VLOOKUP(A69,WPOP!$A$1:$D$122,4,0)+VLOOKUP(A69,WPOP!$A$1:$E$122,5,0)</f>
        <v>10</v>
      </c>
      <c r="R69" s="0" t="n">
        <f aca="false">10*VLOOKUP(A69,VPOP!$A$1:$D$124,4,0)+VLOOKUP(A69,VPOP!$A$1:$E$124,5,0)</f>
        <v>0</v>
      </c>
      <c r="S69" s="0" t="n">
        <f aca="false">10*VLOOKUP(A69,CPOP!$A$1:$D$122,4,0)+VLOOKUP(A69,CPOP!$A$1:$E$122,5,0)</f>
        <v>10</v>
      </c>
      <c r="T69" s="0" t="n">
        <f aca="false">10*VLOOKUP(A69,READ!$A$1:$D$122,4,0)+VLOOKUP(A69,READ!$A$1:$E$122,5,0)</f>
        <v>10</v>
      </c>
      <c r="U69" s="4"/>
      <c r="V69" s="4"/>
      <c r="W69" s="4"/>
      <c r="X69" s="0" t="n">
        <f aca="false">10*VLOOKUP(A69,FACT!$A$1:$D$123,4,0)+VLOOKUP(A69,FACT!$A$1:$E$123,5,0)</f>
        <v>0</v>
      </c>
      <c r="Y69" s="0" t="n">
        <f aca="false">10*VLOOKUP(A69,FPATH!$A$1:$D$122,4,0)+VLOOKUP(A69,FPATH!$A$1:$E$122,5,0)</f>
        <v>0</v>
      </c>
      <c r="Z69" s="0" t="n">
        <f aca="false">10*VLOOKUP(A69,CL!$A$1:$D$122,4,0)+VLOOKUP(A69,CL!$A$1:$E$122,5,0)</f>
        <v>1</v>
      </c>
      <c r="AA69" s="5" t="n">
        <f aca="false">COUNTIF(B69:Z69,"&gt;0")</f>
        <v>6</v>
      </c>
      <c r="AB69" s="6" t="n">
        <f aca="false">COUNTIF(B69:Z69,"1")+COUNTIF(B69:Z69,"11")</f>
        <v>2</v>
      </c>
      <c r="AC69" s="7" t="n">
        <f aca="false">COUNTIF(C69:Z69,"10")+COUNTIF(C69:Z69,"11")</f>
        <v>4</v>
      </c>
    </row>
    <row r="70" customFormat="false" ht="12.8" hidden="false" customHeight="false" outlineLevel="0" collapsed="false">
      <c r="A70" s="0" t="s">
        <v>96</v>
      </c>
      <c r="B70" s="0" t="n">
        <f aca="false">10*VLOOKUP(A70,INT!$A$1:$D$122,4,0)+VLOOKUP(A70,INT!$A$1:$E$122,5,0)</f>
        <v>0</v>
      </c>
      <c r="C70" s="4"/>
      <c r="D70" s="0" t="n">
        <f aca="false">10*VLOOKUP(A70,FLOW!$A$1:$D$122,4,0)+VLOOKUP(A70,FLOW!$A$1:$E$122,5,0)</f>
        <v>0</v>
      </c>
      <c r="E70" s="0" t="n">
        <f aca="false">10*VLOOKUP(A70,PATH!$A$1:$D$122,4,0)+VLOOKUP(A70,PATH!$A$1:$E$122,5,0)</f>
        <v>10</v>
      </c>
      <c r="F70" s="0" t="n">
        <f aca="false">10*VLOOKUP(A70,CNF!$A$1:$D$122,4,0)+VLOOKUP(A70,CNF!$A$1:$E$122,5,0)</f>
        <v>0</v>
      </c>
      <c r="G70" s="0" t="n">
        <f aca="false">10*VLOOKUP(A70,SNT1!$A$1:$D$122,4,0)+VLOOKUP(A70,SNT1!$A$1:$E$122,5,0)</f>
        <v>0</v>
      </c>
      <c r="H70" s="0" t="n">
        <f aca="false">10*VLOOKUP(A70,SNT2!$A$1:$D$122,4,0)+VLOOKUP(A70,SNT2!$A$1:$E$122,5,0)</f>
        <v>0</v>
      </c>
      <c r="I70" s="1"/>
      <c r="K70" s="0" t="n">
        <f aca="false">10*VLOOKUP(A70,OPRE2!$A$1:$D$124,4,0)+VLOOKUP(A70,OPRE2!$A$1:$E$124,5,0)</f>
        <v>0</v>
      </c>
      <c r="M70" s="0" t="n">
        <f aca="false">10*VLOOKUP(A70,TPI!$A$1:$D$122,4,0)+VLOOKUP(A70,TPI!$A$1:$E$122,5,0)</f>
        <v>10</v>
      </c>
      <c r="N70" s="0" t="n">
        <f aca="false">10*VLOOKUP(A70,WPTP!$A$1:$D$122,4,0)+VLOOKUP(A70,WPTP!$A$1:$E$122,5,0)</f>
        <v>0</v>
      </c>
      <c r="O70" s="0" t="n">
        <f aca="false">10*VLOOKUP(A70,VPTP!$A$1:$D$122,4,0)+VLOOKUP(A70,VPTP!$A$1:$E$122,5,0)</f>
        <v>0</v>
      </c>
      <c r="P70" s="0" t="n">
        <f aca="false">10*VLOOKUP(A70,PPTP!$A$1:$D$122,4,0)+VLOOKUP(A70,PPTP!$A$1:$E$122,5,0)</f>
        <v>0</v>
      </c>
      <c r="Q70" s="0" t="n">
        <f aca="false">10*VLOOKUP(A70,WPOP!$A$1:$D$122,4,0)+VLOOKUP(A70,WPOP!$A$1:$E$122,5,0)</f>
        <v>0</v>
      </c>
      <c r="R70" s="0" t="n">
        <f aca="false">10*VLOOKUP(A70,VPOP!$A$1:$D$124,4,0)+VLOOKUP(A70,VPOP!$A$1:$E$124,5,0)</f>
        <v>0</v>
      </c>
      <c r="S70" s="0" t="n">
        <f aca="false">10*VLOOKUP(A70,CPOP!$A$1:$D$122,4,0)+VLOOKUP(A70,CPOP!$A$1:$E$122,5,0)</f>
        <v>0</v>
      </c>
      <c r="T70" s="0" t="n">
        <f aca="false">10*VLOOKUP(A70,READ!$A$1:$D$122,4,0)+VLOOKUP(A70,READ!$A$1:$E$122,5,0)</f>
        <v>0</v>
      </c>
      <c r="U70" s="4"/>
      <c r="V70" s="4"/>
      <c r="W70" s="4"/>
      <c r="X70" s="0" t="n">
        <f aca="false">10*VLOOKUP(A70,FACT!$A$1:$D$123,4,0)+VLOOKUP(A70,FACT!$A$1:$E$123,5,0)</f>
        <v>10</v>
      </c>
      <c r="Y70" s="0" t="n">
        <f aca="false">10*VLOOKUP(A70,FPATH!$A$1:$D$122,4,0)+VLOOKUP(A70,FPATH!$A$1:$E$122,5,0)</f>
        <v>10</v>
      </c>
      <c r="Z70" s="0" t="n">
        <f aca="false">10*VLOOKUP(A70,CL!$A$1:$D$122,4,0)+VLOOKUP(A70,CL!$A$1:$E$122,5,0)</f>
        <v>0</v>
      </c>
      <c r="AA70" s="5" t="n">
        <f aca="false">COUNTIF(B70:Z70,"&gt;0")</f>
        <v>4</v>
      </c>
      <c r="AB70" s="6" t="n">
        <f aca="false">COUNTIF(B70:Z70,"1")+COUNTIF(B70:Z70,"11")</f>
        <v>0</v>
      </c>
      <c r="AC70" s="7" t="n">
        <f aca="false">COUNTIF(C70:Z70,"10")+COUNTIF(C70:Z70,"11")</f>
        <v>4</v>
      </c>
    </row>
    <row r="71" customFormat="false" ht="12.8" hidden="false" customHeight="false" outlineLevel="0" collapsed="false">
      <c r="A71" s="0" t="s">
        <v>97</v>
      </c>
      <c r="B71" s="0" t="n">
        <f aca="false">10*VLOOKUP(A71,INT!$A$1:$D$122,4,0)+VLOOKUP(A71,INT!$A$1:$E$122,5,0)</f>
        <v>0</v>
      </c>
      <c r="C71" s="4"/>
      <c r="D71" s="0" t="n">
        <f aca="false">10*VLOOKUP(A71,FLOW!$A$1:$D$122,4,0)+VLOOKUP(A71,FLOW!$A$1:$E$122,5,0)</f>
        <v>0</v>
      </c>
      <c r="E71" s="0" t="n">
        <f aca="false">10*VLOOKUP(A71,PATH!$A$1:$D$122,4,0)+VLOOKUP(A71,PATH!$A$1:$E$122,5,0)</f>
        <v>0</v>
      </c>
      <c r="F71" s="0" t="n">
        <f aca="false">10*VLOOKUP(A71,CNF!$A$1:$D$122,4,0)+VLOOKUP(A71,CNF!$A$1:$E$122,5,0)</f>
        <v>0</v>
      </c>
      <c r="G71" s="0" t="n">
        <f aca="false">10*VLOOKUP(A71,SNT1!$A$1:$D$122,4,0)+VLOOKUP(A71,SNT1!$A$1:$E$122,5,0)</f>
        <v>0</v>
      </c>
      <c r="H71" s="0" t="n">
        <f aca="false">10*VLOOKUP(A71,SNT2!$A$1:$D$122,4,0)+VLOOKUP(A71,SNT2!$A$1:$E$122,5,0)</f>
        <v>0</v>
      </c>
      <c r="I71" s="1"/>
      <c r="K71" s="0" t="n">
        <f aca="false">10*VLOOKUP(A71,OPRE2!$A$1:$D$124,4,0)+VLOOKUP(A71,OPRE2!$A$1:$E$124,5,0)</f>
        <v>0</v>
      </c>
      <c r="M71" s="0" t="n">
        <f aca="false">10*VLOOKUP(A71,TPI!$A$1:$D$122,4,0)+VLOOKUP(A71,TPI!$A$1:$E$122,5,0)</f>
        <v>0</v>
      </c>
      <c r="N71" s="0" t="n">
        <f aca="false">10*VLOOKUP(A71,WPTP!$A$1:$D$122,4,0)+VLOOKUP(A71,WPTP!$A$1:$E$122,5,0)</f>
        <v>0</v>
      </c>
      <c r="O71" s="0" t="n">
        <f aca="false">10*VLOOKUP(A71,VPTP!$A$1:$D$122,4,0)+VLOOKUP(A71,VPTP!$A$1:$E$122,5,0)</f>
        <v>0</v>
      </c>
      <c r="P71" s="0" t="n">
        <f aca="false">10*VLOOKUP(A71,PPTP!$A$1:$D$122,4,0)+VLOOKUP(A71,PPTP!$A$1:$E$122,5,0)</f>
        <v>0</v>
      </c>
      <c r="Q71" s="0" t="n">
        <f aca="false">10*VLOOKUP(A71,WPOP!$A$1:$D$122,4,0)+VLOOKUP(A71,WPOP!$A$1:$E$122,5,0)</f>
        <v>0</v>
      </c>
      <c r="R71" s="0" t="n">
        <f aca="false">10*VLOOKUP(A71,VPOP!$A$1:$D$124,4,0)+VLOOKUP(A71,VPOP!$A$1:$E$124,5,0)</f>
        <v>0</v>
      </c>
      <c r="S71" s="0" t="n">
        <f aca="false">10*VLOOKUP(A71,CPOP!$A$1:$D$122,4,0)+VLOOKUP(A71,CPOP!$A$1:$E$122,5,0)</f>
        <v>0</v>
      </c>
      <c r="T71" s="0" t="n">
        <f aca="false">10*VLOOKUP(A71,READ!$A$1:$D$122,4,0)+VLOOKUP(A71,READ!$A$1:$E$122,5,0)</f>
        <v>0</v>
      </c>
      <c r="U71" s="4"/>
      <c r="V71" s="4"/>
      <c r="W71" s="4"/>
      <c r="X71" s="0" t="n">
        <f aca="false">10*VLOOKUP(A71,FACT!$A$1:$D$123,4,0)+VLOOKUP(A71,FACT!$A$1:$E$123,5,0)</f>
        <v>0</v>
      </c>
      <c r="Y71" s="0" t="n">
        <f aca="false">10*VLOOKUP(A71,FPATH!$A$1:$D$122,4,0)+VLOOKUP(A71,FPATH!$A$1:$E$122,5,0)</f>
        <v>0</v>
      </c>
      <c r="Z71" s="0" t="n">
        <f aca="false">10*VLOOKUP(A71,CL!$A$1:$D$122,4,0)+VLOOKUP(A71,CL!$A$1:$E$122,5,0)</f>
        <v>0</v>
      </c>
      <c r="AA71" s="5" t="n">
        <f aca="false">COUNTIF(B71:Z71,"&gt;0")</f>
        <v>0</v>
      </c>
      <c r="AB71" s="6" t="n">
        <f aca="false">COUNTIF(B71:Z71,"1")+COUNTIF(B71:Z71,"11")</f>
        <v>0</v>
      </c>
      <c r="AC71" s="7" t="n">
        <f aca="false">COUNTIF(C71:Z71,"10")+COUNTIF(C71:Z71,"11")</f>
        <v>0</v>
      </c>
    </row>
    <row r="72" customFormat="false" ht="12.8" hidden="false" customHeight="false" outlineLevel="0" collapsed="false">
      <c r="A72" s="0" t="s">
        <v>98</v>
      </c>
      <c r="B72" s="0" t="n">
        <f aca="false">10*VLOOKUP(A72,INT!$A$1:$D$122,4,0)+VLOOKUP(A72,INT!$A$1:$E$122,5,0)</f>
        <v>0</v>
      </c>
      <c r="C72" s="4"/>
      <c r="D72" s="0" t="n">
        <f aca="false">10*VLOOKUP(A72,FLOW!$A$1:$D$122,4,0)+VLOOKUP(A72,FLOW!$A$1:$E$122,5,0)</f>
        <v>0</v>
      </c>
      <c r="E72" s="0" t="n">
        <f aca="false">10*VLOOKUP(A72,PATH!$A$1:$D$122,4,0)+VLOOKUP(A72,PATH!$A$1:$E$122,5,0)</f>
        <v>0</v>
      </c>
      <c r="F72" s="0" t="n">
        <f aca="false">10*VLOOKUP(A72,CNF!$A$1:$D$122,4,0)+VLOOKUP(A72,CNF!$A$1:$E$122,5,0)</f>
        <v>0</v>
      </c>
      <c r="G72" s="0" t="n">
        <f aca="false">10*VLOOKUP(A72,SNT1!$A$1:$D$122,4,0)+VLOOKUP(A72,SNT1!$A$1:$E$122,5,0)</f>
        <v>0</v>
      </c>
      <c r="H72" s="0" t="n">
        <f aca="false">10*VLOOKUP(A72,SNT2!$A$1:$D$122,4,0)+VLOOKUP(A72,SNT2!$A$1:$E$122,5,0)</f>
        <v>0</v>
      </c>
      <c r="I72" s="1"/>
      <c r="K72" s="0" t="n">
        <f aca="false">10*VLOOKUP(A72,OPRE2!$A$1:$D$124,4,0)+VLOOKUP(A72,OPRE2!$A$1:$E$124,5,0)</f>
        <v>0</v>
      </c>
      <c r="M72" s="0" t="n">
        <f aca="false">10*VLOOKUP(A72,TPI!$A$1:$D$122,4,0)+VLOOKUP(A72,TPI!$A$1:$E$122,5,0)</f>
        <v>0</v>
      </c>
      <c r="N72" s="0" t="n">
        <f aca="false">10*VLOOKUP(A72,WPTP!$A$1:$D$122,4,0)+VLOOKUP(A72,WPTP!$A$1:$E$122,5,0)</f>
        <v>0</v>
      </c>
      <c r="O72" s="0" t="n">
        <f aca="false">10*VLOOKUP(A72,VPTP!$A$1:$D$122,4,0)+VLOOKUP(A72,VPTP!$A$1:$E$122,5,0)</f>
        <v>0</v>
      </c>
      <c r="P72" s="0" t="n">
        <f aca="false">10*VLOOKUP(A72,PPTP!$A$1:$D$122,4,0)+VLOOKUP(A72,PPTP!$A$1:$E$122,5,0)</f>
        <v>0</v>
      </c>
      <c r="Q72" s="0" t="n">
        <f aca="false">10*VLOOKUP(A72,WPOP!$A$1:$D$122,4,0)+VLOOKUP(A72,WPOP!$A$1:$E$122,5,0)</f>
        <v>0</v>
      </c>
      <c r="R72" s="0" t="n">
        <f aca="false">10*VLOOKUP(A72,VPOP!$A$1:$D$124,4,0)+VLOOKUP(A72,VPOP!$A$1:$E$124,5,0)</f>
        <v>0</v>
      </c>
      <c r="S72" s="0" t="n">
        <f aca="false">10*VLOOKUP(A72,CPOP!$A$1:$D$122,4,0)+VLOOKUP(A72,CPOP!$A$1:$E$122,5,0)</f>
        <v>0</v>
      </c>
      <c r="T72" s="0" t="n">
        <f aca="false">10*VLOOKUP(A72,READ!$A$1:$D$122,4,0)+VLOOKUP(A72,READ!$A$1:$E$122,5,0)</f>
        <v>0</v>
      </c>
      <c r="U72" s="4"/>
      <c r="V72" s="4"/>
      <c r="W72" s="4"/>
      <c r="X72" s="0" t="n">
        <f aca="false">10*VLOOKUP(A72,FACT!$A$1:$D$123,4,0)+VLOOKUP(A72,FACT!$A$1:$E$123,5,0)</f>
        <v>0</v>
      </c>
      <c r="Y72" s="0" t="n">
        <f aca="false">10*VLOOKUP(A72,FPATH!$A$1:$D$122,4,0)+VLOOKUP(A72,FPATH!$A$1:$E$122,5,0)</f>
        <v>0</v>
      </c>
      <c r="Z72" s="0" t="n">
        <f aca="false">10*VLOOKUP(A72,CL!$A$1:$D$122,4,0)+VLOOKUP(A72,CL!$A$1:$E$122,5,0)</f>
        <v>0</v>
      </c>
      <c r="AA72" s="5" t="n">
        <f aca="false">COUNTIF(B72:Z72,"&gt;0")</f>
        <v>0</v>
      </c>
      <c r="AB72" s="6" t="n">
        <f aca="false">COUNTIF(B72:Z72,"1")+COUNTIF(B72:Z72,"11")</f>
        <v>0</v>
      </c>
      <c r="AC72" s="7" t="n">
        <f aca="false">COUNTIF(C72:Z72,"10")+COUNTIF(C72:Z72,"11")</f>
        <v>0</v>
      </c>
    </row>
    <row r="73" customFormat="false" ht="12.8" hidden="false" customHeight="false" outlineLevel="0" collapsed="false">
      <c r="A73" s="0" t="s">
        <v>99</v>
      </c>
      <c r="B73" s="0" t="n">
        <f aca="false">10*VLOOKUP(A73,INT!$A$1:$D$122,4,0)+VLOOKUP(A73,INT!$A$1:$E$122,5,0)</f>
        <v>0</v>
      </c>
      <c r="C73" s="4"/>
      <c r="D73" s="0" t="n">
        <f aca="false">10*VLOOKUP(A73,FLOW!$A$1:$D$122,4,0)+VLOOKUP(A73,FLOW!$A$1:$E$122,5,0)</f>
        <v>0</v>
      </c>
      <c r="E73" s="0" t="n">
        <f aca="false">10*VLOOKUP(A73,PATH!$A$1:$D$122,4,0)+VLOOKUP(A73,PATH!$A$1:$E$122,5,0)</f>
        <v>0</v>
      </c>
      <c r="F73" s="1" t="n">
        <v>0</v>
      </c>
      <c r="G73" s="0" t="n">
        <f aca="false">10*VLOOKUP(A73,SNT1!$A$1:$D$122,4,0)+VLOOKUP(A73,SNT1!$A$1:$E$122,5,0)</f>
        <v>0</v>
      </c>
      <c r="H73" s="0" t="n">
        <f aca="false">10*VLOOKUP(A73,SNT2!$A$1:$D$122,4,0)+VLOOKUP(A73,SNT2!$A$1:$E$122,5,0)</f>
        <v>0</v>
      </c>
      <c r="I73" s="1"/>
      <c r="K73" s="0" t="n">
        <f aca="false">10*VLOOKUP(A73,OPRE2!$A$1:$D$124,4,0)+VLOOKUP(A73,OPRE2!$A$1:$E$124,5,0)</f>
        <v>0</v>
      </c>
      <c r="M73" s="0" t="n">
        <f aca="false">10*VLOOKUP(A73,TPI!$A$1:$D$122,4,0)+VLOOKUP(A73,TPI!$A$1:$E$122,5,0)</f>
        <v>0</v>
      </c>
      <c r="N73" s="0" t="n">
        <f aca="false">10*VLOOKUP(A73,WPTP!$A$1:$D$122,4,0)+VLOOKUP(A73,WPTP!$A$1:$E$122,5,0)</f>
        <v>0</v>
      </c>
      <c r="O73" s="0" t="n">
        <f aca="false">10*VLOOKUP(A73,VPTP!$A$1:$D$122,4,0)+VLOOKUP(A73,VPTP!$A$1:$E$122,5,0)</f>
        <v>0</v>
      </c>
      <c r="P73" s="0" t="n">
        <f aca="false">10*VLOOKUP(A73,PPTP!$A$1:$D$122,4,0)+VLOOKUP(A73,PPTP!$A$1:$E$122,5,0)</f>
        <v>0</v>
      </c>
      <c r="Q73" s="0" t="n">
        <f aca="false">10*VLOOKUP(A73,WPOP!$A$1:$D$122,4,0)+VLOOKUP(A73,WPOP!$A$1:$E$122,5,0)</f>
        <v>0</v>
      </c>
      <c r="R73" s="0" t="n">
        <f aca="false">10*VLOOKUP(A73,VPOP!$A$1:$D$124,4,0)+VLOOKUP(A73,VPOP!$A$1:$E$124,5,0)</f>
        <v>0</v>
      </c>
      <c r="S73" s="0" t="n">
        <f aca="false">10*VLOOKUP(A73,CPOP!$A$1:$D$122,4,0)+VLOOKUP(A73,CPOP!$A$1:$E$122,5,0)</f>
        <v>0</v>
      </c>
      <c r="T73" s="0" t="n">
        <f aca="false">10*VLOOKUP(A73,READ!$A$1:$D$122,4,0)+VLOOKUP(A73,READ!$A$1:$E$122,5,0)</f>
        <v>0</v>
      </c>
      <c r="U73" s="4"/>
      <c r="V73" s="4"/>
      <c r="W73" s="4"/>
      <c r="X73" s="0" t="n">
        <f aca="false">10*VLOOKUP(A73,FACT!$A$1:$D$123,4,0)+VLOOKUP(A73,FACT!$A$1:$E$123,5,0)</f>
        <v>0</v>
      </c>
      <c r="Y73" s="0" t="n">
        <f aca="false">10*VLOOKUP(A73,FPATH!$A$1:$D$122,4,0)+VLOOKUP(A73,FPATH!$A$1:$E$122,5,0)</f>
        <v>0</v>
      </c>
      <c r="Z73" s="0" t="n">
        <f aca="false">10*VLOOKUP(A73,CL!$A$1:$D$122,4,0)+VLOOKUP(A73,CL!$A$1:$E$122,5,0)</f>
        <v>0</v>
      </c>
      <c r="AA73" s="5" t="n">
        <f aca="false">COUNTIF(B73:Z73,"&gt;0")</f>
        <v>0</v>
      </c>
      <c r="AB73" s="6" t="n">
        <f aca="false">COUNTIF(B73:Z73,"1")+COUNTIF(B73:Z73,"11")</f>
        <v>0</v>
      </c>
      <c r="AC73" s="7" t="n">
        <f aca="false">COUNTIF(C73:Z73,"10")+COUNTIF(C73:Z73,"11")</f>
        <v>0</v>
      </c>
    </row>
    <row r="74" customFormat="false" ht="12.8" hidden="false" customHeight="false" outlineLevel="0" collapsed="false">
      <c r="A74" s="0" t="s">
        <v>100</v>
      </c>
      <c r="B74" s="0" t="n">
        <f aca="false">10*VLOOKUP(A74,INT!$A$1:$D$122,4,0)+VLOOKUP(A74,INT!$A$1:$E$122,5,0)</f>
        <v>0</v>
      </c>
      <c r="C74" s="4"/>
      <c r="D74" s="0" t="n">
        <f aca="false">10*VLOOKUP(A74,FLOW!$A$1:$D$122,4,0)+VLOOKUP(A74,FLOW!$A$1:$E$122,5,0)</f>
        <v>0</v>
      </c>
      <c r="E74" s="0" t="n">
        <f aca="false">10*VLOOKUP(A74,PATH!$A$1:$D$122,4,0)+VLOOKUP(A74,PATH!$A$1:$E$122,5,0)</f>
        <v>0</v>
      </c>
      <c r="F74" s="0" t="n">
        <f aca="false">10*VLOOKUP(A74,CNF!$A$1:$D$122,4,0)+VLOOKUP(A74,CNF!$A$1:$E$122,5,0)</f>
        <v>0</v>
      </c>
      <c r="G74" s="0" t="n">
        <f aca="false">10*VLOOKUP(A74,SNT1!$A$1:$D$122,4,0)+VLOOKUP(A74,SNT1!$A$1:$E$122,5,0)</f>
        <v>0</v>
      </c>
      <c r="H74" s="0" t="n">
        <f aca="false">10*VLOOKUP(A74,SNT2!$A$1:$D$122,4,0)+VLOOKUP(A74,SNT2!$A$1:$E$122,5,0)</f>
        <v>0</v>
      </c>
      <c r="I74" s="1"/>
      <c r="K74" s="0" t="n">
        <f aca="false">10*VLOOKUP(A74,OPRE2!$A$1:$D$124,4,0)+VLOOKUP(A74,OPRE2!$A$1:$E$124,5,0)</f>
        <v>0</v>
      </c>
      <c r="M74" s="0" t="n">
        <f aca="false">10*VLOOKUP(A74,TPI!$A$1:$D$122,4,0)+VLOOKUP(A74,TPI!$A$1:$E$122,5,0)</f>
        <v>0</v>
      </c>
      <c r="N74" s="0" t="n">
        <f aca="false">10*VLOOKUP(A74,WPTP!$A$1:$D$122,4,0)+VLOOKUP(A74,WPTP!$A$1:$E$122,5,0)</f>
        <v>0</v>
      </c>
      <c r="O74" s="0" t="n">
        <f aca="false">10*VLOOKUP(A74,VPTP!$A$1:$D$122,4,0)+VLOOKUP(A74,VPTP!$A$1:$E$122,5,0)</f>
        <v>0</v>
      </c>
      <c r="P74" s="0" t="n">
        <f aca="false">10*VLOOKUP(A74,PPTP!$A$1:$D$122,4,0)+VLOOKUP(A74,PPTP!$A$1:$E$122,5,0)</f>
        <v>1</v>
      </c>
      <c r="Q74" s="0" t="n">
        <f aca="false">10*VLOOKUP(A74,WPOP!$A$1:$D$122,4,0)+VLOOKUP(A74,WPOP!$A$1:$E$122,5,0)</f>
        <v>0</v>
      </c>
      <c r="R74" s="0" t="n">
        <f aca="false">10*VLOOKUP(A74,VPOP!$A$1:$D$124,4,0)+VLOOKUP(A74,VPOP!$A$1:$E$124,5,0)</f>
        <v>0</v>
      </c>
      <c r="S74" s="0" t="n">
        <f aca="false">10*VLOOKUP(A74,CPOP!$A$1:$D$122,4,0)+VLOOKUP(A74,CPOP!$A$1:$E$122,5,0)</f>
        <v>0</v>
      </c>
      <c r="T74" s="0" t="n">
        <f aca="false">10*VLOOKUP(A74,READ!$A$1:$D$122,4,0)+VLOOKUP(A74,READ!$A$1:$E$122,5,0)</f>
        <v>0</v>
      </c>
      <c r="U74" s="4"/>
      <c r="V74" s="4"/>
      <c r="W74" s="4"/>
      <c r="X74" s="0" t="n">
        <f aca="false">10*VLOOKUP(A74,FACT!$A$1:$D$123,4,0)+VLOOKUP(A74,FACT!$A$1:$E$123,5,0)</f>
        <v>0</v>
      </c>
      <c r="Y74" s="0" t="n">
        <f aca="false">10*VLOOKUP(A74,FPATH!$A$1:$D$122,4,0)+VLOOKUP(A74,FPATH!$A$1:$E$122,5,0)</f>
        <v>0</v>
      </c>
      <c r="Z74" s="0" t="n">
        <f aca="false">10*VLOOKUP(A74,CL!$A$1:$D$122,4,0)+VLOOKUP(A74,CL!$A$1:$E$122,5,0)</f>
        <v>1</v>
      </c>
      <c r="AA74" s="5" t="n">
        <f aca="false">COUNTIF(B74:Z74,"&gt;0")</f>
        <v>2</v>
      </c>
      <c r="AB74" s="6" t="n">
        <f aca="false">COUNTIF(B74:Z74,"1")+COUNTIF(B74:Z74,"11")</f>
        <v>2</v>
      </c>
      <c r="AC74" s="7" t="n">
        <f aca="false">COUNTIF(C74:Z74,"10")+COUNTIF(C74:Z74,"11")</f>
        <v>0</v>
      </c>
    </row>
    <row r="75" customFormat="false" ht="12.8" hidden="false" customHeight="false" outlineLevel="0" collapsed="false">
      <c r="A75" s="0" t="s">
        <v>101</v>
      </c>
      <c r="B75" s="0" t="n">
        <f aca="false">10*VLOOKUP(A75,INT!$A$1:$D$122,4,0)+VLOOKUP(A75,INT!$A$1:$E$122,5,0)</f>
        <v>0</v>
      </c>
      <c r="C75" s="4"/>
      <c r="D75" s="0" t="n">
        <f aca="false">10*VLOOKUP(A75,FLOW!$A$1:$D$122,4,0)+VLOOKUP(A75,FLOW!$A$1:$E$122,5,0)</f>
        <v>0</v>
      </c>
      <c r="E75" s="0" t="n">
        <f aca="false">10*VLOOKUP(A75,PATH!$A$1:$D$122,4,0)+VLOOKUP(A75,PATH!$A$1:$E$122,5,0)</f>
        <v>0</v>
      </c>
      <c r="F75" s="0" t="n">
        <f aca="false">10*VLOOKUP(A75,CNF!$A$1:$D$122,4,0)+VLOOKUP(A75,CNF!$A$1:$E$122,5,0)</f>
        <v>0</v>
      </c>
      <c r="G75" s="0" t="n">
        <f aca="false">10*VLOOKUP(A75,SNT1!$A$1:$D$122,4,0)+VLOOKUP(A75,SNT1!$A$1:$E$122,5,0)</f>
        <v>0</v>
      </c>
      <c r="H75" s="0" t="n">
        <f aca="false">10*VLOOKUP(A75,SNT2!$A$1:$D$122,4,0)+VLOOKUP(A75,SNT2!$A$1:$E$122,5,0)</f>
        <v>0</v>
      </c>
      <c r="I75" s="1"/>
      <c r="K75" s="0" t="n">
        <f aca="false">10*VLOOKUP(A75,OPRE2!$A$1:$D$124,4,0)+VLOOKUP(A75,OPRE2!$A$1:$E$124,5,0)</f>
        <v>0</v>
      </c>
      <c r="M75" s="0" t="n">
        <f aca="false">10*VLOOKUP(A75,TPI!$A$1:$D$122,4,0)+VLOOKUP(A75,TPI!$A$1:$E$122,5,0)</f>
        <v>0</v>
      </c>
      <c r="N75" s="0" t="n">
        <f aca="false">10*VLOOKUP(A75,WPTP!$A$1:$D$122,4,0)+VLOOKUP(A75,WPTP!$A$1:$E$122,5,0)</f>
        <v>0</v>
      </c>
      <c r="O75" s="0" t="n">
        <f aca="false">10*VLOOKUP(A75,VPTP!$A$1:$D$122,4,0)+VLOOKUP(A75,VPTP!$A$1:$E$122,5,0)</f>
        <v>0</v>
      </c>
      <c r="P75" s="0" t="n">
        <f aca="false">10*VLOOKUP(A75,PPTP!$A$1:$D$122,4,0)+VLOOKUP(A75,PPTP!$A$1:$E$122,5,0)</f>
        <v>0</v>
      </c>
      <c r="Q75" s="0" t="n">
        <f aca="false">10*VLOOKUP(A75,WPOP!$A$1:$D$122,4,0)+VLOOKUP(A75,WPOP!$A$1:$E$122,5,0)</f>
        <v>0</v>
      </c>
      <c r="R75" s="0" t="n">
        <f aca="false">10*VLOOKUP(A75,VPOP!$A$1:$D$124,4,0)+VLOOKUP(A75,VPOP!$A$1:$E$124,5,0)</f>
        <v>0</v>
      </c>
      <c r="S75" s="0" t="n">
        <f aca="false">10*VLOOKUP(A75,CPOP!$A$1:$D$122,4,0)+VLOOKUP(A75,CPOP!$A$1:$E$122,5,0)</f>
        <v>0</v>
      </c>
      <c r="T75" s="0" t="n">
        <f aca="false">10*VLOOKUP(A75,READ!$A$1:$D$122,4,0)+VLOOKUP(A75,READ!$A$1:$E$122,5,0)</f>
        <v>0</v>
      </c>
      <c r="U75" s="4"/>
      <c r="V75" s="4"/>
      <c r="W75" s="4"/>
      <c r="X75" s="0" t="n">
        <f aca="false">10*VLOOKUP(A75,FACT!$A$1:$D$123,4,0)+VLOOKUP(A75,FACT!$A$1:$E$123,5,0)</f>
        <v>0</v>
      </c>
      <c r="Y75" s="0" t="n">
        <f aca="false">10*VLOOKUP(A75,FPATH!$A$1:$D$122,4,0)+VLOOKUP(A75,FPATH!$A$1:$E$122,5,0)</f>
        <v>0</v>
      </c>
      <c r="Z75" s="0" t="n">
        <f aca="false">10*VLOOKUP(A75,CL!$A$1:$D$122,4,0)+VLOOKUP(A75,CL!$A$1:$E$122,5,0)</f>
        <v>0</v>
      </c>
      <c r="AA75" s="5" t="n">
        <f aca="false">COUNTIF(B75:Z75,"&gt;0")</f>
        <v>0</v>
      </c>
      <c r="AB75" s="6" t="n">
        <f aca="false">COUNTIF(B75:Z75,"1")+COUNTIF(B75:Z75,"11")</f>
        <v>0</v>
      </c>
      <c r="AC75" s="7" t="n">
        <f aca="false">COUNTIF(C75:Z75,"10")+COUNTIF(C75:Z75,"11")</f>
        <v>0</v>
      </c>
    </row>
    <row r="76" customFormat="false" ht="12.8" hidden="false" customHeight="false" outlineLevel="0" collapsed="false">
      <c r="A76" s="0" t="s">
        <v>102</v>
      </c>
      <c r="B76" s="0" t="n">
        <f aca="false">10*VLOOKUP(A76,INT!$A$1:$D$122,4,0)+VLOOKUP(A76,INT!$A$1:$E$122,5,0)</f>
        <v>0</v>
      </c>
      <c r="C76" s="4"/>
      <c r="D76" s="0" t="n">
        <f aca="false">10*VLOOKUP(A76,FLOW!$A$1:$D$122,4,0)+VLOOKUP(A76,FLOW!$A$1:$E$122,5,0)</f>
        <v>0</v>
      </c>
      <c r="E76" s="0" t="n">
        <f aca="false">10*VLOOKUP(A76,PATH!$A$1:$D$122,4,0)+VLOOKUP(A76,PATH!$A$1:$E$122,5,0)</f>
        <v>0</v>
      </c>
      <c r="F76" s="0" t="n">
        <f aca="false">10*VLOOKUP(A76,CNF!$A$1:$D$122,4,0)+VLOOKUP(A76,CNF!$A$1:$E$122,5,0)</f>
        <v>0</v>
      </c>
      <c r="G76" s="0" t="n">
        <f aca="false">10*VLOOKUP(A76,SNT1!$A$1:$D$122,4,0)+VLOOKUP(A76,SNT1!$A$1:$E$122,5,0)</f>
        <v>0</v>
      </c>
      <c r="H76" s="0" t="n">
        <f aca="false">10*VLOOKUP(A76,SNT2!$A$1:$D$122,4,0)+VLOOKUP(A76,SNT2!$A$1:$E$122,5,0)</f>
        <v>0</v>
      </c>
      <c r="I76" s="1"/>
      <c r="K76" s="0" t="n">
        <f aca="false">10*VLOOKUP(A76,OPRE2!$A$1:$D$124,4,0)+VLOOKUP(A76,OPRE2!$A$1:$E$124,5,0)</f>
        <v>0</v>
      </c>
      <c r="M76" s="0" t="n">
        <f aca="false">10*VLOOKUP(A76,TPI!$A$1:$D$122,4,0)+VLOOKUP(A76,TPI!$A$1:$E$122,5,0)</f>
        <v>0</v>
      </c>
      <c r="N76" s="0" t="n">
        <f aca="false">10*VLOOKUP(A76,WPTP!$A$1:$D$122,4,0)+VLOOKUP(A76,WPTP!$A$1:$E$122,5,0)</f>
        <v>0</v>
      </c>
      <c r="O76" s="0" t="n">
        <f aca="false">10*VLOOKUP(A76,VPTP!$A$1:$D$122,4,0)+VLOOKUP(A76,VPTP!$A$1:$E$122,5,0)</f>
        <v>0</v>
      </c>
      <c r="P76" s="0" t="n">
        <f aca="false">10*VLOOKUP(A76,PPTP!$A$1:$D$122,4,0)+VLOOKUP(A76,PPTP!$A$1:$E$122,5,0)</f>
        <v>0</v>
      </c>
      <c r="Q76" s="0" t="n">
        <f aca="false">10*VLOOKUP(A76,WPOP!$A$1:$D$122,4,0)+VLOOKUP(A76,WPOP!$A$1:$E$122,5,0)</f>
        <v>0</v>
      </c>
      <c r="R76" s="0" t="n">
        <f aca="false">10*VLOOKUP(A76,VPOP!$A$1:$D$124,4,0)+VLOOKUP(A76,VPOP!$A$1:$E$124,5,0)</f>
        <v>0</v>
      </c>
      <c r="S76" s="0" t="n">
        <f aca="false">10*VLOOKUP(A76,CPOP!$A$1:$D$122,4,0)+VLOOKUP(A76,CPOP!$A$1:$E$122,5,0)</f>
        <v>0</v>
      </c>
      <c r="T76" s="0" t="n">
        <f aca="false">10*VLOOKUP(A76,READ!$A$1:$D$122,4,0)+VLOOKUP(A76,READ!$A$1:$E$122,5,0)</f>
        <v>0</v>
      </c>
      <c r="U76" s="4"/>
      <c r="V76" s="4"/>
      <c r="W76" s="4"/>
      <c r="X76" s="0" t="n">
        <f aca="false">10*VLOOKUP(A76,FACT!$A$1:$D$123,4,0)+VLOOKUP(A76,FACT!$A$1:$E$123,5,0)</f>
        <v>0</v>
      </c>
      <c r="Y76" s="0" t="n">
        <f aca="false">10*VLOOKUP(A76,FPATH!$A$1:$D$122,4,0)+VLOOKUP(A76,FPATH!$A$1:$E$122,5,0)</f>
        <v>0</v>
      </c>
      <c r="Z76" s="0" t="n">
        <f aca="false">10*VLOOKUP(A76,CL!$A$1:$D$122,4,0)+VLOOKUP(A76,CL!$A$1:$E$122,5,0)</f>
        <v>0</v>
      </c>
      <c r="AA76" s="5" t="n">
        <f aca="false">COUNTIF(B76:Z76,"&gt;0")</f>
        <v>0</v>
      </c>
      <c r="AB76" s="6" t="n">
        <f aca="false">COUNTIF(B76:Z76,"1")+COUNTIF(B76:Z76,"11")</f>
        <v>0</v>
      </c>
      <c r="AC76" s="7" t="n">
        <f aca="false">COUNTIF(C76:Z76,"10")+COUNTIF(C76:Z76,"11")</f>
        <v>0</v>
      </c>
    </row>
    <row r="77" customFormat="false" ht="12.8" hidden="false" customHeight="false" outlineLevel="0" collapsed="false">
      <c r="A77" s="0" t="s">
        <v>103</v>
      </c>
      <c r="B77" s="0" t="n">
        <f aca="false">10*VLOOKUP(A77,INT!$A$1:$D$122,4,0)+VLOOKUP(A77,INT!$A$1:$E$122,5,0)</f>
        <v>0</v>
      </c>
      <c r="C77" s="4"/>
      <c r="D77" s="0" t="n">
        <f aca="false">10*VLOOKUP(A77,FLOW!$A$1:$D$122,4,0)+VLOOKUP(A77,FLOW!$A$1:$E$122,5,0)</f>
        <v>0</v>
      </c>
      <c r="E77" s="0" t="n">
        <f aca="false">10*VLOOKUP(A77,PATH!$A$1:$D$122,4,0)+VLOOKUP(A77,PATH!$A$1:$E$122,5,0)</f>
        <v>0</v>
      </c>
      <c r="F77" s="0" t="n">
        <f aca="false">10*VLOOKUP(A77,CNF!$A$1:$D$122,4,0)+VLOOKUP(A77,CNF!$A$1:$E$122,5,0)</f>
        <v>0</v>
      </c>
      <c r="G77" s="1" t="n">
        <v>0</v>
      </c>
      <c r="H77" s="0" t="n">
        <f aca="false">10*VLOOKUP(A77,SNT2!$A$1:$D$122,4,0)+VLOOKUP(A77,SNT2!$A$1:$E$122,5,0)</f>
        <v>0</v>
      </c>
      <c r="I77" s="1"/>
      <c r="K77" s="0" t="n">
        <f aca="false">10*VLOOKUP(A77,OPRE2!$A$1:$D$124,4,0)+VLOOKUP(A77,OPRE2!$A$1:$E$124,5,0)</f>
        <v>0</v>
      </c>
      <c r="M77" s="0" t="n">
        <f aca="false">10*VLOOKUP(A77,TPI!$A$1:$D$122,4,0)+VLOOKUP(A77,TPI!$A$1:$E$122,5,0)</f>
        <v>0</v>
      </c>
      <c r="N77" s="0" t="n">
        <f aca="false">10*VLOOKUP(A77,WPTP!$A$1:$D$122,4,0)+VLOOKUP(A77,WPTP!$A$1:$E$122,5,0)</f>
        <v>0</v>
      </c>
      <c r="O77" s="0" t="n">
        <f aca="false">10*VLOOKUP(A77,VPTP!$A$1:$D$122,4,0)+VLOOKUP(A77,VPTP!$A$1:$E$122,5,0)</f>
        <v>0</v>
      </c>
      <c r="P77" s="0" t="n">
        <f aca="false">10*VLOOKUP(A77,PPTP!$A$1:$D$122,4,0)+VLOOKUP(A77,PPTP!$A$1:$E$122,5,0)</f>
        <v>0</v>
      </c>
      <c r="Q77" s="0" t="n">
        <f aca="false">10*VLOOKUP(A77,WPOP!$A$1:$D$122,4,0)+VLOOKUP(A77,WPOP!$A$1:$E$122,5,0)</f>
        <v>0</v>
      </c>
      <c r="R77" s="0" t="n">
        <f aca="false">10*VLOOKUP(A77,VPOP!$A$1:$D$124,4,0)+VLOOKUP(A77,VPOP!$A$1:$E$124,5,0)</f>
        <v>0</v>
      </c>
      <c r="S77" s="0" t="n">
        <f aca="false">10*VLOOKUP(A77,CPOP!$A$1:$D$122,4,0)+VLOOKUP(A77,CPOP!$A$1:$E$122,5,0)</f>
        <v>0</v>
      </c>
      <c r="T77" s="0" t="n">
        <f aca="false">10*VLOOKUP(A77,READ!$A$1:$D$122,4,0)+VLOOKUP(A77,READ!$A$1:$E$122,5,0)</f>
        <v>0</v>
      </c>
      <c r="U77" s="4"/>
      <c r="V77" s="4"/>
      <c r="W77" s="4"/>
      <c r="X77" s="0" t="n">
        <f aca="false">10*VLOOKUP(A77,FACT!$A$1:$D$123,4,0)+VLOOKUP(A77,FACT!$A$1:$E$123,5,0)</f>
        <v>0</v>
      </c>
      <c r="Y77" s="0" t="n">
        <f aca="false">10*VLOOKUP(A77,FPATH!$A$1:$D$122,4,0)+VLOOKUP(A77,FPATH!$A$1:$E$122,5,0)</f>
        <v>0</v>
      </c>
      <c r="Z77" s="0" t="n">
        <f aca="false">10*VLOOKUP(A77,CL!$A$1:$D$122,4,0)+VLOOKUP(A77,CL!$A$1:$E$122,5,0)</f>
        <v>1</v>
      </c>
      <c r="AA77" s="5" t="n">
        <f aca="false">COUNTIF(B77:Z77,"&gt;0")</f>
        <v>1</v>
      </c>
      <c r="AB77" s="6" t="n">
        <f aca="false">COUNTIF(B77:Z77,"1")+COUNTIF(B77:Z77,"11")</f>
        <v>1</v>
      </c>
      <c r="AC77" s="7" t="n">
        <f aca="false">COUNTIF(C77:Z77,"10")+COUNTIF(C77:Z77,"11")</f>
        <v>0</v>
      </c>
    </row>
    <row r="78" customFormat="false" ht="12.8" hidden="false" customHeight="false" outlineLevel="0" collapsed="false">
      <c r="A78" s="0" t="s">
        <v>104</v>
      </c>
      <c r="B78" s="0" t="n">
        <f aca="false">10*VLOOKUP(A78,INT!$A$1:$D$122,4,0)+VLOOKUP(A78,INT!$A$1:$E$122,5,0)</f>
        <v>0</v>
      </c>
      <c r="C78" s="4"/>
      <c r="D78" s="0" t="n">
        <f aca="false">10*VLOOKUP(A78,FLOW!$A$1:$D$122,4,0)+VLOOKUP(A78,FLOW!$A$1:$E$122,5,0)</f>
        <v>0</v>
      </c>
      <c r="E78" s="0" t="n">
        <f aca="false">10*VLOOKUP(A78,PATH!$A$1:$D$122,4,0)+VLOOKUP(A78,PATH!$A$1:$E$122,5,0)</f>
        <v>0</v>
      </c>
      <c r="F78" s="1" t="n">
        <v>0</v>
      </c>
      <c r="G78" s="1" t="n">
        <v>0</v>
      </c>
      <c r="H78" s="0" t="n">
        <f aca="false">10*VLOOKUP(A78,SNT2!$A$1:$D$122,4,0)+VLOOKUP(A78,SNT2!$A$1:$E$122,5,0)</f>
        <v>0</v>
      </c>
      <c r="I78" s="1"/>
      <c r="K78" s="0" t="n">
        <f aca="false">10*VLOOKUP(A78,OPRE2!$A$1:$D$124,4,0)+VLOOKUP(A78,OPRE2!$A$1:$E$124,5,0)</f>
        <v>0</v>
      </c>
      <c r="M78" s="0" t="n">
        <f aca="false">10*VLOOKUP(A78,TPI!$A$1:$D$122,4,0)+VLOOKUP(A78,TPI!$A$1:$E$122,5,0)</f>
        <v>10</v>
      </c>
      <c r="N78" s="0" t="n">
        <f aca="false">10*VLOOKUP(A78,WPTP!$A$1:$D$122,4,0)+VLOOKUP(A78,WPTP!$A$1:$E$122,5,0)</f>
        <v>0</v>
      </c>
      <c r="O78" s="0" t="n">
        <f aca="false">10*VLOOKUP(A78,VPTP!$A$1:$D$122,4,0)+VLOOKUP(A78,VPTP!$A$1:$E$122,5,0)</f>
        <v>0</v>
      </c>
      <c r="P78" s="0" t="n">
        <f aca="false">10*VLOOKUP(A78,PPTP!$A$1:$D$122,4,0)+VLOOKUP(A78,PPTP!$A$1:$E$122,5,0)</f>
        <v>1</v>
      </c>
      <c r="Q78" s="0" t="n">
        <f aca="false">10*VLOOKUP(A78,WPOP!$A$1:$D$122,4,0)+VLOOKUP(A78,WPOP!$A$1:$E$122,5,0)</f>
        <v>0</v>
      </c>
      <c r="R78" s="0" t="n">
        <f aca="false">10*VLOOKUP(A78,VPOP!$A$1:$D$124,4,0)+VLOOKUP(A78,VPOP!$A$1:$E$124,5,0)</f>
        <v>0</v>
      </c>
      <c r="S78" s="0" t="n">
        <f aca="false">10*VLOOKUP(A78,CPOP!$A$1:$D$122,4,0)+VLOOKUP(A78,CPOP!$A$1:$E$122,5,0)</f>
        <v>0</v>
      </c>
      <c r="T78" s="0" t="n">
        <f aca="false">10*VLOOKUP(A78,READ!$A$1:$D$122,4,0)+VLOOKUP(A78,READ!$A$1:$E$122,5,0)</f>
        <v>0</v>
      </c>
      <c r="U78" s="4"/>
      <c r="V78" s="4"/>
      <c r="W78" s="4"/>
      <c r="X78" s="0" t="n">
        <f aca="false">10*VLOOKUP(A78,FACT!$A$1:$D$123,4,0)+VLOOKUP(A78,FACT!$A$1:$E$123,5,0)</f>
        <v>0</v>
      </c>
      <c r="Y78" s="0" t="n">
        <f aca="false">10*VLOOKUP(A78,FPATH!$A$1:$D$122,4,0)+VLOOKUP(A78,FPATH!$A$1:$E$122,5,0)</f>
        <v>0</v>
      </c>
      <c r="Z78" s="0" t="n">
        <f aca="false">10*VLOOKUP(A78,CL!$A$1:$D$122,4,0)+VLOOKUP(A78,CL!$A$1:$E$122,5,0)</f>
        <v>0</v>
      </c>
      <c r="AA78" s="5" t="n">
        <f aca="false">COUNTIF(B78:Z78,"&gt;0")</f>
        <v>2</v>
      </c>
      <c r="AB78" s="6" t="n">
        <f aca="false">COUNTIF(B78:Z78,"1")+COUNTIF(B78:Z78,"11")</f>
        <v>1</v>
      </c>
      <c r="AC78" s="7" t="n">
        <f aca="false">COUNTIF(C78:Z78,"10")+COUNTIF(C78:Z78,"11")</f>
        <v>1</v>
      </c>
    </row>
    <row r="79" customFormat="false" ht="12.8" hidden="false" customHeight="false" outlineLevel="0" collapsed="false">
      <c r="A79" s="0" t="s">
        <v>105</v>
      </c>
      <c r="B79" s="0" t="n">
        <f aca="false">10*VLOOKUP(A79,INT!$A$1:$D$122,4,0)+VLOOKUP(A79,INT!$A$1:$E$122,5,0)</f>
        <v>0</v>
      </c>
      <c r="C79" s="4"/>
      <c r="D79" s="0" t="n">
        <f aca="false">10*VLOOKUP(A79,FLOW!$A$1:$D$122,4,0)+VLOOKUP(A79,FLOW!$A$1:$E$122,5,0)</f>
        <v>0</v>
      </c>
      <c r="E79" s="0" t="n">
        <f aca="false">10*VLOOKUP(A79,PATH!$A$1:$D$122,4,0)+VLOOKUP(A79,PATH!$A$1:$E$122,5,0)</f>
        <v>0</v>
      </c>
      <c r="F79" s="0" t="n">
        <f aca="false">10*VLOOKUP(A79,CNF!$A$1:$D$122,4,0)+VLOOKUP(A79,CNF!$A$1:$E$122,5,0)</f>
        <v>0</v>
      </c>
      <c r="G79" s="0" t="n">
        <f aca="false">10*VLOOKUP(A79,SNT1!$A$1:$D$122,4,0)+VLOOKUP(A79,SNT1!$A$1:$E$122,5,0)</f>
        <v>0</v>
      </c>
      <c r="H79" s="0" t="n">
        <f aca="false">10*VLOOKUP(A79,SNT2!$A$1:$D$122,4,0)+VLOOKUP(A79,SNT2!$A$1:$E$122,5,0)</f>
        <v>0</v>
      </c>
      <c r="I79" s="1"/>
      <c r="K79" s="0" t="n">
        <f aca="false">10*VLOOKUP(A79,OPRE2!$A$1:$D$124,4,0)+VLOOKUP(A79,OPRE2!$A$1:$E$124,5,0)</f>
        <v>0</v>
      </c>
      <c r="M79" s="0" t="n">
        <f aca="false">10*VLOOKUP(A79,TPI!$A$1:$D$122,4,0)+VLOOKUP(A79,TPI!$A$1:$E$122,5,0)</f>
        <v>0</v>
      </c>
      <c r="N79" s="0" t="n">
        <f aca="false">10*VLOOKUP(A79,WPTP!$A$1:$D$122,4,0)+VLOOKUP(A79,WPTP!$A$1:$E$122,5,0)</f>
        <v>0</v>
      </c>
      <c r="O79" s="0" t="n">
        <f aca="false">10*VLOOKUP(A79,VPTP!$A$1:$D$122,4,0)+VLOOKUP(A79,VPTP!$A$1:$E$122,5,0)</f>
        <v>0</v>
      </c>
      <c r="P79" s="0" t="n">
        <f aca="false">10*VLOOKUP(A79,PPTP!$A$1:$D$122,4,0)+VLOOKUP(A79,PPTP!$A$1:$E$122,5,0)</f>
        <v>0</v>
      </c>
      <c r="Q79" s="0" t="n">
        <f aca="false">10*VLOOKUP(A79,WPOP!$A$1:$D$122,4,0)+VLOOKUP(A79,WPOP!$A$1:$E$122,5,0)</f>
        <v>0</v>
      </c>
      <c r="R79" s="0" t="n">
        <f aca="false">10*VLOOKUP(A79,VPOP!$A$1:$D$124,4,0)+VLOOKUP(A79,VPOP!$A$1:$E$124,5,0)</f>
        <v>0</v>
      </c>
      <c r="S79" s="0" t="n">
        <f aca="false">10*VLOOKUP(A79,CPOP!$A$1:$D$122,4,0)+VLOOKUP(A79,CPOP!$A$1:$E$122,5,0)</f>
        <v>0</v>
      </c>
      <c r="T79" s="0" t="n">
        <f aca="false">10*VLOOKUP(A79,READ!$A$1:$D$122,4,0)+VLOOKUP(A79,READ!$A$1:$E$122,5,0)</f>
        <v>0</v>
      </c>
      <c r="U79" s="4"/>
      <c r="V79" s="4"/>
      <c r="W79" s="4"/>
      <c r="X79" s="0" t="n">
        <f aca="false">10*VLOOKUP(A79,FACT!$A$1:$D$123,4,0)+VLOOKUP(A79,FACT!$A$1:$E$123,5,0)</f>
        <v>0</v>
      </c>
      <c r="Y79" s="0" t="n">
        <f aca="false">10*VLOOKUP(A79,FPATH!$A$1:$D$122,4,0)+VLOOKUP(A79,FPATH!$A$1:$E$122,5,0)</f>
        <v>0</v>
      </c>
      <c r="Z79" s="0" t="n">
        <f aca="false">10*VLOOKUP(A79,CL!$A$1:$D$122,4,0)+VLOOKUP(A79,CL!$A$1:$E$122,5,0)</f>
        <v>0</v>
      </c>
      <c r="AA79" s="5" t="n">
        <f aca="false">COUNTIF(B79:Z79,"&gt;0")</f>
        <v>0</v>
      </c>
      <c r="AB79" s="6" t="n">
        <f aca="false">COUNTIF(B79:Z79,"1")+COUNTIF(B79:Z79,"11")</f>
        <v>0</v>
      </c>
      <c r="AC79" s="7" t="n">
        <f aca="false">COUNTIF(C79:Z79,"10")+COUNTIF(C79:Z79,"11")</f>
        <v>0</v>
      </c>
    </row>
    <row r="80" customFormat="false" ht="12.8" hidden="false" customHeight="false" outlineLevel="0" collapsed="false">
      <c r="A80" s="0" t="s">
        <v>106</v>
      </c>
      <c r="B80" s="0" t="n">
        <f aca="false">10*VLOOKUP(A80,INT!$A$1:$D$122,4,0)+VLOOKUP(A80,INT!$A$1:$E$122,5,0)</f>
        <v>0</v>
      </c>
      <c r="C80" s="4"/>
      <c r="D80" s="0" t="n">
        <f aca="false">10*VLOOKUP(A80,FLOW!$A$1:$D$122,4,0)+VLOOKUP(A80,FLOW!$A$1:$E$122,5,0)</f>
        <v>1</v>
      </c>
      <c r="E80" s="0" t="n">
        <f aca="false">10*VLOOKUP(A80,PATH!$A$1:$D$122,4,0)+VLOOKUP(A80,PATH!$A$1:$E$122,5,0)</f>
        <v>0</v>
      </c>
      <c r="F80" s="0" t="n">
        <f aca="false">10*VLOOKUP(A80,CNF!$A$1:$D$122,4,0)+VLOOKUP(A80,CNF!$A$1:$E$122,5,0)</f>
        <v>0</v>
      </c>
      <c r="G80" s="0" t="n">
        <f aca="false">10*VLOOKUP(A80,SNT1!$A$1:$D$122,4,0)+VLOOKUP(A80,SNT1!$A$1:$E$122,5,0)</f>
        <v>0</v>
      </c>
      <c r="H80" s="0" t="n">
        <f aca="false">10*VLOOKUP(A80,SNT2!$A$1:$D$122,4,0)+VLOOKUP(A80,SNT2!$A$1:$E$122,5,0)</f>
        <v>0</v>
      </c>
      <c r="I80" s="1"/>
      <c r="K80" s="0" t="n">
        <f aca="false">10*VLOOKUP(A80,OPRE2!$A$1:$D$124,4,0)+VLOOKUP(A80,OPRE2!$A$1:$E$124,5,0)</f>
        <v>0</v>
      </c>
      <c r="M80" s="0" t="n">
        <f aca="false">10*VLOOKUP(A80,TPI!$A$1:$D$122,4,0)+VLOOKUP(A80,TPI!$A$1:$E$122,5,0)</f>
        <v>0</v>
      </c>
      <c r="N80" s="0" t="n">
        <f aca="false">10*VLOOKUP(A80,WPTP!$A$1:$D$122,4,0)+VLOOKUP(A80,WPTP!$A$1:$E$122,5,0)</f>
        <v>0</v>
      </c>
      <c r="O80" s="0" t="n">
        <f aca="false">10*VLOOKUP(A80,VPTP!$A$1:$D$122,4,0)+VLOOKUP(A80,VPTP!$A$1:$E$122,5,0)</f>
        <v>0</v>
      </c>
      <c r="P80" s="0" t="n">
        <f aca="false">10*VLOOKUP(A80,PPTP!$A$1:$D$122,4,0)+VLOOKUP(A80,PPTP!$A$1:$E$122,5,0)</f>
        <v>0</v>
      </c>
      <c r="Q80" s="0" t="n">
        <f aca="false">10*VLOOKUP(A80,WPOP!$A$1:$D$122,4,0)+VLOOKUP(A80,WPOP!$A$1:$E$122,5,0)</f>
        <v>0</v>
      </c>
      <c r="R80" s="0" t="n">
        <f aca="false">10*VLOOKUP(A80,VPOP!$A$1:$D$124,4,0)+VLOOKUP(A80,VPOP!$A$1:$E$124,5,0)</f>
        <v>0</v>
      </c>
      <c r="S80" s="0" t="n">
        <f aca="false">10*VLOOKUP(A80,CPOP!$A$1:$D$122,4,0)+VLOOKUP(A80,CPOP!$A$1:$E$122,5,0)</f>
        <v>0</v>
      </c>
      <c r="T80" s="0" t="n">
        <f aca="false">10*VLOOKUP(A80,READ!$A$1:$D$122,4,0)+VLOOKUP(A80,READ!$A$1:$E$122,5,0)</f>
        <v>0</v>
      </c>
      <c r="U80" s="4"/>
      <c r="V80" s="4"/>
      <c r="W80" s="4"/>
      <c r="X80" s="0" t="n">
        <f aca="false">10*VLOOKUP(A80,FACT!$A$1:$D$123,4,0)+VLOOKUP(A80,FACT!$A$1:$E$123,5,0)</f>
        <v>0</v>
      </c>
      <c r="Y80" s="0" t="n">
        <f aca="false">10*VLOOKUP(A80,FPATH!$A$1:$D$122,4,0)+VLOOKUP(A80,FPATH!$A$1:$E$122,5,0)</f>
        <v>10</v>
      </c>
      <c r="Z80" s="0" t="n">
        <f aca="false">10*VLOOKUP(A80,CL!$A$1:$D$122,4,0)+VLOOKUP(A80,CL!$A$1:$E$122,5,0)</f>
        <v>0</v>
      </c>
      <c r="AA80" s="5" t="n">
        <f aca="false">COUNTIF(B80:Z80,"&gt;0")</f>
        <v>2</v>
      </c>
      <c r="AB80" s="6" t="n">
        <f aca="false">COUNTIF(B80:Z80,"1")+COUNTIF(B80:Z80,"11")</f>
        <v>1</v>
      </c>
      <c r="AC80" s="7" t="n">
        <f aca="false">COUNTIF(C80:Z80,"10")+COUNTIF(C80:Z80,"11")</f>
        <v>1</v>
      </c>
    </row>
    <row r="81" customFormat="false" ht="12.8" hidden="false" customHeight="false" outlineLevel="0" collapsed="false">
      <c r="A81" s="0" t="s">
        <v>107</v>
      </c>
      <c r="B81" s="0" t="n">
        <f aca="false">10*VLOOKUP(A81,INT!$A$1:$D$122,4,0)+VLOOKUP(A81,INT!$A$1:$E$122,5,0)</f>
        <v>0</v>
      </c>
      <c r="C81" s="4"/>
      <c r="D81" s="0" t="n">
        <f aca="false">10*VLOOKUP(A81,FLOW!$A$1:$D$122,4,0)+VLOOKUP(A81,FLOW!$A$1:$E$122,5,0)</f>
        <v>1</v>
      </c>
      <c r="E81" s="0" t="n">
        <f aca="false">10*VLOOKUP(A81,PATH!$A$1:$D$122,4,0)+VLOOKUP(A81,PATH!$A$1:$E$122,5,0)</f>
        <v>1</v>
      </c>
      <c r="F81" s="0" t="n">
        <f aca="false">10*VLOOKUP(A81,CNF!$A$1:$D$122,4,0)+VLOOKUP(A81,CNF!$A$1:$E$122,5,0)</f>
        <v>0</v>
      </c>
      <c r="G81" s="1" t="n">
        <v>0</v>
      </c>
      <c r="H81" s="0" t="n">
        <f aca="false">10*VLOOKUP(A81,SNT2!$A$1:$D$122,4,0)+VLOOKUP(A81,SNT2!$A$1:$E$122,5,0)</f>
        <v>0</v>
      </c>
      <c r="I81" s="1"/>
      <c r="K81" s="0" t="n">
        <f aca="false">10*VLOOKUP(A81,OPRE2!$A$1:$D$124,4,0)+VLOOKUP(A81,OPRE2!$A$1:$E$124,5,0)</f>
        <v>0</v>
      </c>
      <c r="M81" s="0" t="n">
        <f aca="false">10*VLOOKUP(A81,TPI!$A$1:$D$122,4,0)+VLOOKUP(A81,TPI!$A$1:$E$122,5,0)</f>
        <v>0</v>
      </c>
      <c r="N81" s="0" t="n">
        <f aca="false">10*VLOOKUP(A81,WPTP!$A$1:$D$122,4,0)+VLOOKUP(A81,WPTP!$A$1:$E$122,5,0)</f>
        <v>0</v>
      </c>
      <c r="O81" s="0" t="n">
        <f aca="false">10*VLOOKUP(A81,VPTP!$A$1:$D$122,4,0)+VLOOKUP(A81,VPTP!$A$1:$E$122,5,0)</f>
        <v>0</v>
      </c>
      <c r="P81" s="0" t="n">
        <f aca="false">10*VLOOKUP(A81,PPTP!$A$1:$D$122,4,0)+VLOOKUP(A81,PPTP!$A$1:$E$122,5,0)</f>
        <v>0</v>
      </c>
      <c r="Q81" s="0" t="n">
        <f aca="false">10*VLOOKUP(A81,WPOP!$A$1:$D$122,4,0)+VLOOKUP(A81,WPOP!$A$1:$E$122,5,0)</f>
        <v>0</v>
      </c>
      <c r="R81" s="0" t="n">
        <f aca="false">10*VLOOKUP(A81,VPOP!$A$1:$D$124,4,0)+VLOOKUP(A81,VPOP!$A$1:$E$124,5,0)</f>
        <v>0</v>
      </c>
      <c r="S81" s="0" t="n">
        <f aca="false">10*VLOOKUP(A81,CPOP!$A$1:$D$122,4,0)+VLOOKUP(A81,CPOP!$A$1:$E$122,5,0)</f>
        <v>0</v>
      </c>
      <c r="T81" s="0" t="n">
        <f aca="false">10*VLOOKUP(A81,READ!$A$1:$D$122,4,0)+VLOOKUP(A81,READ!$A$1:$E$122,5,0)</f>
        <v>0</v>
      </c>
      <c r="U81" s="4"/>
      <c r="V81" s="4"/>
      <c r="W81" s="4"/>
      <c r="X81" s="0" t="n">
        <f aca="false">10*VLOOKUP(A81,FACT!$A$1:$D$123,4,0)+VLOOKUP(A81,FACT!$A$1:$E$123,5,0)</f>
        <v>0</v>
      </c>
      <c r="Y81" s="0" t="n">
        <f aca="false">10*VLOOKUP(A81,FPATH!$A$1:$D$122,4,0)+VLOOKUP(A81,FPATH!$A$1:$E$122,5,0)</f>
        <v>0</v>
      </c>
      <c r="Z81" s="0" t="n">
        <f aca="false">10*VLOOKUP(A81,CL!$A$1:$D$122,4,0)+VLOOKUP(A81,CL!$A$1:$E$122,5,0)</f>
        <v>10</v>
      </c>
      <c r="AA81" s="5" t="n">
        <f aca="false">COUNTIF(B81:Z81,"&gt;0")</f>
        <v>3</v>
      </c>
      <c r="AB81" s="6" t="n">
        <f aca="false">COUNTIF(B81:Z81,"1")+COUNTIF(B81:Z81,"11")</f>
        <v>2</v>
      </c>
      <c r="AC81" s="7" t="n">
        <f aca="false">COUNTIF(C81:Z81,"10")+COUNTIF(C81:Z81,"11")</f>
        <v>1</v>
      </c>
    </row>
    <row r="82" customFormat="false" ht="12.8" hidden="false" customHeight="false" outlineLevel="0" collapsed="false">
      <c r="A82" s="0" t="s">
        <v>108</v>
      </c>
      <c r="B82" s="0" t="n">
        <f aca="false">10*VLOOKUP(A82,INT!$A$1:$D$122,4,0)+VLOOKUP(A82,INT!$A$1:$E$122,5,0)</f>
        <v>0</v>
      </c>
      <c r="C82" s="4"/>
      <c r="D82" s="0" t="n">
        <f aca="false">10*VLOOKUP(A82,FLOW!$A$1:$D$122,4,0)+VLOOKUP(A82,FLOW!$A$1:$E$122,5,0)</f>
        <v>0</v>
      </c>
      <c r="E82" s="0" t="n">
        <f aca="false">10*VLOOKUP(A82,PATH!$A$1:$D$122,4,0)+VLOOKUP(A82,PATH!$A$1:$E$122,5,0)</f>
        <v>10</v>
      </c>
      <c r="F82" s="0" t="n">
        <f aca="false">10*VLOOKUP(A82,CNF!$A$1:$D$122,4,0)+VLOOKUP(A82,CNF!$A$1:$E$122,5,0)</f>
        <v>0</v>
      </c>
      <c r="G82" s="0" t="n">
        <f aca="false">10*VLOOKUP(A82,SNT1!$A$1:$D$122,4,0)+VLOOKUP(A82,SNT1!$A$1:$E$122,5,0)</f>
        <v>0</v>
      </c>
      <c r="H82" s="0" t="n">
        <f aca="false">10*VLOOKUP(A82,SNT2!$A$1:$D$122,4,0)+VLOOKUP(A82,SNT2!$A$1:$E$122,5,0)</f>
        <v>0</v>
      </c>
      <c r="I82" s="1"/>
      <c r="K82" s="0" t="n">
        <f aca="false">10*VLOOKUP(A82,OPRE2!$A$1:$D$124,4,0)+VLOOKUP(A82,OPRE2!$A$1:$E$124,5,0)</f>
        <v>0</v>
      </c>
      <c r="M82" s="0" t="n">
        <f aca="false">10*VLOOKUP(A82,TPI!$A$1:$D$122,4,0)+VLOOKUP(A82,TPI!$A$1:$E$122,5,0)</f>
        <v>0</v>
      </c>
      <c r="N82" s="0" t="n">
        <f aca="false">10*VLOOKUP(A82,WPTP!$A$1:$D$122,4,0)+VLOOKUP(A82,WPTP!$A$1:$E$122,5,0)</f>
        <v>0</v>
      </c>
      <c r="O82" s="0" t="n">
        <f aca="false">10*VLOOKUP(A82,VPTP!$A$1:$D$122,4,0)+VLOOKUP(A82,VPTP!$A$1:$E$122,5,0)</f>
        <v>0</v>
      </c>
      <c r="P82" s="0" t="n">
        <f aca="false">10*VLOOKUP(A82,PPTP!$A$1:$D$122,4,0)+VLOOKUP(A82,PPTP!$A$1:$E$122,5,0)</f>
        <v>0</v>
      </c>
      <c r="Q82" s="0" t="n">
        <f aca="false">10*VLOOKUP(A82,WPOP!$A$1:$D$122,4,0)+VLOOKUP(A82,WPOP!$A$1:$E$122,5,0)</f>
        <v>0</v>
      </c>
      <c r="R82" s="0" t="n">
        <f aca="false">10*VLOOKUP(A82,VPOP!$A$1:$D$124,4,0)+VLOOKUP(A82,VPOP!$A$1:$E$124,5,0)</f>
        <v>0</v>
      </c>
      <c r="S82" s="0" t="n">
        <f aca="false">10*VLOOKUP(A82,CPOP!$A$1:$D$122,4,0)+VLOOKUP(A82,CPOP!$A$1:$E$122,5,0)</f>
        <v>0</v>
      </c>
      <c r="T82" s="0" t="n">
        <f aca="false">10*VLOOKUP(A82,READ!$A$1:$D$122,4,0)+VLOOKUP(A82,READ!$A$1:$E$122,5,0)</f>
        <v>0</v>
      </c>
      <c r="U82" s="4"/>
      <c r="V82" s="4"/>
      <c r="W82" s="4"/>
      <c r="X82" s="0" t="n">
        <f aca="false">10*VLOOKUP(A82,FACT!$A$1:$D$123,4,0)+VLOOKUP(A82,FACT!$A$1:$E$123,5,0)</f>
        <v>0</v>
      </c>
      <c r="Y82" s="0" t="n">
        <f aca="false">10*VLOOKUP(A82,FPATH!$A$1:$D$122,4,0)+VLOOKUP(A82,FPATH!$A$1:$E$122,5,0)</f>
        <v>10</v>
      </c>
      <c r="Z82" s="0" t="n">
        <f aca="false">10*VLOOKUP(A82,CL!$A$1:$D$122,4,0)+VLOOKUP(A82,CL!$A$1:$E$122,5,0)</f>
        <v>0</v>
      </c>
      <c r="AA82" s="5" t="n">
        <f aca="false">COUNTIF(B82:Z82,"&gt;0")</f>
        <v>2</v>
      </c>
      <c r="AB82" s="6" t="n">
        <f aca="false">COUNTIF(B82:Z82,"1")+COUNTIF(B82:Z82,"11")</f>
        <v>0</v>
      </c>
      <c r="AC82" s="7" t="n">
        <f aca="false">COUNTIF(C82:Z82,"10")+COUNTIF(C82:Z82,"11")</f>
        <v>2</v>
      </c>
    </row>
    <row r="83" customFormat="false" ht="12.8" hidden="false" customHeight="false" outlineLevel="0" collapsed="false">
      <c r="A83" s="0" t="s">
        <v>109</v>
      </c>
      <c r="B83" s="0" t="n">
        <f aca="false">10*VLOOKUP(A83,INT!$A$1:$D$122,4,0)+VLOOKUP(A83,INT!$A$1:$E$122,5,0)</f>
        <v>0</v>
      </c>
      <c r="C83" s="4"/>
      <c r="D83" s="0" t="n">
        <f aca="false">10*VLOOKUP(A83,FLOW!$A$1:$D$122,4,0)+VLOOKUP(A83,FLOW!$A$1:$E$122,5,0)</f>
        <v>10</v>
      </c>
      <c r="E83" s="0" t="n">
        <f aca="false">10*VLOOKUP(A83,PATH!$A$1:$D$122,4,0)+VLOOKUP(A83,PATH!$A$1:$E$122,5,0)</f>
        <v>0</v>
      </c>
      <c r="F83" s="0" t="n">
        <f aca="false">10*VLOOKUP(A83,CNF!$A$1:$D$122,4,0)+VLOOKUP(A83,CNF!$A$1:$E$122,5,0)</f>
        <v>0</v>
      </c>
      <c r="G83" s="1" t="n">
        <v>0</v>
      </c>
      <c r="H83" s="0" t="n">
        <f aca="false">10*VLOOKUP(A83,SNT2!$A$1:$D$122,4,0)+VLOOKUP(A83,SNT2!$A$1:$E$122,5,0)</f>
        <v>0</v>
      </c>
      <c r="I83" s="1"/>
      <c r="K83" s="0" t="n">
        <f aca="false">10*VLOOKUP(A83,OPRE2!$A$1:$D$124,4,0)+VLOOKUP(A83,OPRE2!$A$1:$E$124,5,0)</f>
        <v>0</v>
      </c>
      <c r="M83" s="0" t="n">
        <f aca="false">10*VLOOKUP(A83,TPI!$A$1:$D$122,4,0)+VLOOKUP(A83,TPI!$A$1:$E$122,5,0)</f>
        <v>0</v>
      </c>
      <c r="N83" s="0" t="n">
        <f aca="false">10*VLOOKUP(A83,WPTP!$A$1:$D$122,4,0)+VLOOKUP(A83,WPTP!$A$1:$E$122,5,0)</f>
        <v>0</v>
      </c>
      <c r="O83" s="0" t="n">
        <f aca="false">10*VLOOKUP(A83,VPTP!$A$1:$D$122,4,0)+VLOOKUP(A83,VPTP!$A$1:$E$122,5,0)</f>
        <v>0</v>
      </c>
      <c r="P83" s="0" t="n">
        <f aca="false">10*VLOOKUP(A83,PPTP!$A$1:$D$122,4,0)+VLOOKUP(A83,PPTP!$A$1:$E$122,5,0)</f>
        <v>0</v>
      </c>
      <c r="Q83" s="0" t="n">
        <f aca="false">10*VLOOKUP(A83,WPOP!$A$1:$D$122,4,0)+VLOOKUP(A83,WPOP!$A$1:$E$122,5,0)</f>
        <v>0</v>
      </c>
      <c r="R83" s="0" t="n">
        <f aca="false">10*VLOOKUP(A83,VPOP!$A$1:$D$124,4,0)+VLOOKUP(A83,VPOP!$A$1:$E$124,5,0)</f>
        <v>0</v>
      </c>
      <c r="S83" s="0" t="n">
        <f aca="false">10*VLOOKUP(A83,CPOP!$A$1:$D$122,4,0)+VLOOKUP(A83,CPOP!$A$1:$E$122,5,0)</f>
        <v>0</v>
      </c>
      <c r="T83" s="0" t="n">
        <f aca="false">10*VLOOKUP(A83,READ!$A$1:$D$122,4,0)+VLOOKUP(A83,READ!$A$1:$E$122,5,0)</f>
        <v>0</v>
      </c>
      <c r="U83" s="4"/>
      <c r="V83" s="4"/>
      <c r="W83" s="4"/>
      <c r="X83" s="0" t="n">
        <f aca="false">10*VLOOKUP(A83,FACT!$A$1:$D$123,4,0)+VLOOKUP(A83,FACT!$A$1:$E$123,5,0)</f>
        <v>0</v>
      </c>
      <c r="Y83" s="0" t="n">
        <f aca="false">10*VLOOKUP(A83,FPATH!$A$1:$D$122,4,0)+VLOOKUP(A83,FPATH!$A$1:$E$122,5,0)</f>
        <v>0</v>
      </c>
      <c r="Z83" s="0" t="n">
        <f aca="false">10*VLOOKUP(A83,CL!$A$1:$D$122,4,0)+VLOOKUP(A83,CL!$A$1:$E$122,5,0)</f>
        <v>0</v>
      </c>
      <c r="AA83" s="5" t="n">
        <f aca="false">COUNTIF(B83:Z83,"&gt;0")</f>
        <v>1</v>
      </c>
      <c r="AB83" s="6" t="n">
        <f aca="false">COUNTIF(B83:Z83,"1")+COUNTIF(B83:Z83,"11")</f>
        <v>0</v>
      </c>
      <c r="AC83" s="7" t="n">
        <f aca="false">COUNTIF(C83:Z83,"10")+COUNTIF(C83:Z83,"11")</f>
        <v>1</v>
      </c>
    </row>
    <row r="84" customFormat="false" ht="12.8" hidden="false" customHeight="false" outlineLevel="0" collapsed="false">
      <c r="A84" s="0" t="s">
        <v>110</v>
      </c>
      <c r="B84" s="0" t="n">
        <f aca="false">10*VLOOKUP(A84,INT!$A$1:$D$122,4,0)+VLOOKUP(A84,INT!$A$1:$E$122,5,0)</f>
        <v>0</v>
      </c>
      <c r="C84" s="4"/>
      <c r="D84" s="0" t="n">
        <f aca="false">10*VLOOKUP(A84,FLOW!$A$1:$D$122,4,0)+VLOOKUP(A84,FLOW!$A$1:$E$122,5,0)</f>
        <v>0</v>
      </c>
      <c r="E84" s="0" t="n">
        <f aca="false">10*VLOOKUP(A84,PATH!$A$1:$D$122,4,0)+VLOOKUP(A84,PATH!$A$1:$E$122,5,0)</f>
        <v>0</v>
      </c>
      <c r="F84" s="0" t="n">
        <f aca="false">10*VLOOKUP(A84,CNF!$A$1:$D$122,4,0)+VLOOKUP(A84,CNF!$A$1:$E$122,5,0)</f>
        <v>0</v>
      </c>
      <c r="G84" s="0" t="n">
        <f aca="false">10*VLOOKUP(A84,SNT1!$A$1:$D$122,4,0)+VLOOKUP(A84,SNT1!$A$1:$E$122,5,0)</f>
        <v>0</v>
      </c>
      <c r="H84" s="0" t="n">
        <f aca="false">10*VLOOKUP(A84,SNT2!$A$1:$D$122,4,0)+VLOOKUP(A84,SNT2!$A$1:$E$122,5,0)</f>
        <v>0</v>
      </c>
      <c r="I84" s="1"/>
      <c r="K84" s="0" t="n">
        <f aca="false">10*VLOOKUP(A84,OPRE2!$A$1:$D$124,4,0)+VLOOKUP(A84,OPRE2!$A$1:$E$124,5,0)</f>
        <v>0</v>
      </c>
      <c r="M84" s="0" t="n">
        <f aca="false">10*VLOOKUP(A84,TPI!$A$1:$D$122,4,0)+VLOOKUP(A84,TPI!$A$1:$E$122,5,0)</f>
        <v>0</v>
      </c>
      <c r="N84" s="0" t="n">
        <f aca="false">10*VLOOKUP(A84,WPTP!$A$1:$D$122,4,0)+VLOOKUP(A84,WPTP!$A$1:$E$122,5,0)</f>
        <v>0</v>
      </c>
      <c r="O84" s="0" t="n">
        <f aca="false">10*VLOOKUP(A84,VPTP!$A$1:$D$122,4,0)+VLOOKUP(A84,VPTP!$A$1:$E$122,5,0)</f>
        <v>0</v>
      </c>
      <c r="P84" s="0" t="n">
        <f aca="false">10*VLOOKUP(A84,PPTP!$A$1:$D$122,4,0)+VLOOKUP(A84,PPTP!$A$1:$E$122,5,0)</f>
        <v>0</v>
      </c>
      <c r="Q84" s="0" t="n">
        <f aca="false">10*VLOOKUP(A84,WPOP!$A$1:$D$122,4,0)+VLOOKUP(A84,WPOP!$A$1:$E$122,5,0)</f>
        <v>0</v>
      </c>
      <c r="R84" s="0" t="n">
        <f aca="false">10*VLOOKUP(A84,VPOP!$A$1:$D$124,4,0)+VLOOKUP(A84,VPOP!$A$1:$E$124,5,0)</f>
        <v>0</v>
      </c>
      <c r="S84" s="0" t="n">
        <f aca="false">10*VLOOKUP(A84,CPOP!$A$1:$D$122,4,0)+VLOOKUP(A84,CPOP!$A$1:$E$122,5,0)</f>
        <v>0</v>
      </c>
      <c r="T84" s="0" t="n">
        <f aca="false">10*VLOOKUP(A84,READ!$A$1:$D$122,4,0)+VLOOKUP(A84,READ!$A$1:$E$122,5,0)</f>
        <v>0</v>
      </c>
      <c r="U84" s="4"/>
      <c r="V84" s="4"/>
      <c r="W84" s="4"/>
      <c r="X84" s="0" t="n">
        <f aca="false">10*VLOOKUP(A84,FACT!$A$1:$D$123,4,0)+VLOOKUP(A84,FACT!$A$1:$E$123,5,0)</f>
        <v>0</v>
      </c>
      <c r="Y84" s="0" t="n">
        <f aca="false">10*VLOOKUP(A84,FPATH!$A$1:$D$122,4,0)+VLOOKUP(A84,FPATH!$A$1:$E$122,5,0)</f>
        <v>0</v>
      </c>
      <c r="Z84" s="0" t="n">
        <f aca="false">10*VLOOKUP(A84,CL!$A$1:$D$122,4,0)+VLOOKUP(A84,CL!$A$1:$E$122,5,0)</f>
        <v>0</v>
      </c>
      <c r="AA84" s="5" t="n">
        <f aca="false">COUNTIF(B84:Z84,"&gt;0")</f>
        <v>0</v>
      </c>
      <c r="AB84" s="6" t="n">
        <f aca="false">COUNTIF(B84:Z84,"1")+COUNTIF(B84:Z84,"11")</f>
        <v>0</v>
      </c>
      <c r="AC84" s="7" t="n">
        <f aca="false">COUNTIF(C84:Z84,"10")+COUNTIF(C84:Z84,"11")</f>
        <v>0</v>
      </c>
    </row>
    <row r="85" customFormat="false" ht="12.8" hidden="false" customHeight="false" outlineLevel="0" collapsed="false">
      <c r="A85" s="0" t="s">
        <v>111</v>
      </c>
      <c r="B85" s="0" t="n">
        <f aca="false">10*VLOOKUP(A85,INT!$A$1:$D$122,4,0)+VLOOKUP(A85,INT!$A$1:$E$122,5,0)</f>
        <v>0</v>
      </c>
      <c r="C85" s="4"/>
      <c r="D85" s="0" t="n">
        <f aca="false">10*VLOOKUP(A85,FLOW!$A$1:$D$122,4,0)+VLOOKUP(A85,FLOW!$A$1:$E$122,5,0)</f>
        <v>0</v>
      </c>
      <c r="E85" s="0" t="n">
        <f aca="false">10*VLOOKUP(A85,PATH!$A$1:$D$122,4,0)+VLOOKUP(A85,PATH!$A$1:$E$122,5,0)</f>
        <v>0</v>
      </c>
      <c r="F85" s="0" t="n">
        <f aca="false">10*VLOOKUP(A85,CNF!$A$1:$D$122,4,0)+VLOOKUP(A85,CNF!$A$1:$E$122,5,0)</f>
        <v>0</v>
      </c>
      <c r="G85" s="0" t="n">
        <f aca="false">10*VLOOKUP(A85,SNT1!$A$1:$D$122,4,0)+VLOOKUP(A85,SNT1!$A$1:$E$122,5,0)</f>
        <v>0</v>
      </c>
      <c r="H85" s="0" t="n">
        <f aca="false">10*VLOOKUP(A85,SNT2!$A$1:$D$122,4,0)+VLOOKUP(A85,SNT2!$A$1:$E$122,5,0)</f>
        <v>0</v>
      </c>
      <c r="I85" s="1"/>
      <c r="K85" s="0" t="n">
        <f aca="false">10*VLOOKUP(A85,OPRE2!$A$1:$D$124,4,0)+VLOOKUP(A85,OPRE2!$A$1:$E$124,5,0)</f>
        <v>0</v>
      </c>
      <c r="M85" s="0" t="n">
        <f aca="false">10*VLOOKUP(A85,TPI!$A$1:$D$122,4,0)+VLOOKUP(A85,TPI!$A$1:$E$122,5,0)</f>
        <v>0</v>
      </c>
      <c r="N85" s="0" t="n">
        <f aca="false">10*VLOOKUP(A85,WPTP!$A$1:$D$122,4,0)+VLOOKUP(A85,WPTP!$A$1:$E$122,5,0)</f>
        <v>0</v>
      </c>
      <c r="O85" s="0" t="n">
        <f aca="false">10*VLOOKUP(A85,VPTP!$A$1:$D$122,4,0)+VLOOKUP(A85,VPTP!$A$1:$E$122,5,0)</f>
        <v>0</v>
      </c>
      <c r="P85" s="0" t="n">
        <f aca="false">10*VLOOKUP(A85,PPTP!$A$1:$D$122,4,0)+VLOOKUP(A85,PPTP!$A$1:$E$122,5,0)</f>
        <v>0</v>
      </c>
      <c r="Q85" s="0" t="n">
        <f aca="false">10*VLOOKUP(A85,WPOP!$A$1:$D$122,4,0)+VLOOKUP(A85,WPOP!$A$1:$E$122,5,0)</f>
        <v>0</v>
      </c>
      <c r="R85" s="0" t="n">
        <f aca="false">10*VLOOKUP(A85,VPOP!$A$1:$D$124,4,0)+VLOOKUP(A85,VPOP!$A$1:$E$124,5,0)</f>
        <v>0</v>
      </c>
      <c r="S85" s="0" t="n">
        <f aca="false">10*VLOOKUP(A85,CPOP!$A$1:$D$122,4,0)+VLOOKUP(A85,CPOP!$A$1:$E$122,5,0)</f>
        <v>0</v>
      </c>
      <c r="T85" s="0" t="n">
        <f aca="false">10*VLOOKUP(A85,READ!$A$1:$D$122,4,0)+VLOOKUP(A85,READ!$A$1:$E$122,5,0)</f>
        <v>0</v>
      </c>
      <c r="U85" s="4"/>
      <c r="V85" s="4"/>
      <c r="W85" s="4"/>
      <c r="X85" s="0" t="n">
        <f aca="false">10*VLOOKUP(A85,FACT!$A$1:$D$123,4,0)+VLOOKUP(A85,FACT!$A$1:$E$123,5,0)</f>
        <v>0</v>
      </c>
      <c r="Y85" s="0" t="n">
        <f aca="false">10*VLOOKUP(A85,FPATH!$A$1:$D$122,4,0)+VLOOKUP(A85,FPATH!$A$1:$E$122,5,0)</f>
        <v>0</v>
      </c>
      <c r="Z85" s="0" t="n">
        <f aca="false">10*VLOOKUP(A85,CL!$A$1:$D$122,4,0)+VLOOKUP(A85,CL!$A$1:$E$122,5,0)</f>
        <v>0</v>
      </c>
      <c r="AA85" s="5" t="n">
        <f aca="false">COUNTIF(B85:Z85,"&gt;0")</f>
        <v>0</v>
      </c>
      <c r="AB85" s="6" t="n">
        <f aca="false">COUNTIF(B85:Z85,"1")+COUNTIF(B85:Z85,"11")</f>
        <v>0</v>
      </c>
      <c r="AC85" s="7" t="n">
        <f aca="false">COUNTIF(C85:Z85,"10")+COUNTIF(C85:Z85,"11")</f>
        <v>0</v>
      </c>
    </row>
    <row r="86" customFormat="false" ht="12.8" hidden="false" customHeight="false" outlineLevel="0" collapsed="false">
      <c r="A86" s="0" t="s">
        <v>112</v>
      </c>
      <c r="B86" s="0" t="n">
        <f aca="false">10*VLOOKUP(A86,INT!$A$1:$D$122,4,0)+VLOOKUP(A86,INT!$A$1:$E$122,5,0)</f>
        <v>0</v>
      </c>
      <c r="C86" s="4"/>
      <c r="D86" s="0" t="n">
        <f aca="false">10*VLOOKUP(A86,FLOW!$A$1:$D$122,4,0)+VLOOKUP(A86,FLOW!$A$1:$E$122,5,0)</f>
        <v>0</v>
      </c>
      <c r="E86" s="0" t="n">
        <f aca="false">10*VLOOKUP(A86,PATH!$A$1:$D$122,4,0)+VLOOKUP(A86,PATH!$A$1:$E$122,5,0)</f>
        <v>0</v>
      </c>
      <c r="F86" s="0" t="n">
        <f aca="false">10*VLOOKUP(A86,CNF!$A$1:$D$122,4,0)+VLOOKUP(A86,CNF!$A$1:$E$122,5,0)</f>
        <v>0</v>
      </c>
      <c r="G86" s="0" t="n">
        <f aca="false">10*VLOOKUP(A86,SNT1!$A$1:$D$122,4,0)+VLOOKUP(A86,SNT1!$A$1:$E$122,5,0)</f>
        <v>10</v>
      </c>
      <c r="H86" s="0" t="n">
        <f aca="false">10*VLOOKUP(A86,SNT2!$A$1:$D$122,4,0)+VLOOKUP(A86,SNT2!$A$1:$E$122,5,0)</f>
        <v>0</v>
      </c>
      <c r="I86" s="1"/>
      <c r="K86" s="0" t="n">
        <f aca="false">10*VLOOKUP(A86,OPRE2!$A$1:$D$124,4,0)+VLOOKUP(A86,OPRE2!$A$1:$E$124,5,0)</f>
        <v>0</v>
      </c>
      <c r="M86" s="0" t="n">
        <f aca="false">10*VLOOKUP(A86,TPI!$A$1:$D$122,4,0)+VLOOKUP(A86,TPI!$A$1:$E$122,5,0)</f>
        <v>0</v>
      </c>
      <c r="N86" s="0" t="n">
        <f aca="false">10*VLOOKUP(A86,WPTP!$A$1:$D$122,4,0)+VLOOKUP(A86,WPTP!$A$1:$E$122,5,0)</f>
        <v>0</v>
      </c>
      <c r="O86" s="0" t="n">
        <f aca="false">10*VLOOKUP(A86,VPTP!$A$1:$D$122,4,0)+VLOOKUP(A86,VPTP!$A$1:$E$122,5,0)</f>
        <v>0</v>
      </c>
      <c r="P86" s="0" t="n">
        <f aca="false">10*VLOOKUP(A86,PPTP!$A$1:$D$122,4,0)+VLOOKUP(A86,PPTP!$A$1:$E$122,5,0)</f>
        <v>1</v>
      </c>
      <c r="Q86" s="0" t="n">
        <f aca="false">10*VLOOKUP(A86,WPOP!$A$1:$D$122,4,0)+VLOOKUP(A86,WPOP!$A$1:$E$122,5,0)</f>
        <v>0</v>
      </c>
      <c r="R86" s="0" t="n">
        <f aca="false">10*VLOOKUP(A86,VPOP!$A$1:$D$124,4,0)+VLOOKUP(A86,VPOP!$A$1:$E$124,5,0)</f>
        <v>0</v>
      </c>
      <c r="S86" s="0" t="n">
        <f aca="false">10*VLOOKUP(A86,CPOP!$A$1:$D$122,4,0)+VLOOKUP(A86,CPOP!$A$1:$E$122,5,0)</f>
        <v>0</v>
      </c>
      <c r="T86" s="0" t="n">
        <f aca="false">10*VLOOKUP(A86,READ!$A$1:$D$122,4,0)+VLOOKUP(A86,READ!$A$1:$E$122,5,0)</f>
        <v>0</v>
      </c>
      <c r="U86" s="4"/>
      <c r="V86" s="4"/>
      <c r="W86" s="4"/>
      <c r="X86" s="0" t="n">
        <f aca="false">10*VLOOKUP(A86,FACT!$A$1:$D$123,4,0)+VLOOKUP(A86,FACT!$A$1:$E$123,5,0)</f>
        <v>0</v>
      </c>
      <c r="Y86" s="0" t="n">
        <f aca="false">10*VLOOKUP(A86,FPATH!$A$1:$D$122,4,0)+VLOOKUP(A86,FPATH!$A$1:$E$122,5,0)</f>
        <v>0</v>
      </c>
      <c r="Z86" s="0" t="n">
        <f aca="false">10*VLOOKUP(A86,CL!$A$1:$D$122,4,0)+VLOOKUP(A86,CL!$A$1:$E$122,5,0)</f>
        <v>0</v>
      </c>
      <c r="AA86" s="5" t="n">
        <f aca="false">COUNTIF(B86:Z86,"&gt;0")</f>
        <v>2</v>
      </c>
      <c r="AB86" s="6" t="n">
        <f aca="false">COUNTIF(B86:Z86,"1")+COUNTIF(B86:Z86,"11")</f>
        <v>1</v>
      </c>
      <c r="AC86" s="7" t="n">
        <f aca="false">COUNTIF(C86:Z86,"10")+COUNTIF(C86:Z86,"11")</f>
        <v>1</v>
      </c>
    </row>
    <row r="87" customFormat="false" ht="12.8" hidden="false" customHeight="false" outlineLevel="0" collapsed="false">
      <c r="A87" s="0" t="s">
        <v>113</v>
      </c>
      <c r="B87" s="0" t="n">
        <f aca="false">10*VLOOKUP(A87,INT!$A$1:$D$122,4,0)+VLOOKUP(A87,INT!$A$1:$E$122,5,0)</f>
        <v>0</v>
      </c>
      <c r="C87" s="4"/>
      <c r="D87" s="0" t="n">
        <f aca="false">10*VLOOKUP(A87,FLOW!$A$1:$D$122,4,0)+VLOOKUP(A87,FLOW!$A$1:$E$122,5,0)</f>
        <v>0</v>
      </c>
      <c r="E87" s="0" t="n">
        <f aca="false">10*VLOOKUP(A87,PATH!$A$1:$D$122,4,0)+VLOOKUP(A87,PATH!$A$1:$E$122,5,0)</f>
        <v>0</v>
      </c>
      <c r="F87" s="1" t="n">
        <v>0</v>
      </c>
      <c r="G87" s="0" t="n">
        <f aca="false">10*VLOOKUP(A87,SNT1!$A$1:$D$122,4,0)+VLOOKUP(A87,SNT1!$A$1:$E$122,5,0)</f>
        <v>0</v>
      </c>
      <c r="H87" s="0" t="n">
        <f aca="false">10*VLOOKUP(A87,SNT2!$A$1:$D$122,4,0)+VLOOKUP(A87,SNT2!$A$1:$E$122,5,0)</f>
        <v>0</v>
      </c>
      <c r="I87" s="1"/>
      <c r="K87" s="0" t="n">
        <f aca="false">10*VLOOKUP(A87,OPRE2!$A$1:$D$124,4,0)+VLOOKUP(A87,OPRE2!$A$1:$E$124,5,0)</f>
        <v>0</v>
      </c>
      <c r="M87" s="0" t="n">
        <f aca="false">10*VLOOKUP(A87,TPI!$A$1:$D$122,4,0)+VLOOKUP(A87,TPI!$A$1:$E$122,5,0)</f>
        <v>0</v>
      </c>
      <c r="N87" s="0" t="n">
        <f aca="false">10*VLOOKUP(A87,WPTP!$A$1:$D$122,4,0)+VLOOKUP(A87,WPTP!$A$1:$E$122,5,0)</f>
        <v>0</v>
      </c>
      <c r="O87" s="0" t="n">
        <f aca="false">10*VLOOKUP(A87,VPTP!$A$1:$D$122,4,0)+VLOOKUP(A87,VPTP!$A$1:$E$122,5,0)</f>
        <v>0</v>
      </c>
      <c r="P87" s="0" t="n">
        <f aca="false">10*VLOOKUP(A87,PPTP!$A$1:$D$122,4,0)+VLOOKUP(A87,PPTP!$A$1:$E$122,5,0)</f>
        <v>1</v>
      </c>
      <c r="Q87" s="0" t="n">
        <f aca="false">10*VLOOKUP(A87,WPOP!$A$1:$D$122,4,0)+VLOOKUP(A87,WPOP!$A$1:$E$122,5,0)</f>
        <v>10</v>
      </c>
      <c r="R87" s="0" t="n">
        <f aca="false">10*VLOOKUP(A87,VPOP!$A$1:$D$124,4,0)+VLOOKUP(A87,VPOP!$A$1:$E$124,5,0)</f>
        <v>0</v>
      </c>
      <c r="S87" s="0" t="n">
        <f aca="false">10*VLOOKUP(A87,CPOP!$A$1:$D$122,4,0)+VLOOKUP(A87,CPOP!$A$1:$E$122,5,0)</f>
        <v>10</v>
      </c>
      <c r="T87" s="0" t="n">
        <f aca="false">10*VLOOKUP(A87,READ!$A$1:$D$122,4,0)+VLOOKUP(A87,READ!$A$1:$E$122,5,0)</f>
        <v>10</v>
      </c>
      <c r="U87" s="4"/>
      <c r="V87" s="4"/>
      <c r="W87" s="4"/>
      <c r="X87" s="0" t="n">
        <f aca="false">10*VLOOKUP(A87,FACT!$A$1:$D$123,4,0)+VLOOKUP(A87,FACT!$A$1:$E$123,5,0)</f>
        <v>10</v>
      </c>
      <c r="Y87" s="0" t="n">
        <f aca="false">10*VLOOKUP(A87,FPATH!$A$1:$D$122,4,0)+VLOOKUP(A87,FPATH!$A$1:$E$122,5,0)</f>
        <v>0</v>
      </c>
      <c r="Z87" s="0" t="n">
        <f aca="false">10*VLOOKUP(A87,CL!$A$1:$D$122,4,0)+VLOOKUP(A87,CL!$A$1:$E$122,5,0)</f>
        <v>0</v>
      </c>
      <c r="AA87" s="5" t="n">
        <f aca="false">COUNTIF(B87:Z87,"&gt;0")</f>
        <v>5</v>
      </c>
      <c r="AB87" s="6" t="n">
        <f aca="false">COUNTIF(B87:Z87,"1")+COUNTIF(B87:Z87,"11")</f>
        <v>1</v>
      </c>
      <c r="AC87" s="7" t="n">
        <f aca="false">COUNTIF(C87:Z87,"10")+COUNTIF(C87:Z87,"11")</f>
        <v>4</v>
      </c>
    </row>
    <row r="88" customFormat="false" ht="12.8" hidden="false" customHeight="false" outlineLevel="0" collapsed="false">
      <c r="A88" s="0" t="s">
        <v>114</v>
      </c>
      <c r="B88" s="0" t="n">
        <f aca="false">10*VLOOKUP(A88,INT!$A$1:$D$122,4,0)+VLOOKUP(A88,INT!$A$1:$E$122,5,0)</f>
        <v>0</v>
      </c>
      <c r="C88" s="4"/>
      <c r="D88" s="0" t="n">
        <f aca="false">10*VLOOKUP(A88,FLOW!$A$1:$D$122,4,0)+VLOOKUP(A88,FLOW!$A$1:$E$122,5,0)</f>
        <v>0</v>
      </c>
      <c r="E88" s="0" t="n">
        <f aca="false">10*VLOOKUP(A88,PATH!$A$1:$D$122,4,0)+VLOOKUP(A88,PATH!$A$1:$E$122,5,0)</f>
        <v>0</v>
      </c>
      <c r="F88" s="1" t="n">
        <v>0</v>
      </c>
      <c r="G88" s="0" t="n">
        <f aca="false">10*VLOOKUP(A88,SNT1!$A$1:$D$122,4,0)+VLOOKUP(A88,SNT1!$A$1:$E$122,5,0)</f>
        <v>0</v>
      </c>
      <c r="H88" s="0" t="n">
        <f aca="false">10*VLOOKUP(A88,SNT2!$A$1:$D$122,4,0)+VLOOKUP(A88,SNT2!$A$1:$E$122,5,0)</f>
        <v>0</v>
      </c>
      <c r="I88" s="1"/>
      <c r="K88" s="0" t="n">
        <f aca="false">10*VLOOKUP(A88,OPRE2!$A$1:$D$124,4,0)+VLOOKUP(A88,OPRE2!$A$1:$E$124,5,0)</f>
        <v>0</v>
      </c>
      <c r="M88" s="0" t="n">
        <f aca="false">10*VLOOKUP(A88,TPI!$A$1:$D$122,4,0)+VLOOKUP(A88,TPI!$A$1:$E$122,5,0)</f>
        <v>1</v>
      </c>
      <c r="N88" s="0" t="n">
        <f aca="false">10*VLOOKUP(A88,WPTP!$A$1:$D$122,4,0)+VLOOKUP(A88,WPTP!$A$1:$E$122,5,0)</f>
        <v>0</v>
      </c>
      <c r="O88" s="0" t="n">
        <f aca="false">10*VLOOKUP(A88,VPTP!$A$1:$D$122,4,0)+VLOOKUP(A88,VPTP!$A$1:$E$122,5,0)</f>
        <v>0</v>
      </c>
      <c r="P88" s="0" t="n">
        <f aca="false">10*VLOOKUP(A88,PPTP!$A$1:$D$122,4,0)+VLOOKUP(A88,PPTP!$A$1:$E$122,5,0)</f>
        <v>0</v>
      </c>
      <c r="Q88" s="0" t="n">
        <f aca="false">10*VLOOKUP(A88,WPOP!$A$1:$D$122,4,0)+VLOOKUP(A88,WPOP!$A$1:$E$122,5,0)</f>
        <v>0</v>
      </c>
      <c r="R88" s="0" t="n">
        <f aca="false">10*VLOOKUP(A88,VPOP!$A$1:$D$124,4,0)+VLOOKUP(A88,VPOP!$A$1:$E$124,5,0)</f>
        <v>0</v>
      </c>
      <c r="S88" s="0" t="n">
        <f aca="false">10*VLOOKUP(A88,CPOP!$A$1:$D$122,4,0)+VLOOKUP(A88,CPOP!$A$1:$E$122,5,0)</f>
        <v>0</v>
      </c>
      <c r="T88" s="0" t="n">
        <f aca="false">10*VLOOKUP(A88,READ!$A$1:$D$122,4,0)+VLOOKUP(A88,READ!$A$1:$E$122,5,0)</f>
        <v>0</v>
      </c>
      <c r="U88" s="4"/>
      <c r="V88" s="4"/>
      <c r="W88" s="4"/>
      <c r="X88" s="0" t="n">
        <f aca="false">10*VLOOKUP(A88,FACT!$A$1:$D$123,4,0)+VLOOKUP(A88,FACT!$A$1:$E$123,5,0)</f>
        <v>0</v>
      </c>
      <c r="Y88" s="0" t="n">
        <f aca="false">10*VLOOKUP(A88,FPATH!$A$1:$D$122,4,0)+VLOOKUP(A88,FPATH!$A$1:$E$122,5,0)</f>
        <v>0</v>
      </c>
      <c r="Z88" s="0" t="n">
        <f aca="false">10*VLOOKUP(A88,CL!$A$1:$D$122,4,0)+VLOOKUP(A88,CL!$A$1:$E$122,5,0)</f>
        <v>0</v>
      </c>
      <c r="AA88" s="5" t="n">
        <f aca="false">COUNTIF(B88:Z88,"&gt;0")</f>
        <v>1</v>
      </c>
      <c r="AB88" s="6" t="n">
        <f aca="false">COUNTIF(B88:Z88,"1")+COUNTIF(B88:Z88,"11")</f>
        <v>1</v>
      </c>
      <c r="AC88" s="7" t="n">
        <f aca="false">COUNTIF(C88:Z88,"10")+COUNTIF(C88:Z88,"11")</f>
        <v>0</v>
      </c>
    </row>
    <row r="89" customFormat="false" ht="12.8" hidden="false" customHeight="false" outlineLevel="0" collapsed="false">
      <c r="A89" s="0" t="s">
        <v>115</v>
      </c>
      <c r="B89" s="0" t="n">
        <f aca="false">10*VLOOKUP(A89,INT!$A$1:$D$122,4,0)+VLOOKUP(A89,INT!$A$1:$E$122,5,0)</f>
        <v>0</v>
      </c>
      <c r="C89" s="4"/>
      <c r="D89" s="0" t="n">
        <f aca="false">10*VLOOKUP(A89,FLOW!$A$1:$D$122,4,0)+VLOOKUP(A89,FLOW!$A$1:$E$122,5,0)</f>
        <v>0</v>
      </c>
      <c r="E89" s="0" t="n">
        <f aca="false">10*VLOOKUP(A89,PATH!$A$1:$D$122,4,0)+VLOOKUP(A89,PATH!$A$1:$E$122,5,0)</f>
        <v>0</v>
      </c>
      <c r="F89" s="0" t="n">
        <f aca="false">10*VLOOKUP(A89,CNF!$A$1:$D$122,4,0)+VLOOKUP(A89,CNF!$A$1:$E$122,5,0)</f>
        <v>0</v>
      </c>
      <c r="G89" s="0" t="n">
        <f aca="false">10*VLOOKUP(A89,SNT1!$A$1:$D$122,4,0)+VLOOKUP(A89,SNT1!$A$1:$E$122,5,0)</f>
        <v>0</v>
      </c>
      <c r="H89" s="0" t="n">
        <f aca="false">10*VLOOKUP(A89,SNT2!$A$1:$D$122,4,0)+VLOOKUP(A89,SNT2!$A$1:$E$122,5,0)</f>
        <v>0</v>
      </c>
      <c r="I89" s="1"/>
      <c r="K89" s="0" t="n">
        <f aca="false">10*VLOOKUP(A89,OPRE2!$A$1:$D$124,4,0)+VLOOKUP(A89,OPRE2!$A$1:$E$124,5,0)</f>
        <v>0</v>
      </c>
      <c r="M89" s="0" t="n">
        <f aca="false">10*VLOOKUP(A89,TPI!$A$1:$D$122,4,0)+VLOOKUP(A89,TPI!$A$1:$E$122,5,0)</f>
        <v>0</v>
      </c>
      <c r="N89" s="0" t="n">
        <f aca="false">10*VLOOKUP(A89,WPTP!$A$1:$D$122,4,0)+VLOOKUP(A89,WPTP!$A$1:$E$122,5,0)</f>
        <v>0</v>
      </c>
      <c r="O89" s="0" t="n">
        <f aca="false">10*VLOOKUP(A89,VPTP!$A$1:$D$122,4,0)+VLOOKUP(A89,VPTP!$A$1:$E$122,5,0)</f>
        <v>0</v>
      </c>
      <c r="P89" s="0" t="n">
        <f aca="false">10*VLOOKUP(A89,PPTP!$A$1:$D$122,4,0)+VLOOKUP(A89,PPTP!$A$1:$E$122,5,0)</f>
        <v>1</v>
      </c>
      <c r="Q89" s="0" t="n">
        <f aca="false">10*VLOOKUP(A89,WPOP!$A$1:$D$122,4,0)+VLOOKUP(A89,WPOP!$A$1:$E$122,5,0)</f>
        <v>0</v>
      </c>
      <c r="R89" s="0" t="n">
        <f aca="false">10*VLOOKUP(A89,VPOP!$A$1:$D$124,4,0)+VLOOKUP(A89,VPOP!$A$1:$E$124,5,0)</f>
        <v>0</v>
      </c>
      <c r="S89" s="0" t="n">
        <f aca="false">10*VLOOKUP(A89,CPOP!$A$1:$D$122,4,0)+VLOOKUP(A89,CPOP!$A$1:$E$122,5,0)</f>
        <v>0</v>
      </c>
      <c r="T89" s="0" t="n">
        <f aca="false">10*VLOOKUP(A89,READ!$A$1:$D$122,4,0)+VLOOKUP(A89,READ!$A$1:$E$122,5,0)</f>
        <v>0</v>
      </c>
      <c r="U89" s="4"/>
      <c r="V89" s="4"/>
      <c r="W89" s="4"/>
      <c r="X89" s="0" t="n">
        <f aca="false">10*VLOOKUP(A89,FACT!$A$1:$D$123,4,0)+VLOOKUP(A89,FACT!$A$1:$E$123,5,0)</f>
        <v>0</v>
      </c>
      <c r="Y89" s="0" t="n">
        <f aca="false">10*VLOOKUP(A89,FPATH!$A$1:$D$122,4,0)+VLOOKUP(A89,FPATH!$A$1:$E$122,5,0)</f>
        <v>0</v>
      </c>
      <c r="Z89" s="0" t="n">
        <f aca="false">10*VLOOKUP(A89,CL!$A$1:$D$122,4,0)+VLOOKUP(A89,CL!$A$1:$E$122,5,0)</f>
        <v>0</v>
      </c>
      <c r="AA89" s="5" t="n">
        <f aca="false">COUNTIF(B89:Z89,"&gt;0")</f>
        <v>1</v>
      </c>
      <c r="AB89" s="6" t="n">
        <f aca="false">COUNTIF(B89:Z89,"1")+COUNTIF(B89:Z89,"11")</f>
        <v>1</v>
      </c>
      <c r="AC89" s="7" t="n">
        <f aca="false">COUNTIF(C89:Z89,"10")+COUNTIF(C89:Z89,"11")</f>
        <v>0</v>
      </c>
    </row>
    <row r="90" customFormat="false" ht="12.8" hidden="false" customHeight="false" outlineLevel="0" collapsed="false">
      <c r="A90" s="0" t="s">
        <v>116</v>
      </c>
      <c r="B90" s="0" t="n">
        <f aca="false">10*VLOOKUP(A90,INT!$A$1:$D$122,4,0)+VLOOKUP(A90,INT!$A$1:$E$122,5,0)</f>
        <v>0</v>
      </c>
      <c r="C90" s="4"/>
      <c r="D90" s="0" t="n">
        <f aca="false">10*VLOOKUP(A90,FLOW!$A$1:$D$122,4,0)+VLOOKUP(A90,FLOW!$A$1:$E$122,5,0)</f>
        <v>0</v>
      </c>
      <c r="E90" s="0" t="n">
        <f aca="false">10*VLOOKUP(A90,PATH!$A$1:$D$122,4,0)+VLOOKUP(A90,PATH!$A$1:$E$122,5,0)</f>
        <v>0</v>
      </c>
      <c r="F90" s="0" t="n">
        <f aca="false">10*VLOOKUP(A90,CNF!$A$1:$D$122,4,0)+VLOOKUP(A90,CNF!$A$1:$E$122,5,0)</f>
        <v>10</v>
      </c>
      <c r="G90" s="0" t="n">
        <f aca="false">10*VLOOKUP(A90,SNT1!$A$1:$D$122,4,0)+VLOOKUP(A90,SNT1!$A$1:$E$122,5,0)</f>
        <v>0</v>
      </c>
      <c r="H90" s="0" t="n">
        <f aca="false">10*VLOOKUP(A90,SNT2!$A$1:$D$122,4,0)+VLOOKUP(A90,SNT2!$A$1:$E$122,5,0)</f>
        <v>0</v>
      </c>
      <c r="I90" s="1"/>
      <c r="K90" s="0" t="n">
        <f aca="false">10*VLOOKUP(A90,OPRE2!$A$1:$D$124,4,0)+VLOOKUP(A90,OPRE2!$A$1:$E$124,5,0)</f>
        <v>0</v>
      </c>
      <c r="M90" s="0" t="n">
        <f aca="false">10*VLOOKUP(A90,TPI!$A$1:$D$122,4,0)+VLOOKUP(A90,TPI!$A$1:$E$122,5,0)</f>
        <v>0</v>
      </c>
      <c r="N90" s="0" t="n">
        <f aca="false">10*VLOOKUP(A90,WPTP!$A$1:$D$122,4,0)+VLOOKUP(A90,WPTP!$A$1:$E$122,5,0)</f>
        <v>0</v>
      </c>
      <c r="O90" s="0" t="n">
        <f aca="false">10*VLOOKUP(A90,VPTP!$A$1:$D$122,4,0)+VLOOKUP(A90,VPTP!$A$1:$E$122,5,0)</f>
        <v>0</v>
      </c>
      <c r="P90" s="0" t="n">
        <f aca="false">10*VLOOKUP(A90,PPTP!$A$1:$D$122,4,0)+VLOOKUP(A90,PPTP!$A$1:$E$122,5,0)</f>
        <v>0</v>
      </c>
      <c r="Q90" s="0" t="n">
        <f aca="false">10*VLOOKUP(A90,WPOP!$A$1:$D$122,4,0)+VLOOKUP(A90,WPOP!$A$1:$E$122,5,0)</f>
        <v>0</v>
      </c>
      <c r="R90" s="0" t="n">
        <f aca="false">10*VLOOKUP(A90,VPOP!$A$1:$D$124,4,0)+VLOOKUP(A90,VPOP!$A$1:$E$124,5,0)</f>
        <v>0</v>
      </c>
      <c r="S90" s="0" t="n">
        <f aca="false">10*VLOOKUP(A90,CPOP!$A$1:$D$122,4,0)+VLOOKUP(A90,CPOP!$A$1:$E$122,5,0)</f>
        <v>0</v>
      </c>
      <c r="T90" s="0" t="n">
        <f aca="false">10*VLOOKUP(A90,READ!$A$1:$D$122,4,0)+VLOOKUP(A90,READ!$A$1:$E$122,5,0)</f>
        <v>0</v>
      </c>
      <c r="U90" s="4"/>
      <c r="V90" s="4"/>
      <c r="W90" s="4"/>
      <c r="X90" s="0" t="n">
        <f aca="false">10*VLOOKUP(A90,FACT!$A$1:$D$123,4,0)+VLOOKUP(A90,FACT!$A$1:$E$123,5,0)</f>
        <v>0</v>
      </c>
      <c r="Y90" s="0" t="n">
        <f aca="false">10*VLOOKUP(A90,FPATH!$A$1:$D$122,4,0)+VLOOKUP(A90,FPATH!$A$1:$E$122,5,0)</f>
        <v>0</v>
      </c>
      <c r="Z90" s="0" t="n">
        <f aca="false">10*VLOOKUP(A90,CL!$A$1:$D$122,4,0)+VLOOKUP(A90,CL!$A$1:$E$122,5,0)</f>
        <v>0</v>
      </c>
      <c r="AA90" s="5" t="n">
        <f aca="false">COUNTIF(B90:Z90,"&gt;0")</f>
        <v>1</v>
      </c>
      <c r="AB90" s="6" t="n">
        <f aca="false">COUNTIF(B90:Z90,"1")+COUNTIF(B90:Z90,"11")</f>
        <v>0</v>
      </c>
      <c r="AC90" s="7" t="n">
        <f aca="false">COUNTIF(C90:Z90,"10")+COUNTIF(C90:Z90,"11")</f>
        <v>1</v>
      </c>
    </row>
    <row r="91" customFormat="false" ht="12.8" hidden="false" customHeight="false" outlineLevel="0" collapsed="false">
      <c r="A91" s="0" t="s">
        <v>117</v>
      </c>
      <c r="B91" s="0" t="n">
        <f aca="false">10*VLOOKUP(A91,INT!$A$1:$D$122,4,0)+VLOOKUP(A91,INT!$A$1:$E$122,5,0)</f>
        <v>10</v>
      </c>
      <c r="C91" s="4"/>
      <c r="D91" s="0" t="n">
        <f aca="false">10*VLOOKUP(A91,FLOW!$A$1:$D$122,4,0)+VLOOKUP(A91,FLOW!$A$1:$E$122,5,0)</f>
        <v>10</v>
      </c>
      <c r="E91" s="0" t="n">
        <f aca="false">10*VLOOKUP(A91,PATH!$A$1:$D$122,4,0)+VLOOKUP(A91,PATH!$A$1:$E$122,5,0)</f>
        <v>10</v>
      </c>
      <c r="F91" s="0" t="n">
        <f aca="false">10*VLOOKUP(A91,CNF!$A$1:$D$122,4,0)+VLOOKUP(A91,CNF!$A$1:$E$122,5,0)</f>
        <v>10</v>
      </c>
      <c r="G91" s="0" t="n">
        <f aca="false">10*VLOOKUP(A91,SNT1!$A$1:$D$122,4,0)+VLOOKUP(A91,SNT1!$A$1:$E$122,5,0)</f>
        <v>0</v>
      </c>
      <c r="H91" s="0" t="n">
        <f aca="false">10*VLOOKUP(A91,SNT2!$A$1:$D$122,4,0)+VLOOKUP(A91,SNT2!$A$1:$E$122,5,0)</f>
        <v>0</v>
      </c>
      <c r="I91" s="1"/>
      <c r="K91" s="0" t="n">
        <f aca="false">10*VLOOKUP(A91,OPRE2!$A$1:$D$124,4,0)+VLOOKUP(A91,OPRE2!$A$1:$E$124,5,0)</f>
        <v>0</v>
      </c>
      <c r="M91" s="0" t="n">
        <f aca="false">10*VLOOKUP(A91,TPI!$A$1:$D$122,4,0)+VLOOKUP(A91,TPI!$A$1:$E$122,5,0)</f>
        <v>0</v>
      </c>
      <c r="N91" s="0" t="n">
        <f aca="false">10*VLOOKUP(A91,WPTP!$A$1:$D$122,4,0)+VLOOKUP(A91,WPTP!$A$1:$E$122,5,0)</f>
        <v>0</v>
      </c>
      <c r="O91" s="0" t="n">
        <f aca="false">10*VLOOKUP(A91,VPTP!$A$1:$D$122,4,0)+VLOOKUP(A91,VPTP!$A$1:$E$122,5,0)</f>
        <v>0</v>
      </c>
      <c r="P91" s="0" t="n">
        <f aca="false">10*VLOOKUP(A91,PPTP!$A$1:$D$122,4,0)+VLOOKUP(A91,PPTP!$A$1:$E$122,5,0)</f>
        <v>1</v>
      </c>
      <c r="Q91" s="0" t="n">
        <f aca="false">10*VLOOKUP(A91,WPOP!$A$1:$D$122,4,0)+VLOOKUP(A91,WPOP!$A$1:$E$122,5,0)</f>
        <v>0</v>
      </c>
      <c r="R91" s="0" t="n">
        <f aca="false">10*VLOOKUP(A91,VPOP!$A$1:$D$124,4,0)+VLOOKUP(A91,VPOP!$A$1:$E$124,5,0)</f>
        <v>0</v>
      </c>
      <c r="S91" s="0" t="n">
        <f aca="false">10*VLOOKUP(A91,CPOP!$A$1:$D$122,4,0)+VLOOKUP(A91,CPOP!$A$1:$E$122,5,0)</f>
        <v>0</v>
      </c>
      <c r="T91" s="0" t="n">
        <f aca="false">10*VLOOKUP(A91,READ!$A$1:$D$122,4,0)+VLOOKUP(A91,READ!$A$1:$E$122,5,0)</f>
        <v>0</v>
      </c>
      <c r="U91" s="4"/>
      <c r="V91" s="4"/>
      <c r="W91" s="4"/>
      <c r="X91" s="0" t="n">
        <f aca="false">10*VLOOKUP(A91,FACT!$A$1:$D$123,4,0)+VLOOKUP(A91,FACT!$A$1:$E$123,5,0)</f>
        <v>0</v>
      </c>
      <c r="Y91" s="0" t="n">
        <f aca="false">10*VLOOKUP(A91,FPATH!$A$1:$D$122,4,0)+VLOOKUP(A91,FPATH!$A$1:$E$122,5,0)</f>
        <v>0</v>
      </c>
      <c r="Z91" s="0" t="n">
        <f aca="false">10*VLOOKUP(A91,CL!$A$1:$D$122,4,0)+VLOOKUP(A91,CL!$A$1:$E$122,5,0)</f>
        <v>0</v>
      </c>
      <c r="AA91" s="5" t="n">
        <f aca="false">COUNTIF(B91:Z91,"&gt;0")</f>
        <v>5</v>
      </c>
      <c r="AB91" s="6" t="n">
        <f aca="false">COUNTIF(B91:Z91,"1")+COUNTIF(B91:Z91,"11")</f>
        <v>1</v>
      </c>
      <c r="AC91" s="7" t="n">
        <f aca="false">COUNTIF(C91:Z91,"10")+COUNTIF(C91:Z91,"11")</f>
        <v>3</v>
      </c>
    </row>
    <row r="92" customFormat="false" ht="12.8" hidden="false" customHeight="false" outlineLevel="0" collapsed="false">
      <c r="A92" s="0" t="s">
        <v>118</v>
      </c>
      <c r="B92" s="0" t="n">
        <f aca="false">10*VLOOKUP(A92,INT!$A$1:$D$122,4,0)+VLOOKUP(A92,INT!$A$1:$E$122,5,0)</f>
        <v>0</v>
      </c>
      <c r="C92" s="4"/>
      <c r="D92" s="0" t="n">
        <f aca="false">10*VLOOKUP(A92,FLOW!$A$1:$D$122,4,0)+VLOOKUP(A92,FLOW!$A$1:$E$122,5,0)</f>
        <v>1</v>
      </c>
      <c r="E92" s="0" t="n">
        <f aca="false">10*VLOOKUP(A92,PATH!$A$1:$D$122,4,0)+VLOOKUP(A92,PATH!$A$1:$E$122,5,0)</f>
        <v>1</v>
      </c>
      <c r="F92" s="1" t="n">
        <v>0</v>
      </c>
      <c r="G92" s="0" t="n">
        <f aca="false">10*VLOOKUP(A92,SNT1!$A$1:$D$122,4,0)+VLOOKUP(A92,SNT1!$A$1:$E$122,5,0)</f>
        <v>0</v>
      </c>
      <c r="H92" s="0" t="n">
        <f aca="false">10*VLOOKUP(A92,SNT2!$A$1:$D$122,4,0)+VLOOKUP(A92,SNT2!$A$1:$E$122,5,0)</f>
        <v>0</v>
      </c>
      <c r="I92" s="1"/>
      <c r="K92" s="0" t="n">
        <f aca="false">10*VLOOKUP(A92,OPRE2!$A$1:$D$124,4,0)+VLOOKUP(A92,OPRE2!$A$1:$E$124,5,0)</f>
        <v>0</v>
      </c>
      <c r="M92" s="0" t="n">
        <f aca="false">10*VLOOKUP(A92,TPI!$A$1:$D$122,4,0)+VLOOKUP(A92,TPI!$A$1:$E$122,5,0)</f>
        <v>0</v>
      </c>
      <c r="N92" s="0" t="n">
        <f aca="false">10*VLOOKUP(A92,WPTP!$A$1:$D$122,4,0)+VLOOKUP(A92,WPTP!$A$1:$E$122,5,0)</f>
        <v>0</v>
      </c>
      <c r="O92" s="0" t="n">
        <f aca="false">10*VLOOKUP(A92,VPTP!$A$1:$D$122,4,0)+VLOOKUP(A92,VPTP!$A$1:$E$122,5,0)</f>
        <v>0</v>
      </c>
      <c r="P92" s="0" t="n">
        <f aca="false">10*VLOOKUP(A92,PPTP!$A$1:$D$122,4,0)+VLOOKUP(A92,PPTP!$A$1:$E$122,5,0)</f>
        <v>0</v>
      </c>
      <c r="Q92" s="0" t="n">
        <f aca="false">10*VLOOKUP(A92,WPOP!$A$1:$D$122,4,0)+VLOOKUP(A92,WPOP!$A$1:$E$122,5,0)</f>
        <v>0</v>
      </c>
      <c r="R92" s="0" t="n">
        <f aca="false">10*VLOOKUP(A92,VPOP!$A$1:$D$124,4,0)+VLOOKUP(A92,VPOP!$A$1:$E$124,5,0)</f>
        <v>0</v>
      </c>
      <c r="S92" s="0" t="n">
        <f aca="false">10*VLOOKUP(A92,CPOP!$A$1:$D$122,4,0)+VLOOKUP(A92,CPOP!$A$1:$E$122,5,0)</f>
        <v>0</v>
      </c>
      <c r="T92" s="0" t="n">
        <f aca="false">10*VLOOKUP(A92,READ!$A$1:$D$122,4,0)+VLOOKUP(A92,READ!$A$1:$E$122,5,0)</f>
        <v>0</v>
      </c>
      <c r="U92" s="4"/>
      <c r="V92" s="4"/>
      <c r="W92" s="4"/>
      <c r="X92" s="0" t="n">
        <f aca="false">10*VLOOKUP(A92,FACT!$A$1:$D$123,4,0)+VLOOKUP(A92,FACT!$A$1:$E$123,5,0)</f>
        <v>0</v>
      </c>
      <c r="Y92" s="0" t="n">
        <f aca="false">10*VLOOKUP(A92,FPATH!$A$1:$D$122,4,0)+VLOOKUP(A92,FPATH!$A$1:$E$122,5,0)</f>
        <v>0</v>
      </c>
      <c r="Z92" s="0" t="n">
        <f aca="false">10*VLOOKUP(A92,CL!$A$1:$D$122,4,0)+VLOOKUP(A92,CL!$A$1:$E$122,5,0)</f>
        <v>0</v>
      </c>
      <c r="AA92" s="5" t="n">
        <f aca="false">COUNTIF(B92:Z92,"&gt;0")</f>
        <v>2</v>
      </c>
      <c r="AB92" s="6" t="n">
        <f aca="false">COUNTIF(B92:Z92,"1")+COUNTIF(B92:Z92,"11")</f>
        <v>2</v>
      </c>
      <c r="AC92" s="7" t="n">
        <f aca="false">COUNTIF(C92:Z92,"10")+COUNTIF(C92:Z92,"11")</f>
        <v>0</v>
      </c>
    </row>
    <row r="93" customFormat="false" ht="12.8" hidden="false" customHeight="false" outlineLevel="0" collapsed="false">
      <c r="A93" s="0" t="s">
        <v>119</v>
      </c>
      <c r="B93" s="0" t="n">
        <f aca="false">10*VLOOKUP(A93,INT!$A$1:$D$122,4,0)+VLOOKUP(A93,INT!$A$1:$E$122,5,0)</f>
        <v>0</v>
      </c>
      <c r="C93" s="4"/>
      <c r="D93" s="0" t="n">
        <f aca="false">10*VLOOKUP(A93,FLOW!$A$1:$D$122,4,0)+VLOOKUP(A93,FLOW!$A$1:$E$122,5,0)</f>
        <v>0</v>
      </c>
      <c r="E93" s="0" t="n">
        <f aca="false">10*VLOOKUP(A93,PATH!$A$1:$D$122,4,0)+VLOOKUP(A93,PATH!$A$1:$E$122,5,0)</f>
        <v>0</v>
      </c>
      <c r="F93" s="0" t="n">
        <f aca="false">10*VLOOKUP(A93,CNF!$A$1:$D$122,4,0)+VLOOKUP(A93,CNF!$A$1:$E$122,5,0)</f>
        <v>0</v>
      </c>
      <c r="G93" s="0" t="n">
        <f aca="false">10*VLOOKUP(A93,SNT1!$A$1:$D$122,4,0)+VLOOKUP(A93,SNT1!$A$1:$E$122,5,0)</f>
        <v>0</v>
      </c>
      <c r="H93" s="0" t="n">
        <f aca="false">10*VLOOKUP(A93,SNT2!$A$1:$D$122,4,0)+VLOOKUP(A93,SNT2!$A$1:$E$122,5,0)</f>
        <v>0</v>
      </c>
      <c r="I93" s="1"/>
      <c r="K93" s="0" t="n">
        <f aca="false">10*VLOOKUP(A93,OPRE2!$A$1:$D$124,4,0)+VLOOKUP(A93,OPRE2!$A$1:$E$124,5,0)</f>
        <v>0</v>
      </c>
      <c r="M93" s="0" t="n">
        <f aca="false">10*VLOOKUP(A93,TPI!$A$1:$D$122,4,0)+VLOOKUP(A93,TPI!$A$1:$E$122,5,0)</f>
        <v>0</v>
      </c>
      <c r="N93" s="0" t="n">
        <f aca="false">10*VLOOKUP(A93,WPTP!$A$1:$D$122,4,0)+VLOOKUP(A93,WPTP!$A$1:$E$122,5,0)</f>
        <v>0</v>
      </c>
      <c r="O93" s="0" t="n">
        <f aca="false">10*VLOOKUP(A93,VPTP!$A$1:$D$122,4,0)+VLOOKUP(A93,VPTP!$A$1:$E$122,5,0)</f>
        <v>0</v>
      </c>
      <c r="P93" s="0" t="n">
        <f aca="false">10*VLOOKUP(A93,PPTP!$A$1:$D$122,4,0)+VLOOKUP(A93,PPTP!$A$1:$E$122,5,0)</f>
        <v>0</v>
      </c>
      <c r="Q93" s="0" t="n">
        <f aca="false">10*VLOOKUP(A93,WPOP!$A$1:$D$122,4,0)+VLOOKUP(A93,WPOP!$A$1:$E$122,5,0)</f>
        <v>0</v>
      </c>
      <c r="R93" s="0" t="n">
        <f aca="false">10*VLOOKUP(A93,VPOP!$A$1:$D$124,4,0)+VLOOKUP(A93,VPOP!$A$1:$E$124,5,0)</f>
        <v>0</v>
      </c>
      <c r="S93" s="0" t="n">
        <f aca="false">10*VLOOKUP(A93,CPOP!$A$1:$D$122,4,0)+VLOOKUP(A93,CPOP!$A$1:$E$122,5,0)</f>
        <v>0</v>
      </c>
      <c r="T93" s="0" t="n">
        <f aca="false">10*VLOOKUP(A93,READ!$A$1:$D$122,4,0)+VLOOKUP(A93,READ!$A$1:$E$122,5,0)</f>
        <v>0</v>
      </c>
      <c r="U93" s="4"/>
      <c r="V93" s="4"/>
      <c r="W93" s="4"/>
      <c r="X93" s="0" t="n">
        <f aca="false">10*VLOOKUP(A93,FACT!$A$1:$D$123,4,0)+VLOOKUP(A93,FACT!$A$1:$E$123,5,0)</f>
        <v>0</v>
      </c>
      <c r="Y93" s="0" t="n">
        <f aca="false">10*VLOOKUP(A93,FPATH!$A$1:$D$122,4,0)+VLOOKUP(A93,FPATH!$A$1:$E$122,5,0)</f>
        <v>0</v>
      </c>
      <c r="Z93" s="0" t="n">
        <f aca="false">10*VLOOKUP(A93,CL!$A$1:$D$122,4,0)+VLOOKUP(A93,CL!$A$1:$E$122,5,0)</f>
        <v>0</v>
      </c>
      <c r="AA93" s="5" t="n">
        <f aca="false">COUNTIF(B93:Z93,"&gt;0")</f>
        <v>0</v>
      </c>
      <c r="AB93" s="6" t="n">
        <f aca="false">COUNTIF(B93:Z93,"1")+COUNTIF(B93:Z93,"11")</f>
        <v>0</v>
      </c>
      <c r="AC93" s="7" t="n">
        <f aca="false">COUNTIF(C93:Z93,"10")+COUNTIF(C93:Z93,"11")</f>
        <v>0</v>
      </c>
    </row>
    <row r="94" customFormat="false" ht="12.8" hidden="false" customHeight="false" outlineLevel="0" collapsed="false">
      <c r="A94" s="0" t="s">
        <v>120</v>
      </c>
      <c r="B94" s="0" t="n">
        <f aca="false">10*VLOOKUP(A94,INT!$A$1:$D$122,4,0)+VLOOKUP(A94,INT!$A$1:$E$122,5,0)</f>
        <v>0</v>
      </c>
      <c r="C94" s="4"/>
      <c r="D94" s="0" t="n">
        <f aca="false">10*VLOOKUP(A94,FLOW!$A$1:$D$122,4,0)+VLOOKUP(A94,FLOW!$A$1:$E$122,5,0)</f>
        <v>1</v>
      </c>
      <c r="E94" s="0" t="n">
        <f aca="false">10*VLOOKUP(A94,PATH!$A$1:$D$122,4,0)+VLOOKUP(A94,PATH!$A$1:$E$122,5,0)</f>
        <v>0</v>
      </c>
      <c r="F94" s="0" t="n">
        <f aca="false">10*VLOOKUP(A94,CNF!$A$1:$D$122,4,0)+VLOOKUP(A94,CNF!$A$1:$E$122,5,0)</f>
        <v>0</v>
      </c>
      <c r="G94" s="1" t="n">
        <v>0</v>
      </c>
      <c r="H94" s="0" t="n">
        <f aca="false">10*VLOOKUP(A94,SNT2!$A$1:$D$122,4,0)+VLOOKUP(A94,SNT2!$A$1:$E$122,5,0)</f>
        <v>0</v>
      </c>
      <c r="I94" s="1"/>
      <c r="K94" s="0" t="n">
        <f aca="false">10*VLOOKUP(A94,OPRE2!$A$1:$D$124,4,0)+VLOOKUP(A94,OPRE2!$A$1:$E$124,5,0)</f>
        <v>0</v>
      </c>
      <c r="M94" s="0" t="n">
        <f aca="false">10*VLOOKUP(A94,TPI!$A$1:$D$122,4,0)+VLOOKUP(A94,TPI!$A$1:$E$122,5,0)</f>
        <v>10</v>
      </c>
      <c r="N94" s="0" t="n">
        <f aca="false">10*VLOOKUP(A94,WPTP!$A$1:$D$122,4,0)+VLOOKUP(A94,WPTP!$A$1:$E$122,5,0)</f>
        <v>0</v>
      </c>
      <c r="O94" s="0" t="n">
        <f aca="false">10*VLOOKUP(A94,VPTP!$A$1:$D$122,4,0)+VLOOKUP(A94,VPTP!$A$1:$E$122,5,0)</f>
        <v>0</v>
      </c>
      <c r="P94" s="0" t="n">
        <f aca="false">10*VLOOKUP(A94,PPTP!$A$1:$D$122,4,0)+VLOOKUP(A94,PPTP!$A$1:$E$122,5,0)</f>
        <v>0</v>
      </c>
      <c r="Q94" s="0" t="n">
        <f aca="false">10*VLOOKUP(A94,WPOP!$A$1:$D$122,4,0)+VLOOKUP(A94,WPOP!$A$1:$E$122,5,0)</f>
        <v>0</v>
      </c>
      <c r="R94" s="0" t="n">
        <f aca="false">10*VLOOKUP(A94,VPOP!$A$1:$D$124,4,0)+VLOOKUP(A94,VPOP!$A$1:$E$124,5,0)</f>
        <v>0</v>
      </c>
      <c r="S94" s="0" t="n">
        <f aca="false">10*VLOOKUP(A94,CPOP!$A$1:$D$122,4,0)+VLOOKUP(A94,CPOP!$A$1:$E$122,5,0)</f>
        <v>0</v>
      </c>
      <c r="T94" s="0" t="n">
        <f aca="false">10*VLOOKUP(A94,READ!$A$1:$D$122,4,0)+VLOOKUP(A94,READ!$A$1:$E$122,5,0)</f>
        <v>0</v>
      </c>
      <c r="U94" s="4"/>
      <c r="V94" s="4"/>
      <c r="W94" s="4"/>
      <c r="X94" s="0" t="n">
        <f aca="false">10*VLOOKUP(A94,FACT!$A$1:$D$123,4,0)+VLOOKUP(A94,FACT!$A$1:$E$123,5,0)</f>
        <v>0</v>
      </c>
      <c r="Y94" s="0" t="n">
        <f aca="false">10*VLOOKUP(A94,FPATH!$A$1:$D$122,4,0)+VLOOKUP(A94,FPATH!$A$1:$E$122,5,0)</f>
        <v>10</v>
      </c>
      <c r="Z94" s="0" t="n">
        <f aca="false">10*VLOOKUP(A94,CL!$A$1:$D$122,4,0)+VLOOKUP(A94,CL!$A$1:$E$122,5,0)</f>
        <v>10</v>
      </c>
      <c r="AA94" s="5" t="n">
        <f aca="false">COUNTIF(B94:Z94,"&gt;0")</f>
        <v>4</v>
      </c>
      <c r="AB94" s="6" t="n">
        <f aca="false">COUNTIF(B94:Z94,"1")+COUNTIF(B94:Z94,"11")</f>
        <v>1</v>
      </c>
      <c r="AC94" s="7" t="n">
        <f aca="false">COUNTIF(C94:Z94,"10")+COUNTIF(C94:Z94,"11")</f>
        <v>3</v>
      </c>
    </row>
    <row r="95" customFormat="false" ht="12.8" hidden="false" customHeight="false" outlineLevel="0" collapsed="false">
      <c r="A95" s="0" t="s">
        <v>121</v>
      </c>
      <c r="B95" s="0" t="n">
        <f aca="false">10*VLOOKUP(A95,INT!$A$1:$D$122,4,0)+VLOOKUP(A95,INT!$A$1:$E$122,5,0)</f>
        <v>0</v>
      </c>
      <c r="C95" s="4"/>
      <c r="D95" s="0" t="n">
        <f aca="false">10*VLOOKUP(A95,FLOW!$A$1:$D$122,4,0)+VLOOKUP(A95,FLOW!$A$1:$E$122,5,0)</f>
        <v>10</v>
      </c>
      <c r="E95" s="0" t="n">
        <f aca="false">10*VLOOKUP(A95,PATH!$A$1:$D$122,4,0)+VLOOKUP(A95,PATH!$A$1:$E$122,5,0)</f>
        <v>0</v>
      </c>
      <c r="F95" s="0" t="n">
        <f aca="false">10*VLOOKUP(A95,CNF!$A$1:$D$122,4,0)+VLOOKUP(A95,CNF!$A$1:$E$122,5,0)</f>
        <v>10</v>
      </c>
      <c r="G95" s="0" t="n">
        <f aca="false">10*VLOOKUP(A95,SNT1!$A$1:$D$122,4,0)+VLOOKUP(A95,SNT1!$A$1:$E$122,5,0)</f>
        <v>0</v>
      </c>
      <c r="H95" s="0" t="n">
        <f aca="false">10*VLOOKUP(A95,SNT2!$A$1:$D$122,4,0)+VLOOKUP(A95,SNT2!$A$1:$E$122,5,0)</f>
        <v>0</v>
      </c>
      <c r="I95" s="1"/>
      <c r="K95" s="0" t="n">
        <f aca="false">10*VLOOKUP(A95,OPRE2!$A$1:$D$124,4,0)+VLOOKUP(A95,OPRE2!$A$1:$E$124,5,0)</f>
        <v>0</v>
      </c>
      <c r="M95" s="0" t="n">
        <f aca="false">10*VLOOKUP(A95,TPI!$A$1:$D$122,4,0)+VLOOKUP(A95,TPI!$A$1:$E$122,5,0)</f>
        <v>0</v>
      </c>
      <c r="N95" s="0" t="n">
        <f aca="false">10*VLOOKUP(A95,WPTP!$A$1:$D$122,4,0)+VLOOKUP(A95,WPTP!$A$1:$E$122,5,0)</f>
        <v>0</v>
      </c>
      <c r="O95" s="0" t="n">
        <f aca="false">10*VLOOKUP(A95,VPTP!$A$1:$D$122,4,0)+VLOOKUP(A95,VPTP!$A$1:$E$122,5,0)</f>
        <v>0</v>
      </c>
      <c r="P95" s="0" t="n">
        <f aca="false">10*VLOOKUP(A95,PPTP!$A$1:$D$122,4,0)+VLOOKUP(A95,PPTP!$A$1:$E$122,5,0)</f>
        <v>0</v>
      </c>
      <c r="Q95" s="0" t="n">
        <f aca="false">10*VLOOKUP(A95,WPOP!$A$1:$D$122,4,0)+VLOOKUP(A95,WPOP!$A$1:$E$122,5,0)</f>
        <v>0</v>
      </c>
      <c r="R95" s="0" t="n">
        <f aca="false">10*VLOOKUP(A95,VPOP!$A$1:$D$124,4,0)+VLOOKUP(A95,VPOP!$A$1:$E$124,5,0)</f>
        <v>0</v>
      </c>
      <c r="S95" s="0" t="n">
        <f aca="false">10*VLOOKUP(A95,CPOP!$A$1:$D$122,4,0)+VLOOKUP(A95,CPOP!$A$1:$E$122,5,0)</f>
        <v>0</v>
      </c>
      <c r="T95" s="0" t="n">
        <f aca="false">10*VLOOKUP(A95,READ!$A$1:$D$122,4,0)+VLOOKUP(A95,READ!$A$1:$E$122,5,0)</f>
        <v>0</v>
      </c>
      <c r="U95" s="4"/>
      <c r="V95" s="4"/>
      <c r="W95" s="4"/>
      <c r="X95" s="0" t="n">
        <f aca="false">10*VLOOKUP(A95,FACT!$A$1:$D$123,4,0)+VLOOKUP(A95,FACT!$A$1:$E$123,5,0)</f>
        <v>0</v>
      </c>
      <c r="Y95" s="0" t="n">
        <f aca="false">10*VLOOKUP(A95,FPATH!$A$1:$D$122,4,0)+VLOOKUP(A95,FPATH!$A$1:$E$122,5,0)</f>
        <v>0</v>
      </c>
      <c r="Z95" s="0" t="n">
        <f aca="false">10*VLOOKUP(A95,CL!$A$1:$D$122,4,0)+VLOOKUP(A95,CL!$A$1:$E$122,5,0)</f>
        <v>0</v>
      </c>
      <c r="AA95" s="5" t="n">
        <f aca="false">COUNTIF(B95:Z95,"&gt;0")</f>
        <v>2</v>
      </c>
      <c r="AB95" s="6" t="n">
        <f aca="false">COUNTIF(B95:Z95,"1")+COUNTIF(B95:Z95,"11")</f>
        <v>0</v>
      </c>
      <c r="AC95" s="7" t="n">
        <f aca="false">COUNTIF(C95:Z95,"10")+COUNTIF(C95:Z95,"11")</f>
        <v>2</v>
      </c>
    </row>
    <row r="96" customFormat="false" ht="12.8" hidden="false" customHeight="false" outlineLevel="0" collapsed="false">
      <c r="A96" s="0" t="s">
        <v>122</v>
      </c>
      <c r="B96" s="0" t="n">
        <f aca="false">10*VLOOKUP(A96,INT!$A$1:$D$122,4,0)+VLOOKUP(A96,INT!$A$1:$E$122,5,0)</f>
        <v>0</v>
      </c>
      <c r="C96" s="4"/>
      <c r="D96" s="0" t="n">
        <f aca="false">10*VLOOKUP(A96,FLOW!$A$1:$D$122,4,0)+VLOOKUP(A96,FLOW!$A$1:$E$122,5,0)</f>
        <v>0</v>
      </c>
      <c r="E96" s="0" t="n">
        <f aca="false">10*VLOOKUP(A96,PATH!$A$1:$D$122,4,0)+VLOOKUP(A96,PATH!$A$1:$E$122,5,0)</f>
        <v>0</v>
      </c>
      <c r="F96" s="0" t="n">
        <f aca="false">10*VLOOKUP(A96,CNF!$A$1:$D$122,4,0)+VLOOKUP(A96,CNF!$A$1:$E$122,5,0)</f>
        <v>0</v>
      </c>
      <c r="G96" s="1" t="n">
        <v>0</v>
      </c>
      <c r="H96" s="0" t="n">
        <f aca="false">10*VLOOKUP(A96,SNT2!$A$1:$D$122,4,0)+VLOOKUP(A96,SNT2!$A$1:$E$122,5,0)</f>
        <v>0</v>
      </c>
      <c r="I96" s="1"/>
      <c r="K96" s="0" t="n">
        <f aca="false">10*VLOOKUP(A96,OPRE2!$A$1:$D$124,4,0)+VLOOKUP(A96,OPRE2!$A$1:$E$124,5,0)</f>
        <v>0</v>
      </c>
      <c r="M96" s="0" t="n">
        <f aca="false">10*VLOOKUP(A96,TPI!$A$1:$D$122,4,0)+VLOOKUP(A96,TPI!$A$1:$E$122,5,0)</f>
        <v>0</v>
      </c>
      <c r="N96" s="0" t="n">
        <f aca="false">10*VLOOKUP(A96,WPTP!$A$1:$D$122,4,0)+VLOOKUP(A96,WPTP!$A$1:$E$122,5,0)</f>
        <v>0</v>
      </c>
      <c r="O96" s="0" t="n">
        <f aca="false">10*VLOOKUP(A96,VPTP!$A$1:$D$122,4,0)+VLOOKUP(A96,VPTP!$A$1:$E$122,5,0)</f>
        <v>0</v>
      </c>
      <c r="P96" s="0" t="n">
        <f aca="false">10*VLOOKUP(A96,PPTP!$A$1:$D$122,4,0)+VLOOKUP(A96,PPTP!$A$1:$E$122,5,0)</f>
        <v>0</v>
      </c>
      <c r="Q96" s="0" t="n">
        <f aca="false">10*VLOOKUP(A96,WPOP!$A$1:$D$122,4,0)+VLOOKUP(A96,WPOP!$A$1:$E$122,5,0)</f>
        <v>0</v>
      </c>
      <c r="R96" s="0" t="n">
        <f aca="false">10*VLOOKUP(A96,VPOP!$A$1:$D$124,4,0)+VLOOKUP(A96,VPOP!$A$1:$E$124,5,0)</f>
        <v>0</v>
      </c>
      <c r="S96" s="0" t="n">
        <f aca="false">10*VLOOKUP(A96,CPOP!$A$1:$D$122,4,0)+VLOOKUP(A96,CPOP!$A$1:$E$122,5,0)</f>
        <v>0</v>
      </c>
      <c r="T96" s="0" t="n">
        <f aca="false">10*VLOOKUP(A96,READ!$A$1:$D$122,4,0)+VLOOKUP(A96,READ!$A$1:$E$122,5,0)</f>
        <v>0</v>
      </c>
      <c r="U96" s="4"/>
      <c r="V96" s="4"/>
      <c r="W96" s="4"/>
      <c r="X96" s="0" t="n">
        <f aca="false">10*VLOOKUP(A96,FACT!$A$1:$D$123,4,0)+VLOOKUP(A96,FACT!$A$1:$E$123,5,0)</f>
        <v>10</v>
      </c>
      <c r="Y96" s="0" t="n">
        <f aca="false">10*VLOOKUP(A96,FPATH!$A$1:$D$122,4,0)+VLOOKUP(A96,FPATH!$A$1:$E$122,5,0)</f>
        <v>10</v>
      </c>
      <c r="Z96" s="0" t="n">
        <f aca="false">10*VLOOKUP(A96,CL!$A$1:$D$122,4,0)+VLOOKUP(A96,CL!$A$1:$E$122,5,0)</f>
        <v>0</v>
      </c>
      <c r="AA96" s="5" t="n">
        <f aca="false">COUNTIF(B96:Z96,"&gt;0")</f>
        <v>2</v>
      </c>
      <c r="AB96" s="6" t="n">
        <f aca="false">COUNTIF(B96:Z96,"1")+COUNTIF(B96:Z96,"11")</f>
        <v>0</v>
      </c>
      <c r="AC96" s="7" t="n">
        <f aca="false">COUNTIF(C96:Z96,"10")+COUNTIF(C96:Z96,"11")</f>
        <v>2</v>
      </c>
    </row>
    <row r="97" customFormat="false" ht="12.8" hidden="false" customHeight="false" outlineLevel="0" collapsed="false">
      <c r="A97" s="0" t="s">
        <v>123</v>
      </c>
      <c r="B97" s="0" t="n">
        <f aca="false">10*VLOOKUP(A97,INT!$A$1:$D$122,4,0)+VLOOKUP(A97,INT!$A$1:$E$122,5,0)</f>
        <v>10</v>
      </c>
      <c r="C97" s="4"/>
      <c r="D97" s="0" t="n">
        <f aca="false">10*VLOOKUP(A97,FLOW!$A$1:$D$122,4,0)+VLOOKUP(A97,FLOW!$A$1:$E$122,5,0)</f>
        <v>10</v>
      </c>
      <c r="E97" s="0" t="n">
        <f aca="false">10*VLOOKUP(A97,PATH!$A$1:$D$122,4,0)+VLOOKUP(A97,PATH!$A$1:$E$122,5,0)</f>
        <v>10</v>
      </c>
      <c r="F97" s="0" t="n">
        <f aca="false">10*VLOOKUP(A97,CNF!$A$1:$D$122,4,0)+VLOOKUP(A97,CNF!$A$1:$E$122,5,0)</f>
        <v>10</v>
      </c>
      <c r="G97" s="0" t="n">
        <f aca="false">10*VLOOKUP(A97,SNT1!$A$1:$D$122,4,0)+VLOOKUP(A97,SNT1!$A$1:$E$122,5,0)</f>
        <v>0</v>
      </c>
      <c r="H97" s="0" t="n">
        <f aca="false">10*VLOOKUP(A97,SNT2!$A$1:$D$122,4,0)+VLOOKUP(A97,SNT2!$A$1:$E$122,5,0)</f>
        <v>0</v>
      </c>
      <c r="I97" s="1"/>
      <c r="K97" s="0" t="n">
        <f aca="false">10*VLOOKUP(A97,OPRE2!$A$1:$D$124,4,0)+VLOOKUP(A97,OPRE2!$A$1:$E$124,5,0)</f>
        <v>0</v>
      </c>
      <c r="M97" s="0" t="n">
        <f aca="false">10*VLOOKUP(A97,TPI!$A$1:$D$122,4,0)+VLOOKUP(A97,TPI!$A$1:$E$122,5,0)</f>
        <v>0</v>
      </c>
      <c r="N97" s="0" t="n">
        <f aca="false">10*VLOOKUP(A97,WPTP!$A$1:$D$122,4,0)+VLOOKUP(A97,WPTP!$A$1:$E$122,5,0)</f>
        <v>0</v>
      </c>
      <c r="O97" s="0" t="n">
        <f aca="false">10*VLOOKUP(A97,VPTP!$A$1:$D$122,4,0)+VLOOKUP(A97,VPTP!$A$1:$E$122,5,0)</f>
        <v>0</v>
      </c>
      <c r="P97" s="0" t="n">
        <f aca="false">10*VLOOKUP(A97,PPTP!$A$1:$D$122,4,0)+VLOOKUP(A97,PPTP!$A$1:$E$122,5,0)</f>
        <v>0</v>
      </c>
      <c r="Q97" s="0" t="n">
        <f aca="false">10*VLOOKUP(A97,WPOP!$A$1:$D$122,4,0)+VLOOKUP(A97,WPOP!$A$1:$E$122,5,0)</f>
        <v>0</v>
      </c>
      <c r="R97" s="0" t="n">
        <f aca="false">10*VLOOKUP(A97,VPOP!$A$1:$D$124,4,0)+VLOOKUP(A97,VPOP!$A$1:$E$124,5,0)</f>
        <v>0</v>
      </c>
      <c r="S97" s="0" t="n">
        <f aca="false">10*VLOOKUP(A97,CPOP!$A$1:$D$122,4,0)+VLOOKUP(A97,CPOP!$A$1:$E$122,5,0)</f>
        <v>0</v>
      </c>
      <c r="T97" s="0" t="n">
        <f aca="false">10*VLOOKUP(A97,READ!$A$1:$D$122,4,0)+VLOOKUP(A97,READ!$A$1:$E$122,5,0)</f>
        <v>0</v>
      </c>
      <c r="U97" s="4"/>
      <c r="V97" s="4"/>
      <c r="W97" s="4"/>
      <c r="X97" s="0" t="n">
        <f aca="false">10*VLOOKUP(A97,FACT!$A$1:$D$123,4,0)+VLOOKUP(A97,FACT!$A$1:$E$123,5,0)</f>
        <v>0</v>
      </c>
      <c r="Y97" s="0" t="n">
        <f aca="false">10*VLOOKUP(A97,FPATH!$A$1:$D$122,4,0)+VLOOKUP(A97,FPATH!$A$1:$E$122,5,0)</f>
        <v>0</v>
      </c>
      <c r="Z97" s="0" t="n">
        <f aca="false">10*VLOOKUP(A97,CL!$A$1:$D$122,4,0)+VLOOKUP(A97,CL!$A$1:$E$122,5,0)</f>
        <v>0</v>
      </c>
      <c r="AA97" s="5" t="n">
        <f aca="false">COUNTIF(B97:Z97,"&gt;0")</f>
        <v>4</v>
      </c>
      <c r="AB97" s="6" t="n">
        <f aca="false">COUNTIF(B97:Z97,"1")+COUNTIF(B97:Z97,"11")</f>
        <v>0</v>
      </c>
      <c r="AC97" s="7" t="n">
        <f aca="false">COUNTIF(C97:Z97,"10")+COUNTIF(C97:Z97,"11")</f>
        <v>3</v>
      </c>
    </row>
    <row r="98" customFormat="false" ht="12.8" hidden="false" customHeight="false" outlineLevel="0" collapsed="false">
      <c r="A98" s="0" t="s">
        <v>124</v>
      </c>
      <c r="B98" s="0" t="n">
        <f aca="false">10*VLOOKUP(A98,INT!$A$1:$D$122,4,0)+VLOOKUP(A98,INT!$A$1:$E$122,5,0)</f>
        <v>0</v>
      </c>
      <c r="C98" s="4"/>
      <c r="D98" s="0" t="n">
        <f aca="false">10*VLOOKUP(A98,FLOW!$A$1:$D$122,4,0)+VLOOKUP(A98,FLOW!$A$1:$E$122,5,0)</f>
        <v>0</v>
      </c>
      <c r="E98" s="0" t="n">
        <f aca="false">10*VLOOKUP(A98,PATH!$A$1:$D$122,4,0)+VLOOKUP(A98,PATH!$A$1:$E$122,5,0)</f>
        <v>0</v>
      </c>
      <c r="F98" s="0" t="n">
        <f aca="false">10*VLOOKUP(A98,CNF!$A$1:$D$122,4,0)+VLOOKUP(A98,CNF!$A$1:$E$122,5,0)</f>
        <v>0</v>
      </c>
      <c r="G98" s="1" t="n">
        <v>0</v>
      </c>
      <c r="H98" s="0" t="n">
        <f aca="false">10*VLOOKUP(A98,SNT2!$A$1:$D$122,4,0)+VLOOKUP(A98,SNT2!$A$1:$E$122,5,0)</f>
        <v>0</v>
      </c>
      <c r="I98" s="1"/>
      <c r="K98" s="0" t="n">
        <f aca="false">10*VLOOKUP(A98,OPRE2!$A$1:$D$124,4,0)+VLOOKUP(A98,OPRE2!$A$1:$E$124,5,0)</f>
        <v>0</v>
      </c>
      <c r="M98" s="0" t="n">
        <f aca="false">10*VLOOKUP(A98,TPI!$A$1:$D$122,4,0)+VLOOKUP(A98,TPI!$A$1:$E$122,5,0)</f>
        <v>0</v>
      </c>
      <c r="N98" s="0" t="n">
        <f aca="false">10*VLOOKUP(A98,WPTP!$A$1:$D$122,4,0)+VLOOKUP(A98,WPTP!$A$1:$E$122,5,0)</f>
        <v>0</v>
      </c>
      <c r="O98" s="0" t="n">
        <f aca="false">10*VLOOKUP(A98,VPTP!$A$1:$D$122,4,0)+VLOOKUP(A98,VPTP!$A$1:$E$122,5,0)</f>
        <v>0</v>
      </c>
      <c r="P98" s="0" t="n">
        <f aca="false">10*VLOOKUP(A98,PPTP!$A$1:$D$122,4,0)+VLOOKUP(A98,PPTP!$A$1:$E$122,5,0)</f>
        <v>0</v>
      </c>
      <c r="Q98" s="0" t="n">
        <f aca="false">10*VLOOKUP(A98,WPOP!$A$1:$D$122,4,0)+VLOOKUP(A98,WPOP!$A$1:$E$122,5,0)</f>
        <v>0</v>
      </c>
      <c r="R98" s="0" t="n">
        <f aca="false">10*VLOOKUP(A98,VPOP!$A$1:$D$124,4,0)+VLOOKUP(A98,VPOP!$A$1:$E$124,5,0)</f>
        <v>0</v>
      </c>
      <c r="S98" s="0" t="n">
        <f aca="false">10*VLOOKUP(A98,CPOP!$A$1:$D$122,4,0)+VLOOKUP(A98,CPOP!$A$1:$E$122,5,0)</f>
        <v>0</v>
      </c>
      <c r="T98" s="0" t="n">
        <f aca="false">10*VLOOKUP(A98,READ!$A$1:$D$122,4,0)+VLOOKUP(A98,READ!$A$1:$E$122,5,0)</f>
        <v>0</v>
      </c>
      <c r="U98" s="4"/>
      <c r="V98" s="4"/>
      <c r="W98" s="4"/>
      <c r="X98" s="0" t="n">
        <f aca="false">10*VLOOKUP(A98,FACT!$A$1:$D$123,4,0)+VLOOKUP(A98,FACT!$A$1:$E$123,5,0)</f>
        <v>0</v>
      </c>
      <c r="Y98" s="0" t="n">
        <f aca="false">10*VLOOKUP(A98,FPATH!$A$1:$D$122,4,0)+VLOOKUP(A98,FPATH!$A$1:$E$122,5,0)</f>
        <v>0</v>
      </c>
      <c r="Z98" s="0" t="n">
        <f aca="false">10*VLOOKUP(A98,CL!$A$1:$D$122,4,0)+VLOOKUP(A98,CL!$A$1:$E$122,5,0)</f>
        <v>0</v>
      </c>
      <c r="AA98" s="5" t="n">
        <f aca="false">COUNTIF(B98:Z98,"&gt;0")</f>
        <v>0</v>
      </c>
      <c r="AB98" s="6" t="n">
        <f aca="false">COUNTIF(B98:Z98,"1")+COUNTIF(B98:Z98,"11")</f>
        <v>0</v>
      </c>
      <c r="AC98" s="7" t="n">
        <f aca="false">COUNTIF(C98:Z98,"10")+COUNTIF(C98:Z98,"11")</f>
        <v>0</v>
      </c>
    </row>
    <row r="99" customFormat="false" ht="12.8" hidden="false" customHeight="false" outlineLevel="0" collapsed="false">
      <c r="A99" s="0" t="s">
        <v>125</v>
      </c>
      <c r="B99" s="0" t="n">
        <f aca="false">10*VLOOKUP(A99,INT!$A$1:$D$122,4,0)+VLOOKUP(A99,INT!$A$1:$E$122,5,0)</f>
        <v>0</v>
      </c>
      <c r="C99" s="4"/>
      <c r="D99" s="0" t="n">
        <f aca="false">10*VLOOKUP(A99,FLOW!$A$1:$D$122,4,0)+VLOOKUP(A99,FLOW!$A$1:$E$122,5,0)</f>
        <v>0</v>
      </c>
      <c r="E99" s="0" t="n">
        <f aca="false">10*VLOOKUP(A99,PATH!$A$1:$D$122,4,0)+VLOOKUP(A99,PATH!$A$1:$E$122,5,0)</f>
        <v>0</v>
      </c>
      <c r="F99" s="0" t="n">
        <f aca="false">10*VLOOKUP(A99,CNF!$A$1:$D$122,4,0)+VLOOKUP(A99,CNF!$A$1:$E$122,5,0)</f>
        <v>10</v>
      </c>
      <c r="G99" s="0" t="n">
        <f aca="false">10*VLOOKUP(A99,SNT1!$A$1:$D$122,4,0)+VLOOKUP(A99,SNT1!$A$1:$E$122,5,0)</f>
        <v>0</v>
      </c>
      <c r="H99" s="0" t="n">
        <f aca="false">10*VLOOKUP(A99,SNT2!$A$1:$D$122,4,0)+VLOOKUP(A99,SNT2!$A$1:$E$122,5,0)</f>
        <v>0</v>
      </c>
      <c r="I99" s="1"/>
      <c r="K99" s="0" t="n">
        <f aca="false">10*VLOOKUP(A99,OPRE2!$A$1:$D$124,4,0)+VLOOKUP(A99,OPRE2!$A$1:$E$124,5,0)</f>
        <v>0</v>
      </c>
      <c r="M99" s="0" t="n">
        <f aca="false">10*VLOOKUP(A99,TPI!$A$1:$D$122,4,0)+VLOOKUP(A99,TPI!$A$1:$E$122,5,0)</f>
        <v>0</v>
      </c>
      <c r="N99" s="0" t="n">
        <f aca="false">10*VLOOKUP(A99,WPTP!$A$1:$D$122,4,0)+VLOOKUP(A99,WPTP!$A$1:$E$122,5,0)</f>
        <v>0</v>
      </c>
      <c r="O99" s="0" t="n">
        <f aca="false">10*VLOOKUP(A99,VPTP!$A$1:$D$122,4,0)+VLOOKUP(A99,VPTP!$A$1:$E$122,5,0)</f>
        <v>0</v>
      </c>
      <c r="P99" s="0" t="n">
        <f aca="false">10*VLOOKUP(A99,PPTP!$A$1:$D$122,4,0)+VLOOKUP(A99,PPTP!$A$1:$E$122,5,0)</f>
        <v>0</v>
      </c>
      <c r="Q99" s="0" t="n">
        <f aca="false">10*VLOOKUP(A99,WPOP!$A$1:$D$122,4,0)+VLOOKUP(A99,WPOP!$A$1:$E$122,5,0)</f>
        <v>0</v>
      </c>
      <c r="R99" s="0" t="n">
        <f aca="false">10*VLOOKUP(A99,VPOP!$A$1:$D$124,4,0)+VLOOKUP(A99,VPOP!$A$1:$E$124,5,0)</f>
        <v>0</v>
      </c>
      <c r="S99" s="0" t="n">
        <f aca="false">10*VLOOKUP(A99,CPOP!$A$1:$D$122,4,0)+VLOOKUP(A99,CPOP!$A$1:$E$122,5,0)</f>
        <v>0</v>
      </c>
      <c r="T99" s="0" t="n">
        <f aca="false">10*VLOOKUP(A99,READ!$A$1:$D$122,4,0)+VLOOKUP(A99,READ!$A$1:$E$122,5,0)</f>
        <v>0</v>
      </c>
      <c r="U99" s="4"/>
      <c r="V99" s="4"/>
      <c r="W99" s="4"/>
      <c r="X99" s="0" t="n">
        <f aca="false">10*VLOOKUP(A99,FACT!$A$1:$D$123,4,0)+VLOOKUP(A99,FACT!$A$1:$E$123,5,0)</f>
        <v>0</v>
      </c>
      <c r="Y99" s="0" t="n">
        <f aca="false">10*VLOOKUP(A99,FPATH!$A$1:$D$122,4,0)+VLOOKUP(A99,FPATH!$A$1:$E$122,5,0)</f>
        <v>0</v>
      </c>
      <c r="Z99" s="0" t="n">
        <f aca="false">10*VLOOKUP(A99,CL!$A$1:$D$122,4,0)+VLOOKUP(A99,CL!$A$1:$E$122,5,0)</f>
        <v>0</v>
      </c>
      <c r="AA99" s="5" t="n">
        <f aca="false">COUNTIF(B99:Z99,"&gt;0")</f>
        <v>1</v>
      </c>
      <c r="AB99" s="6" t="n">
        <f aca="false">COUNTIF(B99:Z99,"1")+COUNTIF(B99:Z99,"11")</f>
        <v>0</v>
      </c>
      <c r="AC99" s="7" t="n">
        <f aca="false">COUNTIF(C99:Z99,"10")+COUNTIF(C99:Z99,"11")</f>
        <v>1</v>
      </c>
    </row>
    <row r="100" customFormat="false" ht="12.8" hidden="false" customHeight="false" outlineLevel="0" collapsed="false">
      <c r="A100" s="0" t="s">
        <v>126</v>
      </c>
      <c r="B100" s="0" t="n">
        <f aca="false">10*VLOOKUP(A100,INT!$A$1:$D$122,4,0)+VLOOKUP(A100,INT!$A$1:$E$122,5,0)</f>
        <v>0</v>
      </c>
      <c r="C100" s="4"/>
      <c r="D100" s="0" t="n">
        <f aca="false">10*VLOOKUP(A100,FLOW!$A$1:$D$122,4,0)+VLOOKUP(A100,FLOW!$A$1:$E$122,5,0)</f>
        <v>0</v>
      </c>
      <c r="E100" s="0" t="n">
        <f aca="false">10*VLOOKUP(A100,PATH!$A$1:$D$122,4,0)+VLOOKUP(A100,PATH!$A$1:$E$122,5,0)</f>
        <v>0</v>
      </c>
      <c r="F100" s="0" t="n">
        <f aca="false">10*VLOOKUP(A100,CNF!$A$1:$D$122,4,0)+VLOOKUP(A100,CNF!$A$1:$E$122,5,0)</f>
        <v>10</v>
      </c>
      <c r="G100" s="0" t="n">
        <f aca="false">10*VLOOKUP(A100,SNT1!$A$1:$D$122,4,0)+VLOOKUP(A100,SNT1!$A$1:$E$122,5,0)</f>
        <v>0</v>
      </c>
      <c r="H100" s="0" t="n">
        <f aca="false">10*VLOOKUP(A100,SNT2!$A$1:$D$122,4,0)+VLOOKUP(A100,SNT2!$A$1:$E$122,5,0)</f>
        <v>0</v>
      </c>
      <c r="I100" s="1"/>
      <c r="K100" s="0" t="n">
        <f aca="false">10*VLOOKUP(A100,OPRE2!$A$1:$D$124,4,0)+VLOOKUP(A100,OPRE2!$A$1:$E$124,5,0)</f>
        <v>0</v>
      </c>
      <c r="M100" s="0" t="n">
        <f aca="false">10*VLOOKUP(A100,TPI!$A$1:$D$122,4,0)+VLOOKUP(A100,TPI!$A$1:$E$122,5,0)</f>
        <v>0</v>
      </c>
      <c r="N100" s="0" t="n">
        <f aca="false">10*VLOOKUP(A100,WPTP!$A$1:$D$122,4,0)+VLOOKUP(A100,WPTP!$A$1:$E$122,5,0)</f>
        <v>0</v>
      </c>
      <c r="O100" s="0" t="n">
        <f aca="false">10*VLOOKUP(A100,VPTP!$A$1:$D$122,4,0)+VLOOKUP(A100,VPTP!$A$1:$E$122,5,0)</f>
        <v>0</v>
      </c>
      <c r="P100" s="0" t="n">
        <f aca="false">10*VLOOKUP(A100,PPTP!$A$1:$D$122,4,0)+VLOOKUP(A100,PPTP!$A$1:$E$122,5,0)</f>
        <v>0</v>
      </c>
      <c r="Q100" s="0" t="n">
        <f aca="false">10*VLOOKUP(A100,WPOP!$A$1:$D$122,4,0)+VLOOKUP(A100,WPOP!$A$1:$E$122,5,0)</f>
        <v>0</v>
      </c>
      <c r="R100" s="0" t="n">
        <f aca="false">10*VLOOKUP(A100,VPOP!$A$1:$D$124,4,0)+VLOOKUP(A100,VPOP!$A$1:$E$124,5,0)</f>
        <v>0</v>
      </c>
      <c r="S100" s="0" t="n">
        <f aca="false">10*VLOOKUP(A100,CPOP!$A$1:$D$122,4,0)+VLOOKUP(A100,CPOP!$A$1:$E$122,5,0)</f>
        <v>0</v>
      </c>
      <c r="T100" s="0" t="n">
        <f aca="false">10*VLOOKUP(A100,READ!$A$1:$D$122,4,0)+VLOOKUP(A100,READ!$A$1:$E$122,5,0)</f>
        <v>0</v>
      </c>
      <c r="U100" s="4"/>
      <c r="V100" s="4"/>
      <c r="W100" s="4"/>
      <c r="X100" s="0" t="n">
        <f aca="false">10*VLOOKUP(A100,FACT!$A$1:$D$123,4,0)+VLOOKUP(A100,FACT!$A$1:$E$123,5,0)</f>
        <v>0</v>
      </c>
      <c r="Y100" s="0" t="n">
        <f aca="false">10*VLOOKUP(A100,FPATH!$A$1:$D$122,4,0)+VLOOKUP(A100,FPATH!$A$1:$E$122,5,0)</f>
        <v>0</v>
      </c>
      <c r="Z100" s="0" t="n">
        <f aca="false">10*VLOOKUP(A100,CL!$A$1:$D$122,4,0)+VLOOKUP(A100,CL!$A$1:$E$122,5,0)</f>
        <v>0</v>
      </c>
      <c r="AA100" s="5" t="n">
        <f aca="false">COUNTIF(B100:Z100,"&gt;0")</f>
        <v>1</v>
      </c>
      <c r="AB100" s="6" t="n">
        <f aca="false">COUNTIF(B100:Z100,"1")+COUNTIF(B100:Z100,"11")</f>
        <v>0</v>
      </c>
      <c r="AC100" s="7" t="n">
        <f aca="false">COUNTIF(C100:Z100,"10")+COUNTIF(C100:Z100,"11")</f>
        <v>1</v>
      </c>
    </row>
    <row r="101" customFormat="false" ht="12.8" hidden="false" customHeight="false" outlineLevel="0" collapsed="false">
      <c r="A101" s="0" t="s">
        <v>127</v>
      </c>
      <c r="B101" s="0" t="n">
        <f aca="false">10*VLOOKUP(A101,INT!$A$1:$D$122,4,0)+VLOOKUP(A101,INT!$A$1:$E$122,5,0)</f>
        <v>0</v>
      </c>
      <c r="C101" s="4"/>
      <c r="D101" s="0" t="n">
        <f aca="false">10*VLOOKUP(A101,FLOW!$A$1:$D$122,4,0)+VLOOKUP(A101,FLOW!$A$1:$E$122,5,0)</f>
        <v>10</v>
      </c>
      <c r="E101" s="0" t="n">
        <f aca="false">10*VLOOKUP(A101,PATH!$A$1:$D$122,4,0)+VLOOKUP(A101,PATH!$A$1:$E$122,5,0)</f>
        <v>0</v>
      </c>
      <c r="F101" s="0" t="n">
        <f aca="false">10*VLOOKUP(A101,CNF!$A$1:$D$122,4,0)+VLOOKUP(A101,CNF!$A$1:$E$122,5,0)</f>
        <v>0</v>
      </c>
      <c r="G101" s="0" t="n">
        <f aca="false">10*VLOOKUP(A101,SNT1!$A$1:$D$122,4,0)+VLOOKUP(A101,SNT1!$A$1:$E$122,5,0)</f>
        <v>0</v>
      </c>
      <c r="H101" s="0" t="n">
        <f aca="false">10*VLOOKUP(A101,SNT2!$A$1:$D$122,4,0)+VLOOKUP(A101,SNT2!$A$1:$E$122,5,0)</f>
        <v>0</v>
      </c>
      <c r="I101" s="1"/>
      <c r="K101" s="0" t="n">
        <f aca="false">10*VLOOKUP(A101,OPRE2!$A$1:$D$124,4,0)+VLOOKUP(A101,OPRE2!$A$1:$E$124,5,0)</f>
        <v>0</v>
      </c>
      <c r="M101" s="0" t="n">
        <f aca="false">10*VLOOKUP(A101,TPI!$A$1:$D$122,4,0)+VLOOKUP(A101,TPI!$A$1:$E$122,5,0)</f>
        <v>0</v>
      </c>
      <c r="N101" s="0" t="n">
        <f aca="false">10*VLOOKUP(A101,WPTP!$A$1:$D$122,4,0)+VLOOKUP(A101,WPTP!$A$1:$E$122,5,0)</f>
        <v>0</v>
      </c>
      <c r="O101" s="0" t="n">
        <f aca="false">10*VLOOKUP(A101,VPTP!$A$1:$D$122,4,0)+VLOOKUP(A101,VPTP!$A$1:$E$122,5,0)</f>
        <v>0</v>
      </c>
      <c r="P101" s="0" t="n">
        <f aca="false">10*VLOOKUP(A101,PPTP!$A$1:$D$122,4,0)+VLOOKUP(A101,PPTP!$A$1:$E$122,5,0)</f>
        <v>1</v>
      </c>
      <c r="Q101" s="0" t="n">
        <f aca="false">10*VLOOKUP(A101,WPOP!$A$1:$D$122,4,0)+VLOOKUP(A101,WPOP!$A$1:$E$122,5,0)</f>
        <v>0</v>
      </c>
      <c r="R101" s="0" t="n">
        <f aca="false">10*VLOOKUP(A101,VPOP!$A$1:$D$124,4,0)+VLOOKUP(A101,VPOP!$A$1:$E$124,5,0)</f>
        <v>0</v>
      </c>
      <c r="S101" s="0" t="n">
        <f aca="false">10*VLOOKUP(A101,CPOP!$A$1:$D$122,4,0)+VLOOKUP(A101,CPOP!$A$1:$E$122,5,0)</f>
        <v>0</v>
      </c>
      <c r="T101" s="0" t="n">
        <f aca="false">10*VLOOKUP(A101,READ!$A$1:$D$122,4,0)+VLOOKUP(A101,READ!$A$1:$E$122,5,0)</f>
        <v>0</v>
      </c>
      <c r="U101" s="4"/>
      <c r="V101" s="4"/>
      <c r="W101" s="4"/>
      <c r="X101" s="0" t="n">
        <f aca="false">10*VLOOKUP(A101,FACT!$A$1:$D$123,4,0)+VLOOKUP(A101,FACT!$A$1:$E$123,5,0)</f>
        <v>0</v>
      </c>
      <c r="Y101" s="0" t="n">
        <f aca="false">10*VLOOKUP(A101,FPATH!$A$1:$D$122,4,0)+VLOOKUP(A101,FPATH!$A$1:$E$122,5,0)</f>
        <v>0</v>
      </c>
      <c r="Z101" s="0" t="n">
        <f aca="false">10*VLOOKUP(A101,CL!$A$1:$D$122,4,0)+VLOOKUP(A101,CL!$A$1:$E$122,5,0)</f>
        <v>0</v>
      </c>
      <c r="AA101" s="5" t="n">
        <f aca="false">COUNTIF(B101:Z101,"&gt;0")</f>
        <v>2</v>
      </c>
      <c r="AB101" s="6" t="n">
        <f aca="false">COUNTIF(B101:Z101,"1")+COUNTIF(B101:Z101,"11")</f>
        <v>1</v>
      </c>
      <c r="AC101" s="7" t="n">
        <f aca="false">COUNTIF(C101:Z101,"10")+COUNTIF(C101:Z101,"11")</f>
        <v>1</v>
      </c>
    </row>
    <row r="102" customFormat="false" ht="12.8" hidden="false" customHeight="false" outlineLevel="0" collapsed="false">
      <c r="A102" s="0" t="s">
        <v>128</v>
      </c>
      <c r="B102" s="0" t="n">
        <f aca="false">10*VLOOKUP(A102,INT!$A$1:$D$122,4,0)+VLOOKUP(A102,INT!$A$1:$E$122,5,0)</f>
        <v>0</v>
      </c>
      <c r="C102" s="4"/>
      <c r="D102" s="0" t="n">
        <f aca="false">10*VLOOKUP(A102,FLOW!$A$1:$D$122,4,0)+VLOOKUP(A102,FLOW!$A$1:$E$122,5,0)</f>
        <v>0</v>
      </c>
      <c r="E102" s="0" t="n">
        <f aca="false">10*VLOOKUP(A102,PATH!$A$1:$D$122,4,0)+VLOOKUP(A102,PATH!$A$1:$E$122,5,0)</f>
        <v>0</v>
      </c>
      <c r="F102" s="0" t="n">
        <f aca="false">10*VLOOKUP(A102,CNF!$A$1:$D$122,4,0)+VLOOKUP(A102,CNF!$A$1:$E$122,5,0)</f>
        <v>0</v>
      </c>
      <c r="G102" s="0" t="n">
        <f aca="false">10*VLOOKUP(A102,SNT1!$A$1:$D$122,4,0)+VLOOKUP(A102,SNT1!$A$1:$E$122,5,0)</f>
        <v>0</v>
      </c>
      <c r="H102" s="0" t="n">
        <f aca="false">10*VLOOKUP(A102,SNT2!$A$1:$D$122,4,0)+VLOOKUP(A102,SNT2!$A$1:$E$122,5,0)</f>
        <v>0</v>
      </c>
      <c r="I102" s="1"/>
      <c r="K102" s="0" t="n">
        <f aca="false">10*VLOOKUP(A102,OPRE2!$A$1:$D$124,4,0)+VLOOKUP(A102,OPRE2!$A$1:$E$124,5,0)</f>
        <v>0</v>
      </c>
      <c r="M102" s="0" t="n">
        <f aca="false">10*VLOOKUP(A102,TPI!$A$1:$D$122,4,0)+VLOOKUP(A102,TPI!$A$1:$E$122,5,0)</f>
        <v>0</v>
      </c>
      <c r="N102" s="0" t="n">
        <f aca="false">10*VLOOKUP(A102,WPTP!$A$1:$D$122,4,0)+VLOOKUP(A102,WPTP!$A$1:$E$122,5,0)</f>
        <v>0</v>
      </c>
      <c r="O102" s="0" t="n">
        <f aca="false">10*VLOOKUP(A102,VPTP!$A$1:$D$122,4,0)+VLOOKUP(A102,VPTP!$A$1:$E$122,5,0)</f>
        <v>0</v>
      </c>
      <c r="P102" s="0" t="n">
        <f aca="false">10*VLOOKUP(A102,PPTP!$A$1:$D$122,4,0)+VLOOKUP(A102,PPTP!$A$1:$E$122,5,0)</f>
        <v>1</v>
      </c>
      <c r="Q102" s="0" t="n">
        <f aca="false">10*VLOOKUP(A102,WPOP!$A$1:$D$122,4,0)+VLOOKUP(A102,WPOP!$A$1:$E$122,5,0)</f>
        <v>0</v>
      </c>
      <c r="R102" s="0" t="n">
        <f aca="false">10*VLOOKUP(A102,VPOP!$A$1:$D$124,4,0)+VLOOKUP(A102,VPOP!$A$1:$E$124,5,0)</f>
        <v>0</v>
      </c>
      <c r="S102" s="0" t="n">
        <f aca="false">10*VLOOKUP(A102,CPOP!$A$1:$D$122,4,0)+VLOOKUP(A102,CPOP!$A$1:$E$122,5,0)</f>
        <v>0</v>
      </c>
      <c r="T102" s="0" t="n">
        <f aca="false">10*VLOOKUP(A102,READ!$A$1:$D$122,4,0)+VLOOKUP(A102,READ!$A$1:$E$122,5,0)</f>
        <v>0</v>
      </c>
      <c r="U102" s="4"/>
      <c r="V102" s="4"/>
      <c r="W102" s="4"/>
      <c r="X102" s="0" t="n">
        <f aca="false">10*VLOOKUP(A102,FACT!$A$1:$D$123,4,0)+VLOOKUP(A102,FACT!$A$1:$E$123,5,0)</f>
        <v>0</v>
      </c>
      <c r="Y102" s="0" t="n">
        <f aca="false">10*VLOOKUP(A102,FPATH!$A$1:$D$122,4,0)+VLOOKUP(A102,FPATH!$A$1:$E$122,5,0)</f>
        <v>0</v>
      </c>
      <c r="Z102" s="0" t="n">
        <f aca="false">10*VLOOKUP(A102,CL!$A$1:$D$122,4,0)+VLOOKUP(A102,CL!$A$1:$E$122,5,0)</f>
        <v>0</v>
      </c>
      <c r="AA102" s="5" t="n">
        <f aca="false">COUNTIF(B102:Z102,"&gt;0")</f>
        <v>1</v>
      </c>
      <c r="AB102" s="6" t="n">
        <f aca="false">COUNTIF(B102:Z102,"1")+COUNTIF(B102:Z102,"11")</f>
        <v>1</v>
      </c>
      <c r="AC102" s="7" t="n">
        <f aca="false">COUNTIF(C102:Z102,"10")+COUNTIF(C102:Z102,"11")</f>
        <v>0</v>
      </c>
    </row>
    <row r="103" customFormat="false" ht="12.8" hidden="false" customHeight="false" outlineLevel="0" collapsed="false">
      <c r="A103" s="0" t="s">
        <v>129</v>
      </c>
      <c r="B103" s="0" t="n">
        <f aca="false">10*VLOOKUP(A103,INT!$A$1:$D$122,4,0)+VLOOKUP(A103,INT!$A$1:$E$122,5,0)</f>
        <v>0</v>
      </c>
      <c r="C103" s="4"/>
      <c r="D103" s="0" t="n">
        <f aca="false">10*VLOOKUP(A103,FLOW!$A$1:$D$122,4,0)+VLOOKUP(A103,FLOW!$A$1:$E$122,5,0)</f>
        <v>1</v>
      </c>
      <c r="E103" s="0" t="n">
        <f aca="false">10*VLOOKUP(A103,PATH!$A$1:$D$122,4,0)+VLOOKUP(A103,PATH!$A$1:$E$122,5,0)</f>
        <v>0</v>
      </c>
      <c r="F103" s="0" t="n">
        <f aca="false">10*VLOOKUP(A103,CNF!$A$1:$D$122,4,0)+VLOOKUP(A103,CNF!$A$1:$E$122,5,0)</f>
        <v>0</v>
      </c>
      <c r="G103" s="1" t="n">
        <v>0</v>
      </c>
      <c r="H103" s="0" t="n">
        <f aca="false">10*VLOOKUP(A103,SNT2!$A$1:$D$122,4,0)+VLOOKUP(A103,SNT2!$A$1:$E$122,5,0)</f>
        <v>0</v>
      </c>
      <c r="I103" s="1"/>
      <c r="K103" s="0" t="n">
        <f aca="false">10*VLOOKUP(A103,OPRE2!$A$1:$D$124,4,0)+VLOOKUP(A103,OPRE2!$A$1:$E$124,5,0)</f>
        <v>0</v>
      </c>
      <c r="M103" s="0" t="n">
        <f aca="false">10*VLOOKUP(A103,TPI!$A$1:$D$122,4,0)+VLOOKUP(A103,TPI!$A$1:$E$122,5,0)</f>
        <v>0</v>
      </c>
      <c r="N103" s="0" t="n">
        <f aca="false">10*VLOOKUP(A103,WPTP!$A$1:$D$122,4,0)+VLOOKUP(A103,WPTP!$A$1:$E$122,5,0)</f>
        <v>0</v>
      </c>
      <c r="O103" s="0" t="n">
        <f aca="false">10*VLOOKUP(A103,VPTP!$A$1:$D$122,4,0)+VLOOKUP(A103,VPTP!$A$1:$E$122,5,0)</f>
        <v>0</v>
      </c>
      <c r="P103" s="0" t="n">
        <f aca="false">10*VLOOKUP(A103,PPTP!$A$1:$D$122,4,0)+VLOOKUP(A103,PPTP!$A$1:$E$122,5,0)</f>
        <v>1</v>
      </c>
      <c r="Q103" s="0" t="n">
        <f aca="false">10*VLOOKUP(A103,WPOP!$A$1:$D$122,4,0)+VLOOKUP(A103,WPOP!$A$1:$E$122,5,0)</f>
        <v>0</v>
      </c>
      <c r="R103" s="0" t="n">
        <f aca="false">10*VLOOKUP(A103,VPOP!$A$1:$D$124,4,0)+VLOOKUP(A103,VPOP!$A$1:$E$124,5,0)</f>
        <v>0</v>
      </c>
      <c r="S103" s="0" t="n">
        <f aca="false">10*VLOOKUP(A103,CPOP!$A$1:$D$122,4,0)+VLOOKUP(A103,CPOP!$A$1:$E$122,5,0)</f>
        <v>0</v>
      </c>
      <c r="T103" s="0" t="n">
        <f aca="false">10*VLOOKUP(A103,READ!$A$1:$D$122,4,0)+VLOOKUP(A103,READ!$A$1:$E$122,5,0)</f>
        <v>0</v>
      </c>
      <c r="U103" s="4"/>
      <c r="V103" s="4"/>
      <c r="W103" s="4"/>
      <c r="X103" s="0" t="n">
        <f aca="false">10*VLOOKUP(A103,FACT!$A$1:$D$123,4,0)+VLOOKUP(A103,FACT!$A$1:$E$123,5,0)</f>
        <v>0</v>
      </c>
      <c r="Y103" s="0" t="n">
        <f aca="false">10*VLOOKUP(A103,FPATH!$A$1:$D$122,4,0)+VLOOKUP(A103,FPATH!$A$1:$E$122,5,0)</f>
        <v>0</v>
      </c>
      <c r="Z103" s="0" t="n">
        <f aca="false">10*VLOOKUP(A103,CL!$A$1:$D$122,4,0)+VLOOKUP(A103,CL!$A$1:$E$122,5,0)</f>
        <v>0</v>
      </c>
      <c r="AA103" s="5" t="n">
        <f aca="false">COUNTIF(B103:Z103,"&gt;0")</f>
        <v>2</v>
      </c>
      <c r="AB103" s="6" t="n">
        <f aca="false">COUNTIF(B103:Z103,"1")+COUNTIF(B103:Z103,"11")</f>
        <v>2</v>
      </c>
      <c r="AC103" s="7" t="n">
        <f aca="false">COUNTIF(C103:Z103,"10")+COUNTIF(C103:Z103,"11")</f>
        <v>0</v>
      </c>
    </row>
    <row r="104" customFormat="false" ht="12.8" hidden="false" customHeight="false" outlineLevel="0" collapsed="false">
      <c r="A104" s="0" t="s">
        <v>130</v>
      </c>
      <c r="B104" s="0" t="n">
        <f aca="false">10*VLOOKUP(A104,INT!$A$1:$D$122,4,0)+VLOOKUP(A104,INT!$A$1:$E$122,5,0)</f>
        <v>0</v>
      </c>
      <c r="C104" s="4"/>
      <c r="D104" s="0" t="n">
        <f aca="false">10*VLOOKUP(A104,FLOW!$A$1:$D$122,4,0)+VLOOKUP(A104,FLOW!$A$1:$E$122,5,0)</f>
        <v>0</v>
      </c>
      <c r="E104" s="0" t="n">
        <f aca="false">10*VLOOKUP(A104,PATH!$A$1:$D$122,4,0)+VLOOKUP(A104,PATH!$A$1:$E$122,5,0)</f>
        <v>0</v>
      </c>
      <c r="F104" s="0" t="n">
        <f aca="false">10*VLOOKUP(A104,CNF!$A$1:$D$122,4,0)+VLOOKUP(A104,CNF!$A$1:$E$122,5,0)</f>
        <v>0</v>
      </c>
      <c r="G104" s="0" t="n">
        <f aca="false">10*VLOOKUP(A104,SNT1!$A$1:$D$122,4,0)+VLOOKUP(A104,SNT1!$A$1:$E$122,5,0)</f>
        <v>0</v>
      </c>
      <c r="H104" s="0" t="n">
        <f aca="false">10*VLOOKUP(A104,SNT2!$A$1:$D$122,4,0)+VLOOKUP(A104,SNT2!$A$1:$E$122,5,0)</f>
        <v>0</v>
      </c>
      <c r="I104" s="1"/>
      <c r="K104" s="0" t="n">
        <f aca="false">10*VLOOKUP(A104,OPRE2!$A$1:$D$124,4,0)+VLOOKUP(A104,OPRE2!$A$1:$E$124,5,0)</f>
        <v>0</v>
      </c>
      <c r="M104" s="0" t="n">
        <f aca="false">10*VLOOKUP(A104,TPI!$A$1:$D$122,4,0)+VLOOKUP(A104,TPI!$A$1:$E$122,5,0)</f>
        <v>0</v>
      </c>
      <c r="N104" s="0" t="n">
        <f aca="false">10*VLOOKUP(A104,WPTP!$A$1:$D$122,4,0)+VLOOKUP(A104,WPTP!$A$1:$E$122,5,0)</f>
        <v>0</v>
      </c>
      <c r="O104" s="0" t="n">
        <f aca="false">10*VLOOKUP(A104,VPTP!$A$1:$D$122,4,0)+VLOOKUP(A104,VPTP!$A$1:$E$122,5,0)</f>
        <v>0</v>
      </c>
      <c r="P104" s="0" t="n">
        <f aca="false">10*VLOOKUP(A104,PPTP!$A$1:$D$122,4,0)+VLOOKUP(A104,PPTP!$A$1:$E$122,5,0)</f>
        <v>0</v>
      </c>
      <c r="Q104" s="0" t="n">
        <f aca="false">10*VLOOKUP(A104,WPOP!$A$1:$D$122,4,0)+VLOOKUP(A104,WPOP!$A$1:$E$122,5,0)</f>
        <v>0</v>
      </c>
      <c r="R104" s="0" t="n">
        <f aca="false">10*VLOOKUP(A104,VPOP!$A$1:$D$124,4,0)+VLOOKUP(A104,VPOP!$A$1:$E$124,5,0)</f>
        <v>0</v>
      </c>
      <c r="S104" s="0" t="n">
        <f aca="false">10*VLOOKUP(A104,CPOP!$A$1:$D$122,4,0)+VLOOKUP(A104,CPOP!$A$1:$E$122,5,0)</f>
        <v>0</v>
      </c>
      <c r="T104" s="0" t="n">
        <f aca="false">10*VLOOKUP(A104,READ!$A$1:$D$122,4,0)+VLOOKUP(A104,READ!$A$1:$E$122,5,0)</f>
        <v>0</v>
      </c>
      <c r="U104" s="4"/>
      <c r="V104" s="4"/>
      <c r="W104" s="4"/>
      <c r="X104" s="0" t="n">
        <f aca="false">10*VLOOKUP(A104,FACT!$A$1:$D$123,4,0)+VLOOKUP(A104,FACT!$A$1:$E$123,5,0)</f>
        <v>0</v>
      </c>
      <c r="Y104" s="0" t="n">
        <f aca="false">10*VLOOKUP(A104,FPATH!$A$1:$D$122,4,0)+VLOOKUP(A104,FPATH!$A$1:$E$122,5,0)</f>
        <v>0</v>
      </c>
      <c r="Z104" s="0" t="n">
        <f aca="false">10*VLOOKUP(A104,CL!$A$1:$D$122,4,0)+VLOOKUP(A104,CL!$A$1:$E$122,5,0)</f>
        <v>0</v>
      </c>
      <c r="AA104" s="5" t="n">
        <f aca="false">COUNTIF(B104:Z104,"&gt;0")</f>
        <v>0</v>
      </c>
      <c r="AB104" s="6" t="n">
        <f aca="false">COUNTIF(B104:Z104,"1")+COUNTIF(B104:Z104,"11")</f>
        <v>0</v>
      </c>
      <c r="AC104" s="7" t="n">
        <f aca="false">COUNTIF(C104:Z104,"10")+COUNTIF(C104:Z104,"11")</f>
        <v>0</v>
      </c>
    </row>
    <row r="105" customFormat="false" ht="12.8" hidden="false" customHeight="false" outlineLevel="0" collapsed="false">
      <c r="A105" s="0" t="s">
        <v>131</v>
      </c>
      <c r="B105" s="0" t="n">
        <f aca="false">10*VLOOKUP(A105,INT!$A$1:$D$122,4,0)+VLOOKUP(A105,INT!$A$1:$E$122,5,0)</f>
        <v>10</v>
      </c>
      <c r="C105" s="4"/>
      <c r="D105" s="0" t="n">
        <f aca="false">10*VLOOKUP(A105,FLOW!$A$1:$D$122,4,0)+VLOOKUP(A105,FLOW!$A$1:$E$122,5,0)</f>
        <v>10</v>
      </c>
      <c r="E105" s="0" t="n">
        <f aca="false">10*VLOOKUP(A105,PATH!$A$1:$D$122,4,0)+VLOOKUP(A105,PATH!$A$1:$E$122,5,0)</f>
        <v>10</v>
      </c>
      <c r="F105" s="0" t="n">
        <f aca="false">10*VLOOKUP(A105,CNF!$A$1:$D$122,4,0)+VLOOKUP(A105,CNF!$A$1:$E$122,5,0)</f>
        <v>10</v>
      </c>
      <c r="G105" s="0" t="n">
        <f aca="false">10*VLOOKUP(A105,SNT1!$A$1:$D$122,4,0)+VLOOKUP(A105,SNT1!$A$1:$E$122,5,0)</f>
        <v>0</v>
      </c>
      <c r="H105" s="0" t="n">
        <f aca="false">10*VLOOKUP(A105,SNT2!$A$1:$D$122,4,0)+VLOOKUP(A105,SNT2!$A$1:$E$122,5,0)</f>
        <v>0</v>
      </c>
      <c r="I105" s="1"/>
      <c r="K105" s="0" t="n">
        <f aca="false">10*VLOOKUP(A105,OPRE2!$A$1:$D$124,4,0)+VLOOKUP(A105,OPRE2!$A$1:$E$124,5,0)</f>
        <v>0</v>
      </c>
      <c r="M105" s="0" t="n">
        <f aca="false">10*VLOOKUP(A105,TPI!$A$1:$D$122,4,0)+VLOOKUP(A105,TPI!$A$1:$E$122,5,0)</f>
        <v>0</v>
      </c>
      <c r="N105" s="0" t="n">
        <f aca="false">10*VLOOKUP(A105,WPTP!$A$1:$D$122,4,0)+VLOOKUP(A105,WPTP!$A$1:$E$122,5,0)</f>
        <v>0</v>
      </c>
      <c r="O105" s="0" t="n">
        <f aca="false">10*VLOOKUP(A105,VPTP!$A$1:$D$122,4,0)+VLOOKUP(A105,VPTP!$A$1:$E$122,5,0)</f>
        <v>0</v>
      </c>
      <c r="P105" s="0" t="n">
        <f aca="false">10*VLOOKUP(A105,PPTP!$A$1:$D$122,4,0)+VLOOKUP(A105,PPTP!$A$1:$E$122,5,0)</f>
        <v>1</v>
      </c>
      <c r="Q105" s="0" t="n">
        <f aca="false">10*VLOOKUP(A105,WPOP!$A$1:$D$122,4,0)+VLOOKUP(A105,WPOP!$A$1:$E$122,5,0)</f>
        <v>0</v>
      </c>
      <c r="R105" s="0" t="n">
        <f aca="false">10*VLOOKUP(A105,VPOP!$A$1:$D$124,4,0)+VLOOKUP(A105,VPOP!$A$1:$E$124,5,0)</f>
        <v>0</v>
      </c>
      <c r="S105" s="0" t="n">
        <f aca="false">10*VLOOKUP(A105,CPOP!$A$1:$D$122,4,0)+VLOOKUP(A105,CPOP!$A$1:$E$122,5,0)</f>
        <v>0</v>
      </c>
      <c r="T105" s="0" t="n">
        <f aca="false">10*VLOOKUP(A105,READ!$A$1:$D$122,4,0)+VLOOKUP(A105,READ!$A$1:$E$122,5,0)</f>
        <v>0</v>
      </c>
      <c r="U105" s="4"/>
      <c r="V105" s="4"/>
      <c r="W105" s="4"/>
      <c r="X105" s="0" t="n">
        <f aca="false">10*VLOOKUP(A105,FACT!$A$1:$D$123,4,0)+VLOOKUP(A105,FACT!$A$1:$E$123,5,0)</f>
        <v>0</v>
      </c>
      <c r="Y105" s="0" t="n">
        <f aca="false">10*VLOOKUP(A105,FPATH!$A$1:$D$122,4,0)+VLOOKUP(A105,FPATH!$A$1:$E$122,5,0)</f>
        <v>0</v>
      </c>
      <c r="Z105" s="0" t="n">
        <f aca="false">10*VLOOKUP(A105,CL!$A$1:$D$122,4,0)+VLOOKUP(A105,CL!$A$1:$E$122,5,0)</f>
        <v>10</v>
      </c>
      <c r="AA105" s="5" t="n">
        <f aca="false">COUNTIF(B105:Z105,"&gt;0")</f>
        <v>6</v>
      </c>
      <c r="AB105" s="6" t="n">
        <f aca="false">COUNTIF(B105:Z105,"1")+COUNTIF(B105:Z105,"11")</f>
        <v>1</v>
      </c>
      <c r="AC105" s="7" t="n">
        <f aca="false">COUNTIF(C105:Z105,"10")+COUNTIF(C105:Z105,"11")</f>
        <v>4</v>
      </c>
    </row>
    <row r="106" customFormat="false" ht="12.8" hidden="false" customHeight="false" outlineLevel="0" collapsed="false">
      <c r="A106" s="0" t="s">
        <v>132</v>
      </c>
      <c r="B106" s="0" t="n">
        <f aca="false">10*VLOOKUP(A106,INT!$A$1:$D$122,4,0)+VLOOKUP(A106,INT!$A$1:$E$122,5,0)</f>
        <v>0</v>
      </c>
      <c r="C106" s="4"/>
      <c r="D106" s="0" t="n">
        <f aca="false">10*VLOOKUP(A106,FLOW!$A$1:$D$122,4,0)+VLOOKUP(A106,FLOW!$A$1:$E$122,5,0)</f>
        <v>1</v>
      </c>
      <c r="E106" s="0" t="n">
        <f aca="false">10*VLOOKUP(A106,PATH!$A$1:$D$122,4,0)+VLOOKUP(A106,PATH!$A$1:$E$122,5,0)</f>
        <v>0</v>
      </c>
      <c r="F106" s="0" t="n">
        <f aca="false">10*VLOOKUP(A106,CNF!$A$1:$D$122,4,0)+VLOOKUP(A106,CNF!$A$1:$E$122,5,0)</f>
        <v>0</v>
      </c>
      <c r="G106" s="0" t="n">
        <f aca="false">10*VLOOKUP(A106,SNT1!$A$1:$D$122,4,0)+VLOOKUP(A106,SNT1!$A$1:$E$122,5,0)</f>
        <v>0</v>
      </c>
      <c r="H106" s="0" t="n">
        <f aca="false">10*VLOOKUP(A106,SNT2!$A$1:$D$122,4,0)+VLOOKUP(A106,SNT2!$A$1:$E$122,5,0)</f>
        <v>0</v>
      </c>
      <c r="I106" s="1"/>
      <c r="K106" s="0" t="n">
        <f aca="false">10*VLOOKUP(A106,OPRE2!$A$1:$D$124,4,0)+VLOOKUP(A106,OPRE2!$A$1:$E$124,5,0)</f>
        <v>0</v>
      </c>
      <c r="M106" s="0" t="n">
        <f aca="false">10*VLOOKUP(A106,TPI!$A$1:$D$122,4,0)+VLOOKUP(A106,TPI!$A$1:$E$122,5,0)</f>
        <v>10</v>
      </c>
      <c r="N106" s="0" t="n">
        <f aca="false">10*VLOOKUP(A106,WPTP!$A$1:$D$122,4,0)+VLOOKUP(A106,WPTP!$A$1:$E$122,5,0)</f>
        <v>0</v>
      </c>
      <c r="O106" s="0" t="n">
        <f aca="false">10*VLOOKUP(A106,VPTP!$A$1:$D$122,4,0)+VLOOKUP(A106,VPTP!$A$1:$E$122,5,0)</f>
        <v>0</v>
      </c>
      <c r="P106" s="0" t="n">
        <f aca="false">10*VLOOKUP(A106,PPTP!$A$1:$D$122,4,0)+VLOOKUP(A106,PPTP!$A$1:$E$122,5,0)</f>
        <v>0</v>
      </c>
      <c r="Q106" s="0" t="n">
        <f aca="false">10*VLOOKUP(A106,WPOP!$A$1:$D$122,4,0)+VLOOKUP(A106,WPOP!$A$1:$E$122,5,0)</f>
        <v>0</v>
      </c>
      <c r="R106" s="0" t="n">
        <f aca="false">10*VLOOKUP(A106,VPOP!$A$1:$D$124,4,0)+VLOOKUP(A106,VPOP!$A$1:$E$124,5,0)</f>
        <v>0</v>
      </c>
      <c r="S106" s="0" t="n">
        <f aca="false">10*VLOOKUP(A106,CPOP!$A$1:$D$122,4,0)+VLOOKUP(A106,CPOP!$A$1:$E$122,5,0)</f>
        <v>0</v>
      </c>
      <c r="T106" s="0" t="n">
        <f aca="false">10*VLOOKUP(A106,READ!$A$1:$D$122,4,0)+VLOOKUP(A106,READ!$A$1:$E$122,5,0)</f>
        <v>0</v>
      </c>
      <c r="U106" s="4"/>
      <c r="V106" s="4"/>
      <c r="W106" s="4"/>
      <c r="X106" s="0" t="n">
        <f aca="false">10*VLOOKUP(A106,FACT!$A$1:$D$123,4,0)+VLOOKUP(A106,FACT!$A$1:$E$123,5,0)</f>
        <v>0</v>
      </c>
      <c r="Y106" s="0" t="n">
        <f aca="false">10*VLOOKUP(A106,FPATH!$A$1:$D$122,4,0)+VLOOKUP(A106,FPATH!$A$1:$E$122,5,0)</f>
        <v>0</v>
      </c>
      <c r="Z106" s="0" t="n">
        <f aca="false">10*VLOOKUP(A106,CL!$A$1:$D$122,4,0)+VLOOKUP(A106,CL!$A$1:$E$122,5,0)</f>
        <v>0</v>
      </c>
      <c r="AA106" s="5" t="n">
        <f aca="false">COUNTIF(B106:Z106,"&gt;0")</f>
        <v>2</v>
      </c>
      <c r="AB106" s="6" t="n">
        <f aca="false">COUNTIF(B106:Z106,"1")+COUNTIF(B106:Z106,"11")</f>
        <v>1</v>
      </c>
      <c r="AC106" s="7" t="n">
        <f aca="false">COUNTIF(C106:Z106,"10")+COUNTIF(C106:Z106,"11")</f>
        <v>1</v>
      </c>
    </row>
    <row r="107" customFormat="false" ht="12.8" hidden="false" customHeight="false" outlineLevel="0" collapsed="false">
      <c r="A107" s="0" t="s">
        <v>133</v>
      </c>
      <c r="B107" s="0" t="n">
        <f aca="false">10*VLOOKUP(A107,INT!$A$1:$D$122,4,0)+VLOOKUP(A107,INT!$A$1:$E$122,5,0)</f>
        <v>0</v>
      </c>
      <c r="C107" s="4"/>
      <c r="D107" s="0" t="n">
        <f aca="false">10*VLOOKUP(A107,FLOW!$A$1:$D$122,4,0)+VLOOKUP(A107,FLOW!$A$1:$E$122,5,0)</f>
        <v>10</v>
      </c>
      <c r="E107" s="0" t="n">
        <f aca="false">10*VLOOKUP(A107,PATH!$A$1:$D$122,4,0)+VLOOKUP(A107,PATH!$A$1:$E$122,5,0)</f>
        <v>10</v>
      </c>
      <c r="F107" s="0" t="n">
        <f aca="false">10*VLOOKUP(A107,CNF!$A$1:$D$122,4,0)+VLOOKUP(A107,CNF!$A$1:$E$122,5,0)</f>
        <v>10</v>
      </c>
      <c r="G107" s="1" t="n">
        <v>0</v>
      </c>
      <c r="H107" s="0" t="n">
        <f aca="false">10*VLOOKUP(A107,SNT2!$A$1:$D$122,4,0)+VLOOKUP(A107,SNT2!$A$1:$E$122,5,0)</f>
        <v>0</v>
      </c>
      <c r="I107" s="1"/>
      <c r="K107" s="0" t="n">
        <f aca="false">10*VLOOKUP(A107,OPRE2!$A$1:$D$124,4,0)+VLOOKUP(A107,OPRE2!$A$1:$E$124,5,0)</f>
        <v>0</v>
      </c>
      <c r="M107" s="0" t="n">
        <f aca="false">10*VLOOKUP(A107,TPI!$A$1:$D$122,4,0)+VLOOKUP(A107,TPI!$A$1:$E$122,5,0)</f>
        <v>10</v>
      </c>
      <c r="N107" s="0" t="n">
        <f aca="false">10*VLOOKUP(A107,WPTP!$A$1:$D$122,4,0)+VLOOKUP(A107,WPTP!$A$1:$E$122,5,0)</f>
        <v>0</v>
      </c>
      <c r="O107" s="0" t="n">
        <f aca="false">10*VLOOKUP(A107,VPTP!$A$1:$D$122,4,0)+VLOOKUP(A107,VPTP!$A$1:$E$122,5,0)</f>
        <v>0</v>
      </c>
      <c r="P107" s="0" t="n">
        <f aca="false">10*VLOOKUP(A107,PPTP!$A$1:$D$122,4,0)+VLOOKUP(A107,PPTP!$A$1:$E$122,5,0)</f>
        <v>0</v>
      </c>
      <c r="Q107" s="0" t="n">
        <f aca="false">10*VLOOKUP(A107,WPOP!$A$1:$D$122,4,0)+VLOOKUP(A107,WPOP!$A$1:$E$122,5,0)</f>
        <v>0</v>
      </c>
      <c r="R107" s="0" t="n">
        <f aca="false">10*VLOOKUP(A107,VPOP!$A$1:$D$124,4,0)+VLOOKUP(A107,VPOP!$A$1:$E$124,5,0)</f>
        <v>0</v>
      </c>
      <c r="S107" s="0" t="n">
        <f aca="false">10*VLOOKUP(A107,CPOP!$A$1:$D$122,4,0)+VLOOKUP(A107,CPOP!$A$1:$E$122,5,0)</f>
        <v>0</v>
      </c>
      <c r="T107" s="0" t="n">
        <f aca="false">10*VLOOKUP(A107,READ!$A$1:$D$122,4,0)+VLOOKUP(A107,READ!$A$1:$E$122,5,0)</f>
        <v>0</v>
      </c>
      <c r="U107" s="4"/>
      <c r="V107" s="4"/>
      <c r="W107" s="4"/>
      <c r="X107" s="0" t="n">
        <f aca="false">10*VLOOKUP(A107,FACT!$A$1:$D$123,4,0)+VLOOKUP(A107,FACT!$A$1:$E$123,5,0)</f>
        <v>0</v>
      </c>
      <c r="Y107" s="0" t="n">
        <f aca="false">10*VLOOKUP(A107,FPATH!$A$1:$D$122,4,0)+VLOOKUP(A107,FPATH!$A$1:$E$122,5,0)</f>
        <v>0</v>
      </c>
      <c r="Z107" s="0" t="n">
        <f aca="false">10*VLOOKUP(A107,CL!$A$1:$D$122,4,0)+VLOOKUP(A107,CL!$A$1:$E$122,5,0)</f>
        <v>0</v>
      </c>
      <c r="AA107" s="5" t="n">
        <f aca="false">COUNTIF(B107:Z107,"&gt;0")</f>
        <v>4</v>
      </c>
      <c r="AB107" s="6" t="n">
        <f aca="false">COUNTIF(B107:Z107,"1")+COUNTIF(B107:Z107,"11")</f>
        <v>0</v>
      </c>
      <c r="AC107" s="7" t="n">
        <f aca="false">COUNTIF(C107:Z107,"10")+COUNTIF(C107:Z107,"11")</f>
        <v>4</v>
      </c>
    </row>
    <row r="108" customFormat="false" ht="12.8" hidden="false" customHeight="false" outlineLevel="0" collapsed="false">
      <c r="A108" s="0" t="s">
        <v>134</v>
      </c>
      <c r="B108" s="0" t="n">
        <f aca="false">10*VLOOKUP(A108,INT!$A$1:$D$122,4,0)+VLOOKUP(A108,INT!$A$1:$E$122,5,0)</f>
        <v>0</v>
      </c>
      <c r="C108" s="4"/>
      <c r="D108" s="0" t="n">
        <f aca="false">10*VLOOKUP(A108,FLOW!$A$1:$D$122,4,0)+VLOOKUP(A108,FLOW!$A$1:$E$122,5,0)</f>
        <v>0</v>
      </c>
      <c r="E108" s="0" t="n">
        <f aca="false">10*VLOOKUP(A108,PATH!$A$1:$D$122,4,0)+VLOOKUP(A108,PATH!$A$1:$E$122,5,0)</f>
        <v>0</v>
      </c>
      <c r="F108" s="0" t="n">
        <f aca="false">10*VLOOKUP(A108,CNF!$A$1:$D$122,4,0)+VLOOKUP(A108,CNF!$A$1:$E$122,5,0)</f>
        <v>0</v>
      </c>
      <c r="G108" s="0" t="n">
        <f aca="false">10*VLOOKUP(A108,SNT1!$A$1:$D$122,4,0)+VLOOKUP(A108,SNT1!$A$1:$E$122,5,0)</f>
        <v>0</v>
      </c>
      <c r="H108" s="0" t="n">
        <f aca="false">10*VLOOKUP(A108,SNT2!$A$1:$D$122,4,0)+VLOOKUP(A108,SNT2!$A$1:$E$122,5,0)</f>
        <v>0</v>
      </c>
      <c r="I108" s="1"/>
      <c r="K108" s="0" t="n">
        <f aca="false">10*VLOOKUP(A108,OPRE2!$A$1:$D$124,4,0)+VLOOKUP(A108,OPRE2!$A$1:$E$124,5,0)</f>
        <v>0</v>
      </c>
      <c r="M108" s="0" t="n">
        <f aca="false">10*VLOOKUP(A108,TPI!$A$1:$D$122,4,0)+VLOOKUP(A108,TPI!$A$1:$E$122,5,0)</f>
        <v>0</v>
      </c>
      <c r="N108" s="0" t="n">
        <f aca="false">10*VLOOKUP(A108,WPTP!$A$1:$D$122,4,0)+VLOOKUP(A108,WPTP!$A$1:$E$122,5,0)</f>
        <v>0</v>
      </c>
      <c r="O108" s="0" t="n">
        <f aca="false">10*VLOOKUP(A108,VPTP!$A$1:$D$122,4,0)+VLOOKUP(A108,VPTP!$A$1:$E$122,5,0)</f>
        <v>0</v>
      </c>
      <c r="P108" s="0" t="n">
        <f aca="false">10*VLOOKUP(A108,PPTP!$A$1:$D$122,4,0)+VLOOKUP(A108,PPTP!$A$1:$E$122,5,0)</f>
        <v>0</v>
      </c>
      <c r="Q108" s="0" t="n">
        <f aca="false">10*VLOOKUP(A108,WPOP!$A$1:$D$122,4,0)+VLOOKUP(A108,WPOP!$A$1:$E$122,5,0)</f>
        <v>0</v>
      </c>
      <c r="R108" s="0" t="n">
        <f aca="false">10*VLOOKUP(A108,VPOP!$A$1:$D$124,4,0)+VLOOKUP(A108,VPOP!$A$1:$E$124,5,0)</f>
        <v>0</v>
      </c>
      <c r="S108" s="0" t="n">
        <f aca="false">10*VLOOKUP(A108,CPOP!$A$1:$D$122,4,0)+VLOOKUP(A108,CPOP!$A$1:$E$122,5,0)</f>
        <v>0</v>
      </c>
      <c r="T108" s="0" t="n">
        <f aca="false">10*VLOOKUP(A108,READ!$A$1:$D$122,4,0)+VLOOKUP(A108,READ!$A$1:$E$122,5,0)</f>
        <v>0</v>
      </c>
      <c r="U108" s="4"/>
      <c r="V108" s="4"/>
      <c r="W108" s="4"/>
      <c r="X108" s="0" t="n">
        <f aca="false">10*VLOOKUP(A108,FACT!$A$1:$D$123,4,0)+VLOOKUP(A108,FACT!$A$1:$E$123,5,0)</f>
        <v>0</v>
      </c>
      <c r="Y108" s="0" t="n">
        <f aca="false">10*VLOOKUP(A108,FPATH!$A$1:$D$122,4,0)+VLOOKUP(A108,FPATH!$A$1:$E$122,5,0)</f>
        <v>0</v>
      </c>
      <c r="Z108" s="0" t="n">
        <f aca="false">10*VLOOKUP(A108,CL!$A$1:$D$122,4,0)+VLOOKUP(A108,CL!$A$1:$E$122,5,0)</f>
        <v>0</v>
      </c>
      <c r="AA108" s="5" t="n">
        <f aca="false">COUNTIF(B108:Z108,"&gt;0")</f>
        <v>0</v>
      </c>
      <c r="AB108" s="6" t="n">
        <f aca="false">COUNTIF(B108:Z108,"1")+COUNTIF(B108:Z108,"11")</f>
        <v>0</v>
      </c>
      <c r="AC108" s="7" t="n">
        <f aca="false">COUNTIF(C108:Z108,"10")+COUNTIF(C108:Z108,"11")</f>
        <v>0</v>
      </c>
    </row>
    <row r="109" customFormat="false" ht="12.8" hidden="false" customHeight="false" outlineLevel="0" collapsed="false">
      <c r="A109" s="0" t="s">
        <v>135</v>
      </c>
      <c r="B109" s="0" t="n">
        <f aca="false">10*VLOOKUP(A109,INT!$A$1:$D$122,4,0)+VLOOKUP(A109,INT!$A$1:$E$122,5,0)</f>
        <v>0</v>
      </c>
      <c r="C109" s="4"/>
      <c r="D109" s="0" t="n">
        <f aca="false">10*VLOOKUP(A109,FLOW!$A$1:$D$122,4,0)+VLOOKUP(A109,FLOW!$A$1:$E$122,5,0)</f>
        <v>0</v>
      </c>
      <c r="E109" s="0" t="n">
        <f aca="false">10*VLOOKUP(A109,PATH!$A$1:$D$122,4,0)+VLOOKUP(A109,PATH!$A$1:$E$122,5,0)</f>
        <v>0</v>
      </c>
      <c r="F109" s="0" t="n">
        <f aca="false">10*VLOOKUP(A109,CNF!$A$1:$D$122,4,0)+VLOOKUP(A109,CNF!$A$1:$E$122,5,0)</f>
        <v>0</v>
      </c>
      <c r="G109" s="0" t="n">
        <f aca="false">10*VLOOKUP(A109,SNT1!$A$1:$D$122,4,0)+VLOOKUP(A109,SNT1!$A$1:$E$122,5,0)</f>
        <v>0</v>
      </c>
      <c r="H109" s="0" t="n">
        <f aca="false">10*VLOOKUP(A109,SNT2!$A$1:$D$122,4,0)+VLOOKUP(A109,SNT2!$A$1:$E$122,5,0)</f>
        <v>0</v>
      </c>
      <c r="I109" s="1"/>
      <c r="K109" s="0" t="n">
        <f aca="false">10*VLOOKUP(A109,OPRE2!$A$1:$D$124,4,0)+VLOOKUP(A109,OPRE2!$A$1:$E$124,5,0)</f>
        <v>0</v>
      </c>
      <c r="M109" s="0" t="n">
        <f aca="false">10*VLOOKUP(A109,TPI!$A$1:$D$122,4,0)+VLOOKUP(A109,TPI!$A$1:$E$122,5,0)</f>
        <v>0</v>
      </c>
      <c r="N109" s="0" t="n">
        <f aca="false">10*VLOOKUP(A109,WPTP!$A$1:$D$122,4,0)+VLOOKUP(A109,WPTP!$A$1:$E$122,5,0)</f>
        <v>0</v>
      </c>
      <c r="O109" s="0" t="n">
        <f aca="false">10*VLOOKUP(A109,VPTP!$A$1:$D$122,4,0)+VLOOKUP(A109,VPTP!$A$1:$E$122,5,0)</f>
        <v>0</v>
      </c>
      <c r="P109" s="0" t="n">
        <f aca="false">10*VLOOKUP(A109,PPTP!$A$1:$D$122,4,0)+VLOOKUP(A109,PPTP!$A$1:$E$122,5,0)</f>
        <v>0</v>
      </c>
      <c r="Q109" s="0" t="n">
        <f aca="false">10*VLOOKUP(A109,WPOP!$A$1:$D$122,4,0)+VLOOKUP(A109,WPOP!$A$1:$E$122,5,0)</f>
        <v>0</v>
      </c>
      <c r="R109" s="0" t="n">
        <f aca="false">10*VLOOKUP(A109,VPOP!$A$1:$D$124,4,0)+VLOOKUP(A109,VPOP!$A$1:$E$124,5,0)</f>
        <v>0</v>
      </c>
      <c r="S109" s="0" t="n">
        <f aca="false">10*VLOOKUP(A109,CPOP!$A$1:$D$122,4,0)+VLOOKUP(A109,CPOP!$A$1:$E$122,5,0)</f>
        <v>0</v>
      </c>
      <c r="T109" s="0" t="n">
        <f aca="false">10*VLOOKUP(A109,READ!$A$1:$D$122,4,0)+VLOOKUP(A109,READ!$A$1:$E$122,5,0)</f>
        <v>0</v>
      </c>
      <c r="U109" s="4"/>
      <c r="V109" s="4"/>
      <c r="W109" s="4"/>
      <c r="X109" s="0" t="n">
        <f aca="false">10*VLOOKUP(A109,FACT!$A$1:$D$123,4,0)+VLOOKUP(A109,FACT!$A$1:$E$123,5,0)</f>
        <v>0</v>
      </c>
      <c r="Y109" s="0" t="n">
        <f aca="false">10*VLOOKUP(A109,FPATH!$A$1:$D$122,4,0)+VLOOKUP(A109,FPATH!$A$1:$E$122,5,0)</f>
        <v>0</v>
      </c>
      <c r="Z109" s="0" t="n">
        <f aca="false">10*VLOOKUP(A109,CL!$A$1:$D$122,4,0)+VLOOKUP(A109,CL!$A$1:$E$122,5,0)</f>
        <v>0</v>
      </c>
      <c r="AA109" s="5" t="n">
        <f aca="false">COUNTIF(B109:Z109,"&gt;0")</f>
        <v>0</v>
      </c>
      <c r="AB109" s="6" t="n">
        <f aca="false">COUNTIF(B109:Z109,"1")+COUNTIF(B109:Z109,"11")</f>
        <v>0</v>
      </c>
      <c r="AC109" s="7" t="n">
        <f aca="false">COUNTIF(C109:Z109,"10")+COUNTIF(C109:Z109,"11")</f>
        <v>0</v>
      </c>
    </row>
    <row r="110" customFormat="false" ht="12.8" hidden="false" customHeight="false" outlineLevel="0" collapsed="false">
      <c r="A110" s="0" t="s">
        <v>136</v>
      </c>
      <c r="B110" s="0" t="n">
        <f aca="false">10*VLOOKUP(A110,INT!$A$1:$D$122,4,0)+VLOOKUP(A110,INT!$A$1:$E$122,5,0)</f>
        <v>10</v>
      </c>
      <c r="C110" s="4"/>
      <c r="D110" s="0" t="n">
        <f aca="false">10*VLOOKUP(A110,FLOW!$A$1:$D$122,4,0)+VLOOKUP(A110,FLOW!$A$1:$E$122,5,0)</f>
        <v>0</v>
      </c>
      <c r="E110" s="0" t="n">
        <f aca="false">10*VLOOKUP(A110,PATH!$A$1:$D$122,4,0)+VLOOKUP(A110,PATH!$A$1:$E$122,5,0)</f>
        <v>0</v>
      </c>
      <c r="F110" s="0" t="n">
        <f aca="false">10*VLOOKUP(A110,CNF!$A$1:$D$122,4,0)+VLOOKUP(A110,CNF!$A$1:$E$122,5,0)</f>
        <v>0</v>
      </c>
      <c r="G110" s="0" t="n">
        <f aca="false">10*VLOOKUP(A110,SNT1!$A$1:$D$122,4,0)+VLOOKUP(A110,SNT1!$A$1:$E$122,5,0)</f>
        <v>0</v>
      </c>
      <c r="H110" s="0" t="n">
        <f aca="false">10*VLOOKUP(A110,SNT2!$A$1:$D$122,4,0)+VLOOKUP(A110,SNT2!$A$1:$E$122,5,0)</f>
        <v>0</v>
      </c>
      <c r="I110" s="1"/>
      <c r="K110" s="0" t="n">
        <f aca="false">10*VLOOKUP(A110,OPRE2!$A$1:$D$124,4,0)+VLOOKUP(A110,OPRE2!$A$1:$E$124,5,0)</f>
        <v>0</v>
      </c>
      <c r="M110" s="0" t="n">
        <f aca="false">10*VLOOKUP(A110,TPI!$A$1:$D$122,4,0)+VLOOKUP(A110,TPI!$A$1:$E$122,5,0)</f>
        <v>1</v>
      </c>
      <c r="N110" s="0" t="n">
        <f aca="false">10*VLOOKUP(A110,WPTP!$A$1:$D$122,4,0)+VLOOKUP(A110,WPTP!$A$1:$E$122,5,0)</f>
        <v>1</v>
      </c>
      <c r="O110" s="0" t="n">
        <f aca="false">10*VLOOKUP(A110,VPTP!$A$1:$D$122,4,0)+VLOOKUP(A110,VPTP!$A$1:$E$122,5,0)</f>
        <v>1</v>
      </c>
      <c r="P110" s="0" t="n">
        <f aca="false">10*VLOOKUP(A110,PPTP!$A$1:$D$122,4,0)+VLOOKUP(A110,PPTP!$A$1:$E$122,5,0)</f>
        <v>1</v>
      </c>
      <c r="Q110" s="0" t="n">
        <f aca="false">10*VLOOKUP(A110,WPOP!$A$1:$D$122,4,0)+VLOOKUP(A110,WPOP!$A$1:$E$122,5,0)</f>
        <v>10</v>
      </c>
      <c r="R110" s="0" t="n">
        <f aca="false">10*VLOOKUP(A110,VPOP!$A$1:$D$124,4,0)+VLOOKUP(A110,VPOP!$A$1:$E$124,5,0)</f>
        <v>10</v>
      </c>
      <c r="S110" s="0" t="n">
        <f aca="false">10*VLOOKUP(A110,CPOP!$A$1:$D$122,4,0)+VLOOKUP(A110,CPOP!$A$1:$E$122,5,0)</f>
        <v>10</v>
      </c>
      <c r="T110" s="0" t="n">
        <f aca="false">10*VLOOKUP(A110,READ!$A$1:$D$122,4,0)+VLOOKUP(A110,READ!$A$1:$E$122,5,0)</f>
        <v>10</v>
      </c>
      <c r="U110" s="4"/>
      <c r="V110" s="4"/>
      <c r="W110" s="4"/>
      <c r="X110" s="0" t="n">
        <f aca="false">10*VLOOKUP(A110,FACT!$A$1:$D$123,4,0)+VLOOKUP(A110,FACT!$A$1:$E$123,5,0)</f>
        <v>0</v>
      </c>
      <c r="Y110" s="0" t="n">
        <f aca="false">10*VLOOKUP(A110,FPATH!$A$1:$D$122,4,0)+VLOOKUP(A110,FPATH!$A$1:$E$122,5,0)</f>
        <v>0</v>
      </c>
      <c r="Z110" s="0" t="n">
        <f aca="false">10*VLOOKUP(A110,CL!$A$1:$D$122,4,0)+VLOOKUP(A110,CL!$A$1:$E$122,5,0)</f>
        <v>10</v>
      </c>
      <c r="AA110" s="5" t="n">
        <f aca="false">COUNTIF(B110:Z110,"&gt;0")</f>
        <v>10</v>
      </c>
      <c r="AB110" s="6" t="n">
        <f aca="false">COUNTIF(B110:Z110,"1")+COUNTIF(B110:Z110,"11")</f>
        <v>4</v>
      </c>
      <c r="AC110" s="7" t="n">
        <f aca="false">COUNTIF(C110:Z110,"10")+COUNTIF(C110:Z110,"11")</f>
        <v>5</v>
      </c>
    </row>
    <row r="111" customFormat="false" ht="12.8" hidden="false" customHeight="false" outlineLevel="0" collapsed="false">
      <c r="A111" s="0" t="s">
        <v>137</v>
      </c>
      <c r="B111" s="0" t="n">
        <f aca="false">10*VLOOKUP(A111,INT!$A$1:$D$122,4,0)+VLOOKUP(A111,INT!$A$1:$E$122,5,0)</f>
        <v>0</v>
      </c>
      <c r="C111" s="4"/>
      <c r="D111" s="0" t="n">
        <f aca="false">10*VLOOKUP(A111,FLOW!$A$1:$D$122,4,0)+VLOOKUP(A111,FLOW!$A$1:$E$122,5,0)</f>
        <v>0</v>
      </c>
      <c r="E111" s="0" t="n">
        <f aca="false">10*VLOOKUP(A111,PATH!$A$1:$D$122,4,0)+VLOOKUP(A111,PATH!$A$1:$E$122,5,0)</f>
        <v>0</v>
      </c>
      <c r="F111" s="1" t="n">
        <v>0</v>
      </c>
      <c r="G111" s="0" t="n">
        <f aca="false">10*VLOOKUP(A111,SNT1!$A$1:$D$122,4,0)+VLOOKUP(A111,SNT1!$A$1:$E$122,5,0)</f>
        <v>0</v>
      </c>
      <c r="H111" s="0" t="n">
        <f aca="false">10*VLOOKUP(A111,SNT2!$A$1:$D$122,4,0)+VLOOKUP(A111,SNT2!$A$1:$E$122,5,0)</f>
        <v>0</v>
      </c>
      <c r="I111" s="1"/>
      <c r="K111" s="0" t="n">
        <f aca="false">10*VLOOKUP(A111,OPRE2!$A$1:$D$124,4,0)+VLOOKUP(A111,OPRE2!$A$1:$E$124,5,0)</f>
        <v>0</v>
      </c>
      <c r="M111" s="0" t="n">
        <f aca="false">10*VLOOKUP(A111,TPI!$A$1:$D$122,4,0)+VLOOKUP(A111,TPI!$A$1:$E$122,5,0)</f>
        <v>0</v>
      </c>
      <c r="N111" s="0" t="n">
        <f aca="false">10*VLOOKUP(A111,WPTP!$A$1:$D$122,4,0)+VLOOKUP(A111,WPTP!$A$1:$E$122,5,0)</f>
        <v>0</v>
      </c>
      <c r="O111" s="0" t="n">
        <f aca="false">10*VLOOKUP(A111,VPTP!$A$1:$D$122,4,0)+VLOOKUP(A111,VPTP!$A$1:$E$122,5,0)</f>
        <v>0</v>
      </c>
      <c r="P111" s="0" t="n">
        <f aca="false">10*VLOOKUP(A111,PPTP!$A$1:$D$122,4,0)+VLOOKUP(A111,PPTP!$A$1:$E$122,5,0)</f>
        <v>0</v>
      </c>
      <c r="Q111" s="0" t="n">
        <f aca="false">10*VLOOKUP(A111,WPOP!$A$1:$D$122,4,0)+VLOOKUP(A111,WPOP!$A$1:$E$122,5,0)</f>
        <v>0</v>
      </c>
      <c r="R111" s="0" t="n">
        <f aca="false">10*VLOOKUP(A111,VPOP!$A$1:$D$124,4,0)+VLOOKUP(A111,VPOP!$A$1:$E$124,5,0)</f>
        <v>0</v>
      </c>
      <c r="S111" s="0" t="n">
        <f aca="false">10*VLOOKUP(A111,CPOP!$A$1:$D$122,4,0)+VLOOKUP(A111,CPOP!$A$1:$E$122,5,0)</f>
        <v>0</v>
      </c>
      <c r="T111" s="0" t="n">
        <f aca="false">10*VLOOKUP(A111,READ!$A$1:$D$122,4,0)+VLOOKUP(A111,READ!$A$1:$E$122,5,0)</f>
        <v>0</v>
      </c>
      <c r="U111" s="4"/>
      <c r="V111" s="4"/>
      <c r="W111" s="4"/>
      <c r="X111" s="0" t="n">
        <f aca="false">10*VLOOKUP(A111,FACT!$A$1:$D$123,4,0)+VLOOKUP(A111,FACT!$A$1:$E$123,5,0)</f>
        <v>0</v>
      </c>
      <c r="Y111" s="0" t="n">
        <f aca="false">10*VLOOKUP(A111,FPATH!$A$1:$D$122,4,0)+VLOOKUP(A111,FPATH!$A$1:$E$122,5,0)</f>
        <v>0</v>
      </c>
      <c r="Z111" s="0" t="n">
        <f aca="false">10*VLOOKUP(A111,CL!$A$1:$D$122,4,0)+VLOOKUP(A111,CL!$A$1:$E$122,5,0)</f>
        <v>0</v>
      </c>
      <c r="AA111" s="5" t="n">
        <f aca="false">COUNTIF(B111:Z111,"&gt;0")</f>
        <v>0</v>
      </c>
      <c r="AB111" s="6" t="n">
        <f aca="false">COUNTIF(B111:Z111,"1")+COUNTIF(B111:Z111,"11")</f>
        <v>0</v>
      </c>
      <c r="AC111" s="7" t="n">
        <f aca="false">COUNTIF(C111:Z111,"10")+COUNTIF(C111:Z111,"11")</f>
        <v>0</v>
      </c>
    </row>
    <row r="112" customFormat="false" ht="12.8" hidden="false" customHeight="false" outlineLevel="0" collapsed="false">
      <c r="A112" s="0" t="s">
        <v>138</v>
      </c>
      <c r="B112" s="0" t="n">
        <f aca="false">10*VLOOKUP(A112,INT!$A$1:$D$122,4,0)+VLOOKUP(A112,INT!$A$1:$E$122,5,0)</f>
        <v>0</v>
      </c>
      <c r="C112" s="4"/>
      <c r="D112" s="0" t="n">
        <f aca="false">10*VLOOKUP(A112,FLOW!$A$1:$D$122,4,0)+VLOOKUP(A112,FLOW!$A$1:$E$122,5,0)</f>
        <v>0</v>
      </c>
      <c r="E112" s="0" t="n">
        <f aca="false">10*VLOOKUP(A112,PATH!$A$1:$D$122,4,0)+VLOOKUP(A112,PATH!$A$1:$E$122,5,0)</f>
        <v>0</v>
      </c>
      <c r="F112" s="1" t="n">
        <v>0</v>
      </c>
      <c r="G112" s="0" t="n">
        <f aca="false">10*VLOOKUP(A112,SNT1!$A$1:$D$122,4,0)+VLOOKUP(A112,SNT1!$A$1:$E$122,5,0)</f>
        <v>0</v>
      </c>
      <c r="H112" s="0" t="n">
        <f aca="false">10*VLOOKUP(A112,SNT2!$A$1:$D$122,4,0)+VLOOKUP(A112,SNT2!$A$1:$E$122,5,0)</f>
        <v>0</v>
      </c>
      <c r="I112" s="1"/>
      <c r="K112" s="0" t="n">
        <f aca="false">10*VLOOKUP(A112,OPRE2!$A$1:$D$124,4,0)+VLOOKUP(A112,OPRE2!$A$1:$E$124,5,0)</f>
        <v>0</v>
      </c>
      <c r="M112" s="0" t="n">
        <f aca="false">10*VLOOKUP(A112,TPI!$A$1:$D$122,4,0)+VLOOKUP(A112,TPI!$A$1:$E$122,5,0)</f>
        <v>0</v>
      </c>
      <c r="N112" s="0" t="n">
        <f aca="false">10*VLOOKUP(A112,WPTP!$A$1:$D$122,4,0)+VLOOKUP(A112,WPTP!$A$1:$E$122,5,0)</f>
        <v>0</v>
      </c>
      <c r="O112" s="0" t="n">
        <f aca="false">10*VLOOKUP(A112,VPTP!$A$1:$D$122,4,0)+VLOOKUP(A112,VPTP!$A$1:$E$122,5,0)</f>
        <v>0</v>
      </c>
      <c r="P112" s="0" t="n">
        <f aca="false">10*VLOOKUP(A112,PPTP!$A$1:$D$122,4,0)+VLOOKUP(A112,PPTP!$A$1:$E$122,5,0)</f>
        <v>0</v>
      </c>
      <c r="Q112" s="0" t="n">
        <f aca="false">10*VLOOKUP(A112,WPOP!$A$1:$D$122,4,0)+VLOOKUP(A112,WPOP!$A$1:$E$122,5,0)</f>
        <v>0</v>
      </c>
      <c r="R112" s="0" t="n">
        <f aca="false">10*VLOOKUP(A112,VPOP!$A$1:$D$124,4,0)+VLOOKUP(A112,VPOP!$A$1:$E$124,5,0)</f>
        <v>0</v>
      </c>
      <c r="S112" s="0" t="n">
        <f aca="false">10*VLOOKUP(A112,CPOP!$A$1:$D$122,4,0)+VLOOKUP(A112,CPOP!$A$1:$E$122,5,0)</f>
        <v>0</v>
      </c>
      <c r="T112" s="0" t="n">
        <f aca="false">10*VLOOKUP(A112,READ!$A$1:$D$122,4,0)+VLOOKUP(A112,READ!$A$1:$E$122,5,0)</f>
        <v>0</v>
      </c>
      <c r="U112" s="4"/>
      <c r="V112" s="4"/>
      <c r="W112" s="4"/>
      <c r="X112" s="0" t="n">
        <f aca="false">10*VLOOKUP(A112,FACT!$A$1:$D$123,4,0)+VLOOKUP(A112,FACT!$A$1:$E$123,5,0)</f>
        <v>0</v>
      </c>
      <c r="Y112" s="0" t="n">
        <f aca="false">10*VLOOKUP(A112,FPATH!$A$1:$D$122,4,0)+VLOOKUP(A112,FPATH!$A$1:$E$122,5,0)</f>
        <v>0</v>
      </c>
      <c r="Z112" s="0" t="n">
        <f aca="false">10*VLOOKUP(A112,CL!$A$1:$D$122,4,0)+VLOOKUP(A112,CL!$A$1:$E$122,5,0)</f>
        <v>0</v>
      </c>
      <c r="AA112" s="5" t="n">
        <f aca="false">COUNTIF(B112:Z112,"&gt;0")</f>
        <v>0</v>
      </c>
      <c r="AB112" s="6" t="n">
        <f aca="false">COUNTIF(B112:Z112,"1")+COUNTIF(B112:Z112,"11")</f>
        <v>0</v>
      </c>
      <c r="AC112" s="7" t="n">
        <f aca="false">COUNTIF(C112:Z112,"10")+COUNTIF(C112:Z112,"11")</f>
        <v>0</v>
      </c>
    </row>
    <row r="113" customFormat="false" ht="12.8" hidden="false" customHeight="false" outlineLevel="0" collapsed="false">
      <c r="A113" s="0" t="s">
        <v>139</v>
      </c>
      <c r="B113" s="0" t="n">
        <f aca="false">10*VLOOKUP(A113,INT!$A$1:$D$122,4,0)+VLOOKUP(A113,INT!$A$1:$E$122,5,0)</f>
        <v>0</v>
      </c>
      <c r="C113" s="4"/>
      <c r="D113" s="0" t="n">
        <f aca="false">10*VLOOKUP(A113,FLOW!$A$1:$D$122,4,0)+VLOOKUP(A113,FLOW!$A$1:$E$122,5,0)</f>
        <v>0</v>
      </c>
      <c r="E113" s="0" t="n">
        <f aca="false">10*VLOOKUP(A113,PATH!$A$1:$D$122,4,0)+VLOOKUP(A113,PATH!$A$1:$E$122,5,0)</f>
        <v>0</v>
      </c>
      <c r="F113" s="1" t="n">
        <v>0</v>
      </c>
      <c r="G113" s="0" t="n">
        <f aca="false">10*VLOOKUP(A113,SNT1!$A$1:$D$122,4,0)+VLOOKUP(A113,SNT1!$A$1:$E$122,5,0)</f>
        <v>0</v>
      </c>
      <c r="H113" s="0" t="n">
        <f aca="false">10*VLOOKUP(A113,SNT2!$A$1:$D$122,4,0)+VLOOKUP(A113,SNT2!$A$1:$E$122,5,0)</f>
        <v>0</v>
      </c>
      <c r="I113" s="1"/>
      <c r="K113" s="0" t="n">
        <f aca="false">10*VLOOKUP(A113,OPRE2!$A$1:$D$124,4,0)+VLOOKUP(A113,OPRE2!$A$1:$E$124,5,0)</f>
        <v>0</v>
      </c>
      <c r="M113" s="0" t="n">
        <f aca="false">10*VLOOKUP(A113,TPI!$A$1:$D$122,4,0)+VLOOKUP(A113,TPI!$A$1:$E$122,5,0)</f>
        <v>0</v>
      </c>
      <c r="N113" s="0" t="n">
        <f aca="false">10*VLOOKUP(A113,WPTP!$A$1:$D$122,4,0)+VLOOKUP(A113,WPTP!$A$1:$E$122,5,0)</f>
        <v>0</v>
      </c>
      <c r="O113" s="0" t="n">
        <f aca="false">10*VLOOKUP(A113,VPTP!$A$1:$D$122,4,0)+VLOOKUP(A113,VPTP!$A$1:$E$122,5,0)</f>
        <v>0</v>
      </c>
      <c r="P113" s="0" t="n">
        <f aca="false">10*VLOOKUP(A113,PPTP!$A$1:$D$122,4,0)+VLOOKUP(A113,PPTP!$A$1:$E$122,5,0)</f>
        <v>0</v>
      </c>
      <c r="Q113" s="0" t="n">
        <f aca="false">10*VLOOKUP(A113,WPOP!$A$1:$D$122,4,0)+VLOOKUP(A113,WPOP!$A$1:$E$122,5,0)</f>
        <v>0</v>
      </c>
      <c r="R113" s="0" t="n">
        <f aca="false">10*VLOOKUP(A113,VPOP!$A$1:$D$124,4,0)+VLOOKUP(A113,VPOP!$A$1:$E$124,5,0)</f>
        <v>0</v>
      </c>
      <c r="S113" s="0" t="n">
        <f aca="false">10*VLOOKUP(A113,CPOP!$A$1:$D$122,4,0)+VLOOKUP(A113,CPOP!$A$1:$E$122,5,0)</f>
        <v>0</v>
      </c>
      <c r="T113" s="0" t="n">
        <f aca="false">10*VLOOKUP(A113,READ!$A$1:$D$122,4,0)+VLOOKUP(A113,READ!$A$1:$E$122,5,0)</f>
        <v>0</v>
      </c>
      <c r="U113" s="4"/>
      <c r="V113" s="4"/>
      <c r="W113" s="4"/>
      <c r="X113" s="0" t="n">
        <f aca="false">10*VLOOKUP(A113,FACT!$A$1:$D$123,4,0)+VLOOKUP(A113,FACT!$A$1:$E$123,5,0)</f>
        <v>0</v>
      </c>
      <c r="Y113" s="0" t="n">
        <f aca="false">10*VLOOKUP(A113,FPATH!$A$1:$D$122,4,0)+VLOOKUP(A113,FPATH!$A$1:$E$122,5,0)</f>
        <v>0</v>
      </c>
      <c r="Z113" s="0" t="n">
        <f aca="false">10*VLOOKUP(A113,CL!$A$1:$D$122,4,0)+VLOOKUP(A113,CL!$A$1:$E$122,5,0)</f>
        <v>0</v>
      </c>
      <c r="AA113" s="5" t="n">
        <f aca="false">COUNTIF(B113:Z113,"&gt;0")</f>
        <v>0</v>
      </c>
      <c r="AB113" s="6" t="n">
        <f aca="false">COUNTIF(B113:Z113,"1")+COUNTIF(B113:Z113,"11")</f>
        <v>0</v>
      </c>
      <c r="AC113" s="7" t="n">
        <f aca="false">COUNTIF(C113:Z113,"10")+COUNTIF(C113:Z113,"11")</f>
        <v>0</v>
      </c>
    </row>
    <row r="114" customFormat="false" ht="12.8" hidden="false" customHeight="false" outlineLevel="0" collapsed="false">
      <c r="A114" s="0" t="s">
        <v>140</v>
      </c>
      <c r="B114" s="0" t="n">
        <f aca="false">10*VLOOKUP(A114,INT!$A$1:$D$122,4,0)+VLOOKUP(A114,INT!$A$1:$E$122,5,0)</f>
        <v>0</v>
      </c>
      <c r="C114" s="4"/>
      <c r="D114" s="0" t="n">
        <f aca="false">10*VLOOKUP(A114,FLOW!$A$1:$D$122,4,0)+VLOOKUP(A114,FLOW!$A$1:$E$122,5,0)</f>
        <v>0</v>
      </c>
      <c r="E114" s="0" t="n">
        <f aca="false">10*VLOOKUP(A114,PATH!$A$1:$D$122,4,0)+VLOOKUP(A114,PATH!$A$1:$E$122,5,0)</f>
        <v>0</v>
      </c>
      <c r="F114" s="1" t="n">
        <v>0</v>
      </c>
      <c r="G114" s="0" t="n">
        <f aca="false">10*VLOOKUP(A114,SNT1!$A$1:$D$122,4,0)+VLOOKUP(A114,SNT1!$A$1:$E$122,5,0)</f>
        <v>0</v>
      </c>
      <c r="H114" s="0" t="n">
        <f aca="false">10*VLOOKUP(A114,SNT2!$A$1:$D$122,4,0)+VLOOKUP(A114,SNT2!$A$1:$E$122,5,0)</f>
        <v>0</v>
      </c>
      <c r="I114" s="1"/>
      <c r="K114" s="0" t="n">
        <f aca="false">10*VLOOKUP(A114,OPRE2!$A$1:$D$124,4,0)+VLOOKUP(A114,OPRE2!$A$1:$E$124,5,0)</f>
        <v>0</v>
      </c>
      <c r="M114" s="0" t="n">
        <f aca="false">10*VLOOKUP(A114,TPI!$A$1:$D$122,4,0)+VLOOKUP(A114,TPI!$A$1:$E$122,5,0)</f>
        <v>0</v>
      </c>
      <c r="N114" s="0" t="n">
        <f aca="false">10*VLOOKUP(A114,WPTP!$A$1:$D$122,4,0)+VLOOKUP(A114,WPTP!$A$1:$E$122,5,0)</f>
        <v>0</v>
      </c>
      <c r="O114" s="0" t="n">
        <f aca="false">10*VLOOKUP(A114,VPTP!$A$1:$D$122,4,0)+VLOOKUP(A114,VPTP!$A$1:$E$122,5,0)</f>
        <v>0</v>
      </c>
      <c r="P114" s="0" t="n">
        <f aca="false">10*VLOOKUP(A114,PPTP!$A$1:$D$122,4,0)+VLOOKUP(A114,PPTP!$A$1:$E$122,5,0)</f>
        <v>0</v>
      </c>
      <c r="Q114" s="0" t="n">
        <f aca="false">10*VLOOKUP(A114,WPOP!$A$1:$D$122,4,0)+VLOOKUP(A114,WPOP!$A$1:$E$122,5,0)</f>
        <v>0</v>
      </c>
      <c r="R114" s="0" t="n">
        <f aca="false">10*VLOOKUP(A114,VPOP!$A$1:$D$124,4,0)+VLOOKUP(A114,VPOP!$A$1:$E$124,5,0)</f>
        <v>0</v>
      </c>
      <c r="S114" s="0" t="n">
        <f aca="false">10*VLOOKUP(A114,CPOP!$A$1:$D$122,4,0)+VLOOKUP(A114,CPOP!$A$1:$E$122,5,0)</f>
        <v>0</v>
      </c>
      <c r="T114" s="0" t="n">
        <f aca="false">10*VLOOKUP(A114,READ!$A$1:$D$122,4,0)+VLOOKUP(A114,READ!$A$1:$E$122,5,0)</f>
        <v>0</v>
      </c>
      <c r="U114" s="4"/>
      <c r="V114" s="4"/>
      <c r="W114" s="4"/>
      <c r="X114" s="0" t="n">
        <f aca="false">10*VLOOKUP(A114,FACT!$A$1:$D$123,4,0)+VLOOKUP(A114,FACT!$A$1:$E$123,5,0)</f>
        <v>0</v>
      </c>
      <c r="Y114" s="0" t="n">
        <f aca="false">10*VLOOKUP(A114,FPATH!$A$1:$D$122,4,0)+VLOOKUP(A114,FPATH!$A$1:$E$122,5,0)</f>
        <v>0</v>
      </c>
      <c r="Z114" s="0" t="n">
        <f aca="false">10*VLOOKUP(A114,CL!$A$1:$D$122,4,0)+VLOOKUP(A114,CL!$A$1:$E$122,5,0)</f>
        <v>0</v>
      </c>
      <c r="AA114" s="5" t="n">
        <f aca="false">COUNTIF(B114:Z114,"&gt;0")</f>
        <v>0</v>
      </c>
      <c r="AB114" s="6" t="n">
        <f aca="false">COUNTIF(B114:Z114,"1")+COUNTIF(B114:Z114,"11")</f>
        <v>0</v>
      </c>
      <c r="AC114" s="7" t="n">
        <f aca="false">COUNTIF(C114:Z114,"10")+COUNTIF(C114:Z114,"11")</f>
        <v>0</v>
      </c>
    </row>
    <row r="115" customFormat="false" ht="12.8" hidden="false" customHeight="false" outlineLevel="0" collapsed="false">
      <c r="A115" s="0" t="s">
        <v>141</v>
      </c>
      <c r="B115" s="0" t="n">
        <f aca="false">10*VLOOKUP(A115,INT!$A$1:$D$122,4,0)+VLOOKUP(A115,INT!$A$1:$E$122,5,0)</f>
        <v>0</v>
      </c>
      <c r="C115" s="4"/>
      <c r="D115" s="0" t="n">
        <f aca="false">10*VLOOKUP(A115,FLOW!$A$1:$D$122,4,0)+VLOOKUP(A115,FLOW!$A$1:$E$122,5,0)</f>
        <v>0</v>
      </c>
      <c r="E115" s="0" t="n">
        <f aca="false">10*VLOOKUP(A115,PATH!$A$1:$D$122,4,0)+VLOOKUP(A115,PATH!$A$1:$E$122,5,0)</f>
        <v>0</v>
      </c>
      <c r="F115" s="0" t="n">
        <f aca="false">10*VLOOKUP(A115,CNF!$A$1:$D$122,4,0)+VLOOKUP(A115,CNF!$A$1:$E$122,5,0)</f>
        <v>0</v>
      </c>
      <c r="G115" s="0" t="n">
        <f aca="false">10*VLOOKUP(A115,SNT1!$A$1:$D$122,4,0)+VLOOKUP(A115,SNT1!$A$1:$E$122,5,0)</f>
        <v>0</v>
      </c>
      <c r="H115" s="0" t="n">
        <f aca="false">10*VLOOKUP(A115,SNT2!$A$1:$D$122,4,0)+VLOOKUP(A115,SNT2!$A$1:$E$122,5,0)</f>
        <v>0</v>
      </c>
      <c r="I115" s="1"/>
      <c r="K115" s="0" t="n">
        <f aca="false">10*VLOOKUP(A115,OPRE2!$A$1:$D$124,4,0)+VLOOKUP(A115,OPRE2!$A$1:$E$124,5,0)</f>
        <v>0</v>
      </c>
      <c r="M115" s="0" t="n">
        <f aca="false">10*VLOOKUP(A115,TPI!$A$1:$D$122,4,0)+VLOOKUP(A115,TPI!$A$1:$E$122,5,0)</f>
        <v>0</v>
      </c>
      <c r="N115" s="0" t="n">
        <f aca="false">10*VLOOKUP(A115,WPTP!$A$1:$D$122,4,0)+VLOOKUP(A115,WPTP!$A$1:$E$122,5,0)</f>
        <v>0</v>
      </c>
      <c r="O115" s="0" t="n">
        <f aca="false">10*VLOOKUP(A115,VPTP!$A$1:$D$122,4,0)+VLOOKUP(A115,VPTP!$A$1:$E$122,5,0)</f>
        <v>0</v>
      </c>
      <c r="P115" s="0" t="n">
        <f aca="false">10*VLOOKUP(A115,PPTP!$A$1:$D$122,4,0)+VLOOKUP(A115,PPTP!$A$1:$E$122,5,0)</f>
        <v>1</v>
      </c>
      <c r="Q115" s="0" t="n">
        <f aca="false">10*VLOOKUP(A115,WPOP!$A$1:$D$122,4,0)+VLOOKUP(A115,WPOP!$A$1:$E$122,5,0)</f>
        <v>10</v>
      </c>
      <c r="R115" s="0" t="n">
        <f aca="false">10*VLOOKUP(A115,VPOP!$A$1:$D$124,4,0)+VLOOKUP(A115,VPOP!$A$1:$E$124,5,0)</f>
        <v>10</v>
      </c>
      <c r="S115" s="0" t="n">
        <f aca="false">10*VLOOKUP(A115,CPOP!$A$1:$D$122,4,0)+VLOOKUP(A115,CPOP!$A$1:$E$122,5,0)</f>
        <v>10</v>
      </c>
      <c r="T115" s="0" t="n">
        <f aca="false">10*VLOOKUP(A115,READ!$A$1:$D$122,4,0)+VLOOKUP(A115,READ!$A$1:$E$122,5,0)</f>
        <v>10</v>
      </c>
      <c r="U115" s="4"/>
      <c r="V115" s="4"/>
      <c r="W115" s="4"/>
      <c r="X115" s="0" t="n">
        <f aca="false">10*VLOOKUP(A115,FACT!$A$1:$D$123,4,0)+VLOOKUP(A115,FACT!$A$1:$E$123,5,0)</f>
        <v>0</v>
      </c>
      <c r="Y115" s="0" t="n">
        <f aca="false">10*VLOOKUP(A115,FPATH!$A$1:$D$122,4,0)+VLOOKUP(A115,FPATH!$A$1:$E$122,5,0)</f>
        <v>0</v>
      </c>
      <c r="Z115" s="0" t="n">
        <f aca="false">10*VLOOKUP(A115,CL!$A$1:$D$122,4,0)+VLOOKUP(A115,CL!$A$1:$E$122,5,0)</f>
        <v>0</v>
      </c>
      <c r="AA115" s="5" t="n">
        <f aca="false">COUNTIF(B115:Z115,"&gt;0")</f>
        <v>5</v>
      </c>
      <c r="AB115" s="6" t="n">
        <f aca="false">COUNTIF(B115:Z115,"1")+COUNTIF(B115:Z115,"11")</f>
        <v>1</v>
      </c>
      <c r="AC115" s="7" t="n">
        <f aca="false">COUNTIF(C115:Z115,"10")+COUNTIF(C115:Z115,"11")</f>
        <v>4</v>
      </c>
    </row>
    <row r="116" customFormat="false" ht="12.8" hidden="false" customHeight="false" outlineLevel="0" collapsed="false">
      <c r="A116" s="0" t="s">
        <v>142</v>
      </c>
      <c r="B116" s="0" t="n">
        <f aca="false">10*VLOOKUP(A116,INT!$A$1:$D$122,4,0)+VLOOKUP(A116,INT!$A$1:$E$122,5,0)</f>
        <v>0</v>
      </c>
      <c r="C116" s="4"/>
      <c r="D116" s="0" t="n">
        <f aca="false">10*VLOOKUP(A116,FLOW!$A$1:$D$122,4,0)+VLOOKUP(A116,FLOW!$A$1:$E$122,5,0)</f>
        <v>0</v>
      </c>
      <c r="E116" s="0" t="n">
        <f aca="false">10*VLOOKUP(A116,PATH!$A$1:$D$122,4,0)+VLOOKUP(A116,PATH!$A$1:$E$122,5,0)</f>
        <v>0</v>
      </c>
      <c r="F116" s="0" t="n">
        <f aca="false">10*VLOOKUP(A116,CNF!$A$1:$D$122,4,0)+VLOOKUP(A116,CNF!$A$1:$E$122,5,0)</f>
        <v>0</v>
      </c>
      <c r="G116" s="0" t="n">
        <f aca="false">10*VLOOKUP(A116,SNT1!$A$1:$D$122,4,0)+VLOOKUP(A116,SNT1!$A$1:$E$122,5,0)</f>
        <v>0</v>
      </c>
      <c r="H116" s="0" t="n">
        <f aca="false">10*VLOOKUP(A116,SNT2!$A$1:$D$122,4,0)+VLOOKUP(A116,SNT2!$A$1:$E$122,5,0)</f>
        <v>0</v>
      </c>
      <c r="I116" s="1"/>
      <c r="K116" s="0" t="n">
        <f aca="false">10*VLOOKUP(A116,OPRE2!$A$1:$D$124,4,0)+VLOOKUP(A116,OPRE2!$A$1:$E$124,5,0)</f>
        <v>0</v>
      </c>
      <c r="M116" s="0" t="n">
        <f aca="false">10*VLOOKUP(A116,TPI!$A$1:$D$122,4,0)+VLOOKUP(A116,TPI!$A$1:$E$122,5,0)</f>
        <v>0</v>
      </c>
      <c r="N116" s="0" t="n">
        <f aca="false">10*VLOOKUP(A116,WPTP!$A$1:$D$122,4,0)+VLOOKUP(A116,WPTP!$A$1:$E$122,5,0)</f>
        <v>0</v>
      </c>
      <c r="O116" s="0" t="n">
        <f aca="false">10*VLOOKUP(A116,VPTP!$A$1:$D$122,4,0)+VLOOKUP(A116,VPTP!$A$1:$E$122,5,0)</f>
        <v>0</v>
      </c>
      <c r="P116" s="0" t="n">
        <f aca="false">10*VLOOKUP(A116,PPTP!$A$1:$D$122,4,0)+VLOOKUP(A116,PPTP!$A$1:$E$122,5,0)</f>
        <v>0</v>
      </c>
      <c r="Q116" s="0" t="n">
        <f aca="false">10*VLOOKUP(A116,WPOP!$A$1:$D$122,4,0)+VLOOKUP(A116,WPOP!$A$1:$E$122,5,0)</f>
        <v>0</v>
      </c>
      <c r="R116" s="0" t="n">
        <f aca="false">10*VLOOKUP(A116,VPOP!$A$1:$D$124,4,0)+VLOOKUP(A116,VPOP!$A$1:$E$124,5,0)</f>
        <v>0</v>
      </c>
      <c r="S116" s="0" t="n">
        <f aca="false">10*VLOOKUP(A116,CPOP!$A$1:$D$122,4,0)+VLOOKUP(A116,CPOP!$A$1:$E$122,5,0)</f>
        <v>0</v>
      </c>
      <c r="T116" s="0" t="n">
        <f aca="false">10*VLOOKUP(A116,READ!$A$1:$D$122,4,0)+VLOOKUP(A116,READ!$A$1:$E$122,5,0)</f>
        <v>0</v>
      </c>
      <c r="U116" s="4"/>
      <c r="V116" s="4"/>
      <c r="W116" s="4"/>
      <c r="X116" s="0" t="n">
        <f aca="false">10*VLOOKUP(A116,FACT!$A$1:$D$123,4,0)+VLOOKUP(A116,FACT!$A$1:$E$123,5,0)</f>
        <v>0</v>
      </c>
      <c r="Y116" s="0" t="n">
        <f aca="false">10*VLOOKUP(A116,FPATH!$A$1:$D$122,4,0)+VLOOKUP(A116,FPATH!$A$1:$E$122,5,0)</f>
        <v>0</v>
      </c>
      <c r="Z116" s="0" t="n">
        <f aca="false">10*VLOOKUP(A116,CL!$A$1:$D$122,4,0)+VLOOKUP(A116,CL!$A$1:$E$122,5,0)</f>
        <v>0</v>
      </c>
      <c r="AA116" s="5" t="n">
        <f aca="false">COUNTIF(B116:Z116,"&gt;0")</f>
        <v>0</v>
      </c>
      <c r="AB116" s="6" t="n">
        <f aca="false">COUNTIF(B116:Z116,"1")+COUNTIF(B116:Z116,"11")</f>
        <v>0</v>
      </c>
      <c r="AC116" s="7" t="n">
        <f aca="false">COUNTIF(C116:Z116,"10")+COUNTIF(C116:Z116,"11")</f>
        <v>0</v>
      </c>
    </row>
    <row r="117" customFormat="false" ht="12.8" hidden="false" customHeight="false" outlineLevel="0" collapsed="false">
      <c r="A117" s="0" t="s">
        <v>143</v>
      </c>
      <c r="B117" s="0" t="n">
        <f aca="false">10*VLOOKUP(A117,INT!$A$1:$D$122,4,0)+VLOOKUP(A117,INT!$A$1:$E$122,5,0)</f>
        <v>0</v>
      </c>
      <c r="C117" s="4"/>
      <c r="D117" s="0" t="n">
        <f aca="false">10*VLOOKUP(A117,FLOW!$A$1:$D$122,4,0)+VLOOKUP(A117,FLOW!$A$1:$E$122,5,0)</f>
        <v>1</v>
      </c>
      <c r="E117" s="0" t="n">
        <f aca="false">10*VLOOKUP(A117,PATH!$A$1:$D$122,4,0)+VLOOKUP(A117,PATH!$A$1:$E$122,5,0)</f>
        <v>0</v>
      </c>
      <c r="F117" s="1" t="n">
        <v>0</v>
      </c>
      <c r="G117" s="0" t="n">
        <f aca="false">10*VLOOKUP(A117,SNT1!$A$1:$D$122,4,0)+VLOOKUP(A117,SNT1!$A$1:$E$122,5,0)</f>
        <v>0</v>
      </c>
      <c r="H117" s="0" t="n">
        <f aca="false">10*VLOOKUP(A117,SNT2!$A$1:$D$122,4,0)+VLOOKUP(A117,SNT2!$A$1:$E$122,5,0)</f>
        <v>0</v>
      </c>
      <c r="I117" s="1"/>
      <c r="K117" s="0" t="n">
        <f aca="false">10*VLOOKUP(A117,OPRE2!$A$1:$D$124,4,0)+VLOOKUP(A117,OPRE2!$A$1:$E$124,5,0)</f>
        <v>0</v>
      </c>
      <c r="M117" s="0" t="n">
        <f aca="false">10*VLOOKUP(A117,TPI!$A$1:$D$122,4,0)+VLOOKUP(A117,TPI!$A$1:$E$122,5,0)</f>
        <v>0</v>
      </c>
      <c r="N117" s="0" t="n">
        <f aca="false">10*VLOOKUP(A117,WPTP!$A$1:$D$122,4,0)+VLOOKUP(A117,WPTP!$A$1:$E$122,5,0)</f>
        <v>0</v>
      </c>
      <c r="O117" s="0" t="n">
        <f aca="false">10*VLOOKUP(A117,VPTP!$A$1:$D$122,4,0)+VLOOKUP(A117,VPTP!$A$1:$E$122,5,0)</f>
        <v>0</v>
      </c>
      <c r="P117" s="0" t="n">
        <f aca="false">10*VLOOKUP(A117,PPTP!$A$1:$D$122,4,0)+VLOOKUP(A117,PPTP!$A$1:$E$122,5,0)</f>
        <v>0</v>
      </c>
      <c r="Q117" s="0" t="n">
        <f aca="false">10*VLOOKUP(A117,WPOP!$A$1:$D$122,4,0)+VLOOKUP(A117,WPOP!$A$1:$E$122,5,0)</f>
        <v>0</v>
      </c>
      <c r="R117" s="0" t="n">
        <f aca="false">10*VLOOKUP(A117,VPOP!$A$1:$D$124,4,0)+VLOOKUP(A117,VPOP!$A$1:$E$124,5,0)</f>
        <v>0</v>
      </c>
      <c r="S117" s="0" t="n">
        <f aca="false">10*VLOOKUP(A117,CPOP!$A$1:$D$122,4,0)+VLOOKUP(A117,CPOP!$A$1:$E$122,5,0)</f>
        <v>0</v>
      </c>
      <c r="T117" s="0" t="n">
        <f aca="false">10*VLOOKUP(A117,READ!$A$1:$D$122,4,0)+VLOOKUP(A117,READ!$A$1:$E$122,5,0)</f>
        <v>0</v>
      </c>
      <c r="U117" s="4"/>
      <c r="V117" s="4"/>
      <c r="W117" s="4"/>
      <c r="X117" s="0" t="n">
        <f aca="false">10*VLOOKUP(A117,FACT!$A$1:$D$123,4,0)+VLOOKUP(A117,FACT!$A$1:$E$123,5,0)</f>
        <v>0</v>
      </c>
      <c r="Y117" s="0" t="n">
        <f aca="false">10*VLOOKUP(A117,FPATH!$A$1:$D$122,4,0)+VLOOKUP(A117,FPATH!$A$1:$E$122,5,0)</f>
        <v>0</v>
      </c>
      <c r="Z117" s="0" t="n">
        <f aca="false">10*VLOOKUP(A117,CL!$A$1:$D$122,4,0)+VLOOKUP(A117,CL!$A$1:$E$122,5,0)</f>
        <v>0</v>
      </c>
      <c r="AA117" s="5" t="n">
        <f aca="false">COUNTIF(B117:Z117,"&gt;0")</f>
        <v>1</v>
      </c>
      <c r="AB117" s="6" t="n">
        <f aca="false">COUNTIF(B117:Z117,"1")+COUNTIF(B117:Z117,"11")</f>
        <v>1</v>
      </c>
      <c r="AC117" s="7" t="n">
        <f aca="false">COUNTIF(C117:Z117,"10")+COUNTIF(C117:Z117,"11")</f>
        <v>0</v>
      </c>
    </row>
    <row r="118" customFormat="false" ht="12.8" hidden="false" customHeight="false" outlineLevel="0" collapsed="false">
      <c r="A118" s="0" t="s">
        <v>144</v>
      </c>
      <c r="B118" s="0" t="n">
        <f aca="false">10*VLOOKUP(A118,INT!$A$1:$D$122,4,0)+VLOOKUP(A118,INT!$A$1:$E$122,5,0)</f>
        <v>10</v>
      </c>
      <c r="C118" s="4"/>
      <c r="D118" s="0" t="n">
        <f aca="false">10*VLOOKUP(A118,FLOW!$A$1:$D$122,4,0)+VLOOKUP(A118,FLOW!$A$1:$E$122,5,0)</f>
        <v>0</v>
      </c>
      <c r="E118" s="0" t="n">
        <f aca="false">10*VLOOKUP(A118,PATH!$A$1:$D$122,4,0)+VLOOKUP(A118,PATH!$A$1:$E$122,5,0)</f>
        <v>0</v>
      </c>
      <c r="F118" s="0" t="n">
        <f aca="false">10*VLOOKUP(A118,CNF!$A$1:$D$122,4,0)+VLOOKUP(A118,CNF!$A$1:$E$122,5,0)</f>
        <v>0</v>
      </c>
      <c r="G118" s="0" t="n">
        <f aca="false">10*VLOOKUP(A118,SNT1!$A$1:$D$122,4,0)+VLOOKUP(A118,SNT1!$A$1:$E$122,5,0)</f>
        <v>0</v>
      </c>
      <c r="H118" s="0" t="n">
        <f aca="false">10*VLOOKUP(A118,SNT2!$A$1:$D$122,4,0)+VLOOKUP(A118,SNT2!$A$1:$E$122,5,0)</f>
        <v>0</v>
      </c>
      <c r="I118" s="1"/>
      <c r="K118" s="0" t="n">
        <f aca="false">10*VLOOKUP(A118,OPRE2!$A$1:$D$124,4,0)+VLOOKUP(A118,OPRE2!$A$1:$E$124,5,0)</f>
        <v>0</v>
      </c>
      <c r="M118" s="0" t="n">
        <f aca="false">10*VLOOKUP(A118,TPI!$A$1:$D$122,4,0)+VLOOKUP(A118,TPI!$A$1:$E$122,5,0)</f>
        <v>1</v>
      </c>
      <c r="N118" s="0" t="n">
        <f aca="false">10*VLOOKUP(A118,WPTP!$A$1:$D$122,4,0)+VLOOKUP(A118,WPTP!$A$1:$E$122,5,0)</f>
        <v>0</v>
      </c>
      <c r="O118" s="0" t="n">
        <f aca="false">10*VLOOKUP(A118,VPTP!$A$1:$D$122,4,0)+VLOOKUP(A118,VPTP!$A$1:$E$122,5,0)</f>
        <v>0</v>
      </c>
      <c r="P118" s="0" t="n">
        <f aca="false">10*VLOOKUP(A118,PPTP!$A$1:$D$122,4,0)+VLOOKUP(A118,PPTP!$A$1:$E$122,5,0)</f>
        <v>1</v>
      </c>
      <c r="Q118" s="0" t="n">
        <f aca="false">10*VLOOKUP(A118,WPOP!$A$1:$D$122,4,0)+VLOOKUP(A118,WPOP!$A$1:$E$122,5,0)</f>
        <v>0</v>
      </c>
      <c r="R118" s="0" t="n">
        <f aca="false">10*VLOOKUP(A118,VPOP!$A$1:$D$124,4,0)+VLOOKUP(A118,VPOP!$A$1:$E$124,5,0)</f>
        <v>0</v>
      </c>
      <c r="S118" s="0" t="n">
        <f aca="false">10*VLOOKUP(A118,CPOP!$A$1:$D$122,4,0)+VLOOKUP(A118,CPOP!$A$1:$E$122,5,0)</f>
        <v>10</v>
      </c>
      <c r="T118" s="0" t="n">
        <f aca="false">10*VLOOKUP(A118,READ!$A$1:$D$122,4,0)+VLOOKUP(A118,READ!$A$1:$E$122,5,0)</f>
        <v>0</v>
      </c>
      <c r="U118" s="4"/>
      <c r="V118" s="4"/>
      <c r="W118" s="4"/>
      <c r="X118" s="0" t="n">
        <f aca="false">10*VLOOKUP(A118,FACT!$A$1:$D$123,4,0)+VLOOKUP(A118,FACT!$A$1:$E$123,5,0)</f>
        <v>0</v>
      </c>
      <c r="Y118" s="0" t="n">
        <f aca="false">10*VLOOKUP(A118,FPATH!$A$1:$D$122,4,0)+VLOOKUP(A118,FPATH!$A$1:$E$122,5,0)</f>
        <v>0</v>
      </c>
      <c r="Z118" s="0" t="n">
        <f aca="false">10*VLOOKUP(A118,CL!$A$1:$D$122,4,0)+VLOOKUP(A118,CL!$A$1:$E$122,5,0)</f>
        <v>0</v>
      </c>
      <c r="AA118" s="5" t="n">
        <f aca="false">COUNTIF(B118:Z118,"&gt;0")</f>
        <v>4</v>
      </c>
      <c r="AB118" s="6" t="n">
        <f aca="false">COUNTIF(B118:Z118,"1")+COUNTIF(B118:Z118,"11")</f>
        <v>2</v>
      </c>
      <c r="AC118" s="7" t="n">
        <f aca="false">COUNTIF(C118:Z118,"10")+COUNTIF(C118:Z118,"11")</f>
        <v>1</v>
      </c>
    </row>
    <row r="119" customFormat="false" ht="12.8" hidden="false" customHeight="false" outlineLevel="0" collapsed="false">
      <c r="A119" s="0" t="s">
        <v>145</v>
      </c>
      <c r="B119" s="0" t="n">
        <f aca="false">10*VLOOKUP(A119,INT!$A$1:$D$122,4,0)+VLOOKUP(A119,INT!$A$1:$E$122,5,0)</f>
        <v>0</v>
      </c>
      <c r="C119" s="4"/>
      <c r="D119" s="0" t="n">
        <f aca="false">10*VLOOKUP(A119,FLOW!$A$1:$D$122,4,0)+VLOOKUP(A119,FLOW!$A$1:$E$122,5,0)</f>
        <v>0</v>
      </c>
      <c r="E119" s="0" t="n">
        <f aca="false">10*VLOOKUP(A119,PATH!$A$1:$D$122,4,0)+VLOOKUP(A119,PATH!$A$1:$E$122,5,0)</f>
        <v>0</v>
      </c>
      <c r="F119" s="0" t="n">
        <f aca="false">10*VLOOKUP(A119,CNF!$A$1:$D$122,4,0)+VLOOKUP(A119,CNF!$A$1:$E$122,5,0)</f>
        <v>0</v>
      </c>
      <c r="G119" s="0" t="n">
        <f aca="false">10*VLOOKUP(A119,SNT1!$A$1:$D$122,4,0)+VLOOKUP(A119,SNT1!$A$1:$E$122,5,0)</f>
        <v>0</v>
      </c>
      <c r="H119" s="0" t="n">
        <f aca="false">10*VLOOKUP(A119,SNT2!$A$1:$D$122,4,0)+VLOOKUP(A119,SNT2!$A$1:$E$122,5,0)</f>
        <v>0</v>
      </c>
      <c r="I119" s="1"/>
      <c r="K119" s="0" t="n">
        <f aca="false">10*VLOOKUP(A119,OPRE2!$A$1:$D$124,4,0)+VLOOKUP(A119,OPRE2!$A$1:$E$124,5,0)</f>
        <v>0</v>
      </c>
      <c r="M119" s="0" t="n">
        <f aca="false">10*VLOOKUP(A119,TPI!$A$1:$D$122,4,0)+VLOOKUP(A119,TPI!$A$1:$E$122,5,0)</f>
        <v>0</v>
      </c>
      <c r="N119" s="0" t="n">
        <f aca="false">10*VLOOKUP(A119,WPTP!$A$1:$D$122,4,0)+VLOOKUP(A119,WPTP!$A$1:$E$122,5,0)</f>
        <v>0</v>
      </c>
      <c r="O119" s="0" t="n">
        <f aca="false">10*VLOOKUP(A119,VPTP!$A$1:$D$122,4,0)+VLOOKUP(A119,VPTP!$A$1:$E$122,5,0)</f>
        <v>0</v>
      </c>
      <c r="P119" s="0" t="n">
        <f aca="false">10*VLOOKUP(A119,PPTP!$A$1:$D$122,4,0)+VLOOKUP(A119,PPTP!$A$1:$E$122,5,0)</f>
        <v>0</v>
      </c>
      <c r="Q119" s="0" t="n">
        <f aca="false">10*VLOOKUP(A119,WPOP!$A$1:$D$122,4,0)+VLOOKUP(A119,WPOP!$A$1:$E$122,5,0)</f>
        <v>0</v>
      </c>
      <c r="R119" s="0" t="n">
        <f aca="false">10*VLOOKUP(A119,VPOP!$A$1:$D$124,4,0)+VLOOKUP(A119,VPOP!$A$1:$E$124,5,0)</f>
        <v>0</v>
      </c>
      <c r="S119" s="0" t="n">
        <f aca="false">10*VLOOKUP(A119,CPOP!$A$1:$D$122,4,0)+VLOOKUP(A119,CPOP!$A$1:$E$122,5,0)</f>
        <v>0</v>
      </c>
      <c r="T119" s="0" t="n">
        <f aca="false">10*VLOOKUP(A119,READ!$A$1:$D$122,4,0)+VLOOKUP(A119,READ!$A$1:$E$122,5,0)</f>
        <v>0</v>
      </c>
      <c r="U119" s="4"/>
      <c r="V119" s="4"/>
      <c r="W119" s="4"/>
      <c r="X119" s="0" t="n">
        <f aca="false">10*VLOOKUP(A119,FACT!$A$1:$D$123,4,0)+VLOOKUP(A119,FACT!$A$1:$E$123,5,0)</f>
        <v>0</v>
      </c>
      <c r="Y119" s="0" t="n">
        <f aca="false">10*VLOOKUP(A119,FPATH!$A$1:$D$122,4,0)+VLOOKUP(A119,FPATH!$A$1:$E$122,5,0)</f>
        <v>0</v>
      </c>
      <c r="Z119" s="0" t="n">
        <f aca="false">10*VLOOKUP(A119,CL!$A$1:$D$122,4,0)+VLOOKUP(A119,CL!$A$1:$E$122,5,0)</f>
        <v>1</v>
      </c>
      <c r="AA119" s="5" t="n">
        <f aca="false">COUNTIF(B119:Z119,"&gt;0")</f>
        <v>1</v>
      </c>
      <c r="AB119" s="6" t="n">
        <f aca="false">COUNTIF(B119:Z119,"1")+COUNTIF(B119:Z119,"11")</f>
        <v>1</v>
      </c>
      <c r="AC119" s="7" t="n">
        <f aca="false">COUNTIF(C119:Z119,"10")+COUNTIF(C119:Z119,"11")</f>
        <v>0</v>
      </c>
    </row>
    <row r="120" customFormat="false" ht="12.8" hidden="false" customHeight="false" outlineLevel="0" collapsed="false">
      <c r="A120" s="0" t="s">
        <v>146</v>
      </c>
      <c r="B120" s="0" t="n">
        <f aca="false">10*VLOOKUP(A120,INT!$A$1:$D$122,4,0)+VLOOKUP(A120,INT!$A$1:$E$122,5,0)</f>
        <v>0</v>
      </c>
      <c r="C120" s="4"/>
      <c r="D120" s="0" t="n">
        <f aca="false">10*VLOOKUP(A120,FLOW!$A$1:$D$122,4,0)+VLOOKUP(A120,FLOW!$A$1:$E$122,5,0)</f>
        <v>0</v>
      </c>
      <c r="E120" s="0" t="n">
        <f aca="false">10*VLOOKUP(A120,PATH!$A$1:$D$122,4,0)+VLOOKUP(A120,PATH!$A$1:$E$122,5,0)</f>
        <v>0</v>
      </c>
      <c r="F120" s="0" t="n">
        <f aca="false">10*VLOOKUP(A120,CNF!$A$1:$D$122,4,0)+VLOOKUP(A120,CNF!$A$1:$E$122,5,0)</f>
        <v>0</v>
      </c>
      <c r="G120" s="0" t="n">
        <f aca="false">10*VLOOKUP(A120,SNT1!$A$1:$D$122,4,0)+VLOOKUP(A120,SNT1!$A$1:$E$122,5,0)</f>
        <v>0</v>
      </c>
      <c r="H120" s="0" t="n">
        <f aca="false">10*VLOOKUP(A120,SNT2!$A$1:$D$122,4,0)+VLOOKUP(A120,SNT2!$A$1:$E$122,5,0)</f>
        <v>0</v>
      </c>
      <c r="I120" s="1"/>
      <c r="K120" s="0" t="n">
        <f aca="false">10*VLOOKUP(A120,OPRE2!$A$1:$D$124,4,0)+VLOOKUP(A120,OPRE2!$A$1:$E$124,5,0)</f>
        <v>0</v>
      </c>
      <c r="M120" s="0" t="n">
        <f aca="false">10*VLOOKUP(A120,TPI!$A$1:$D$122,4,0)+VLOOKUP(A120,TPI!$A$1:$E$122,5,0)</f>
        <v>0</v>
      </c>
      <c r="N120" s="0" t="n">
        <f aca="false">10*VLOOKUP(A120,WPTP!$A$1:$D$122,4,0)+VLOOKUP(A120,WPTP!$A$1:$E$122,5,0)</f>
        <v>0</v>
      </c>
      <c r="O120" s="0" t="n">
        <f aca="false">10*VLOOKUP(A120,VPTP!$A$1:$D$122,4,0)+VLOOKUP(A120,VPTP!$A$1:$E$122,5,0)</f>
        <v>0</v>
      </c>
      <c r="P120" s="0" t="n">
        <f aca="false">10*VLOOKUP(A120,PPTP!$A$1:$D$122,4,0)+VLOOKUP(A120,PPTP!$A$1:$E$122,5,0)</f>
        <v>0</v>
      </c>
      <c r="Q120" s="0" t="n">
        <f aca="false">10*VLOOKUP(A120,WPOP!$A$1:$D$122,4,0)+VLOOKUP(A120,WPOP!$A$1:$E$122,5,0)</f>
        <v>0</v>
      </c>
      <c r="R120" s="0" t="n">
        <f aca="false">10*VLOOKUP(A120,VPOP!$A$1:$D$124,4,0)+VLOOKUP(A120,VPOP!$A$1:$E$124,5,0)</f>
        <v>0</v>
      </c>
      <c r="S120" s="0" t="n">
        <f aca="false">10*VLOOKUP(A120,CPOP!$A$1:$D$122,4,0)+VLOOKUP(A120,CPOP!$A$1:$E$122,5,0)</f>
        <v>0</v>
      </c>
      <c r="T120" s="0" t="n">
        <f aca="false">10*VLOOKUP(A120,READ!$A$1:$D$122,4,0)+VLOOKUP(A120,READ!$A$1:$E$122,5,0)</f>
        <v>0</v>
      </c>
      <c r="U120" s="4"/>
      <c r="V120" s="4"/>
      <c r="W120" s="4"/>
      <c r="X120" s="0" t="n">
        <f aca="false">10*VLOOKUP(A120,FACT!$A$1:$D$123,4,0)+VLOOKUP(A120,FACT!$A$1:$E$123,5,0)</f>
        <v>0</v>
      </c>
      <c r="Y120" s="0" t="n">
        <f aca="false">10*VLOOKUP(A120,FPATH!$A$1:$D$122,4,0)+VLOOKUP(A120,FPATH!$A$1:$E$122,5,0)</f>
        <v>0</v>
      </c>
      <c r="Z120" s="0" t="n">
        <f aca="false">10*VLOOKUP(A120,CL!$A$1:$D$122,4,0)+VLOOKUP(A120,CL!$A$1:$E$122,5,0)</f>
        <v>0</v>
      </c>
      <c r="AA120" s="5" t="n">
        <f aca="false">COUNTIF(B120:Z120,"&gt;0")</f>
        <v>0</v>
      </c>
      <c r="AB120" s="6" t="n">
        <f aca="false">COUNTIF(B120:Z120,"1")+COUNTIF(B120:Z120,"11")</f>
        <v>0</v>
      </c>
      <c r="AC120" s="7" t="n">
        <f aca="false">COUNTIF(C120:Z120,"10")+COUNTIF(C120:Z120,"11")</f>
        <v>0</v>
      </c>
    </row>
    <row r="121" customFormat="false" ht="12.8" hidden="false" customHeight="false" outlineLevel="0" collapsed="false">
      <c r="A121" s="0" t="s">
        <v>147</v>
      </c>
      <c r="B121" s="0" t="n">
        <f aca="false">10*VLOOKUP(A121,INT!$A$1:$D$122,4,0)+VLOOKUP(A121,INT!$A$1:$E$122,5,0)</f>
        <v>0</v>
      </c>
      <c r="C121" s="4"/>
      <c r="D121" s="0" t="n">
        <f aca="false">10*VLOOKUP(A121,FLOW!$A$1:$D$122,4,0)+VLOOKUP(A121,FLOW!$A$1:$E$122,5,0)</f>
        <v>0</v>
      </c>
      <c r="E121" s="0" t="n">
        <f aca="false">10*VLOOKUP(A121,PATH!$A$1:$D$122,4,0)+VLOOKUP(A121,PATH!$A$1:$E$122,5,0)</f>
        <v>0</v>
      </c>
      <c r="F121" s="0" t="n">
        <f aca="false">10*VLOOKUP(A121,CNF!$A$1:$D$122,4,0)+VLOOKUP(A121,CNF!$A$1:$E$122,5,0)</f>
        <v>0</v>
      </c>
      <c r="G121" s="0" t="n">
        <f aca="false">10*VLOOKUP(A121,SNT1!$A$1:$D$122,4,0)+VLOOKUP(A121,SNT1!$A$1:$E$122,5,0)</f>
        <v>0</v>
      </c>
      <c r="H121" s="0" t="n">
        <f aca="false">10*VLOOKUP(A121,SNT2!$A$1:$D$122,4,0)+VLOOKUP(A121,SNT2!$A$1:$E$122,5,0)</f>
        <v>0</v>
      </c>
      <c r="I121" s="1"/>
      <c r="K121" s="0" t="n">
        <f aca="false">10*VLOOKUP(A121,OPRE2!$A$1:$D$124,4,0)+VLOOKUP(A121,OPRE2!$A$1:$E$124,5,0)</f>
        <v>0</v>
      </c>
      <c r="M121" s="0" t="n">
        <f aca="false">10*VLOOKUP(A121,TPI!$A$1:$D$122,4,0)+VLOOKUP(A121,TPI!$A$1:$E$122,5,0)</f>
        <v>0</v>
      </c>
      <c r="N121" s="0" t="n">
        <f aca="false">10*VLOOKUP(A121,WPTP!$A$1:$D$122,4,0)+VLOOKUP(A121,WPTP!$A$1:$E$122,5,0)</f>
        <v>0</v>
      </c>
      <c r="O121" s="0" t="n">
        <f aca="false">10*VLOOKUP(A121,VPTP!$A$1:$D$122,4,0)+VLOOKUP(A121,VPTP!$A$1:$E$122,5,0)</f>
        <v>0</v>
      </c>
      <c r="P121" s="0" t="n">
        <f aca="false">10*VLOOKUP(A121,PPTP!$A$1:$D$122,4,0)+VLOOKUP(A121,PPTP!$A$1:$E$122,5,0)</f>
        <v>0</v>
      </c>
      <c r="Q121" s="0" t="n">
        <f aca="false">10*VLOOKUP(A121,WPOP!$A$1:$D$122,4,0)+VLOOKUP(A121,WPOP!$A$1:$E$122,5,0)</f>
        <v>0</v>
      </c>
      <c r="R121" s="0" t="n">
        <f aca="false">10*VLOOKUP(A121,VPOP!$A$1:$D$124,4,0)+VLOOKUP(A121,VPOP!$A$1:$E$124,5,0)</f>
        <v>0</v>
      </c>
      <c r="S121" s="0" t="n">
        <f aca="false">10*VLOOKUP(A121,CPOP!$A$1:$D$122,4,0)+VLOOKUP(A121,CPOP!$A$1:$E$122,5,0)</f>
        <v>0</v>
      </c>
      <c r="T121" s="0" t="n">
        <f aca="false">10*VLOOKUP(A121,READ!$A$1:$D$122,4,0)+VLOOKUP(A121,READ!$A$1:$E$122,5,0)</f>
        <v>0</v>
      </c>
      <c r="U121" s="4"/>
      <c r="V121" s="4"/>
      <c r="W121" s="4"/>
      <c r="X121" s="0" t="n">
        <f aca="false">10*VLOOKUP(A121,FACT!$A$1:$D$123,4,0)+VLOOKUP(A121,FACT!$A$1:$E$123,5,0)</f>
        <v>0</v>
      </c>
      <c r="Y121" s="0" t="n">
        <f aca="false">10*VLOOKUP(A121,FPATH!$A$1:$D$122,4,0)+VLOOKUP(A121,FPATH!$A$1:$E$122,5,0)</f>
        <v>0</v>
      </c>
      <c r="Z121" s="0" t="n">
        <f aca="false">10*VLOOKUP(A121,CL!$A$1:$D$122,4,0)+VLOOKUP(A121,CL!$A$1:$E$122,5,0)</f>
        <v>0</v>
      </c>
      <c r="AA121" s="5" t="n">
        <f aca="false">COUNTIF(B121:Z121,"&gt;0")</f>
        <v>0</v>
      </c>
      <c r="AB121" s="6" t="n">
        <f aca="false">COUNTIF(B121:Z121,"1")+COUNTIF(B121:Z121,"11")</f>
        <v>0</v>
      </c>
      <c r="AC121" s="7" t="n">
        <f aca="false">COUNTIF(C121:Z121,"10")+COUNTIF(C121:Z121,"11")</f>
        <v>0</v>
      </c>
    </row>
    <row r="122" customFormat="false" ht="12.8" hidden="false" customHeight="false" outlineLevel="0" collapsed="false">
      <c r="A122" s="0" t="s">
        <v>148</v>
      </c>
      <c r="B122" s="0" t="n">
        <f aca="false">10*VLOOKUP(A122,INT!$A$1:$D$122,4,0)+VLOOKUP(A122,INT!$A$1:$E$122,5,0)</f>
        <v>0</v>
      </c>
      <c r="C122" s="4"/>
      <c r="D122" s="0" t="n">
        <f aca="false">10*VLOOKUP(A122,FLOW!$A$1:$D$122,4,0)+VLOOKUP(A122,FLOW!$A$1:$E$122,5,0)</f>
        <v>0</v>
      </c>
      <c r="E122" s="0" t="n">
        <f aca="false">10*VLOOKUP(A122,PATH!$A$1:$D$122,4,0)+VLOOKUP(A122,PATH!$A$1:$E$122,5,0)</f>
        <v>0</v>
      </c>
      <c r="F122" s="1" t="n">
        <v>0</v>
      </c>
      <c r="G122" s="0" t="n">
        <f aca="false">10*VLOOKUP(A122,SNT1!$A$1:$D$122,4,0)+VLOOKUP(A122,SNT1!$A$1:$E$122,5,0)</f>
        <v>0</v>
      </c>
      <c r="H122" s="0" t="n">
        <f aca="false">10*VLOOKUP(A122,SNT2!$A$1:$D$122,4,0)+VLOOKUP(A122,SNT2!$A$1:$E$122,5,0)</f>
        <v>0</v>
      </c>
      <c r="I122" s="1"/>
      <c r="K122" s="0" t="n">
        <f aca="false">10*VLOOKUP(A122,OPRE2!$A$1:$D$124,4,0)+VLOOKUP(A122,OPRE2!$A$1:$E$124,5,0)</f>
        <v>0</v>
      </c>
      <c r="M122" s="0" t="n">
        <f aca="false">10*VLOOKUP(A122,TPI!$A$1:$D$122,4,0)+VLOOKUP(A122,TPI!$A$1:$E$122,5,0)</f>
        <v>0</v>
      </c>
      <c r="N122" s="0" t="n">
        <f aca="false">10*VLOOKUP(A122,WPTP!$A$1:$D$122,4,0)+VLOOKUP(A122,WPTP!$A$1:$E$122,5,0)</f>
        <v>0</v>
      </c>
      <c r="O122" s="0" t="n">
        <f aca="false">10*VLOOKUP(A122,VPTP!$A$1:$D$122,4,0)+VLOOKUP(A122,VPTP!$A$1:$E$122,5,0)</f>
        <v>0</v>
      </c>
      <c r="P122" s="0" t="n">
        <f aca="false">10*VLOOKUP(A122,PPTP!$A$1:$D$122,4,0)+VLOOKUP(A122,PPTP!$A$1:$E$122,5,0)</f>
        <v>0</v>
      </c>
      <c r="Q122" s="0" t="n">
        <f aca="false">10*VLOOKUP(A122,WPOP!$A$1:$D$122,4,0)+VLOOKUP(A122,WPOP!$A$1:$E$122,5,0)</f>
        <v>0</v>
      </c>
      <c r="R122" s="0" t="n">
        <f aca="false">10*VLOOKUP(A122,VPOP!$A$1:$D$124,4,0)+VLOOKUP(A122,VPOP!$A$1:$E$124,5,0)</f>
        <v>1</v>
      </c>
      <c r="S122" s="0" t="n">
        <f aca="false">10*VLOOKUP(A122,CPOP!$A$1:$D$122,4,0)+VLOOKUP(A122,CPOP!$A$1:$E$122,5,0)</f>
        <v>0</v>
      </c>
      <c r="T122" s="0" t="n">
        <f aca="false">10*VLOOKUP(A122,READ!$A$1:$D$122,4,0)+VLOOKUP(A122,READ!$A$1:$E$122,5,0)</f>
        <v>0</v>
      </c>
      <c r="U122" s="4"/>
      <c r="V122" s="4"/>
      <c r="W122" s="4"/>
      <c r="X122" s="0" t="n">
        <f aca="false">10*VLOOKUP(A122,FACT!$A$1:$D$123,4,0)+VLOOKUP(A122,FACT!$A$1:$E$123,5,0)</f>
        <v>0</v>
      </c>
      <c r="Y122" s="0" t="n">
        <f aca="false">10*VLOOKUP(A122,FPATH!$A$1:$D$122,4,0)+VLOOKUP(A122,FPATH!$A$1:$E$122,5,0)</f>
        <v>0</v>
      </c>
      <c r="Z122" s="0" t="n">
        <f aca="false">10*VLOOKUP(A122,CL!$A$1:$D$122,4,0)+VLOOKUP(A122,CL!$A$1:$E$122,5,0)</f>
        <v>0</v>
      </c>
      <c r="AA122" s="5" t="n">
        <f aca="false">COUNTIF(B122:Z122,"&gt;0")</f>
        <v>1</v>
      </c>
      <c r="AB122" s="6" t="n">
        <f aca="false">COUNTIF(B122:Z122,"1")+COUNTIF(B122:Z122,"11")</f>
        <v>1</v>
      </c>
      <c r="AC122" s="7" t="n">
        <f aca="false">COUNTIF(C122:Z122,"10")+COUNTIF(C122:Z122,"11")</f>
        <v>0</v>
      </c>
    </row>
    <row r="123" customFormat="false" ht="12.8" hidden="false" customHeight="false" outlineLevel="0" collapsed="false">
      <c r="A123" s="8" t="s">
        <v>149</v>
      </c>
      <c r="B123" s="7" t="n">
        <f aca="false">COUNTIF(B2:B122,"10")+COUNTIF(B23:B122,"11")</f>
        <v>12</v>
      </c>
      <c r="C123" s="7" t="n">
        <f aca="false">COUNTIF(C2:C122,"10")+COUNTIF(C23:C122,"11")</f>
        <v>0</v>
      </c>
      <c r="D123" s="7" t="n">
        <f aca="false">COUNTIF(D2:D122,"10")+COUNTIF(D23:D122,"11")</f>
        <v>12</v>
      </c>
      <c r="E123" s="7" t="n">
        <f aca="false">COUNTIF(E2:E122,"10")+COUNTIF(E23:E122,"11")</f>
        <v>12</v>
      </c>
      <c r="F123" s="7" t="n">
        <f aca="false">COUNTIF(F2:F122,"10")+COUNTIF(F23:F122,"11")</f>
        <v>17</v>
      </c>
      <c r="G123" s="7" t="n">
        <f aca="false">COUNTIF(G2:G122,"10")+COUNTIF(G23:G122,"11")</f>
        <v>1</v>
      </c>
      <c r="H123" s="7" t="n">
        <f aca="false">COUNTIF(H2:H122,"10")+COUNTIF(H23:H122,"11")</f>
        <v>0</v>
      </c>
      <c r="I123" s="7" t="n">
        <f aca="false">COUNTIF(I2:I122,"10")+COUNTIF(I23:I122,"11")</f>
        <v>0</v>
      </c>
      <c r="J123" s="7" t="n">
        <f aca="false">COUNTIF(J2:J122,"10")+COUNTIF(J23:J122,"11")</f>
        <v>0</v>
      </c>
      <c r="K123" s="7" t="n">
        <f aca="false">COUNTIF(K2:K122,"10")+COUNTIF(K23:K122,"11")</f>
        <v>0</v>
      </c>
      <c r="L123" s="7" t="n">
        <f aca="false">COUNTIF(L2:L122,"10")+COUNTIF(L23:L122,"11")</f>
        <v>0</v>
      </c>
      <c r="M123" s="7" t="n">
        <f aca="false">COUNTIF(M2:M122,"10")+COUNTIF(M23:M122,"11")</f>
        <v>11</v>
      </c>
      <c r="N123" s="7" t="n">
        <f aca="false">COUNTIF(N2:N122,"10")+COUNTIF(N23:N122,"11")</f>
        <v>0</v>
      </c>
      <c r="O123" s="7" t="n">
        <f aca="false">COUNTIF(O2:O122,"10")+COUNTIF(O23:O122,"11")</f>
        <v>0</v>
      </c>
      <c r="P123" s="7" t="n">
        <f aca="false">COUNTIF(P2:P122,"10")+COUNTIF(P23:P122,"11")</f>
        <v>1</v>
      </c>
      <c r="Q123" s="7" t="n">
        <f aca="false">COUNTIF(Q2:Q122,"10")+COUNTIF(Q23:Q122,"11")</f>
        <v>10</v>
      </c>
      <c r="R123" s="7" t="n">
        <f aca="false">COUNTIF(R2:R122,"10")+COUNTIF(R23:R122,"11")</f>
        <v>6</v>
      </c>
      <c r="S123" s="7" t="n">
        <f aca="false">COUNTIF(S2:S122,"10")+COUNTIF(S23:S122,"11")</f>
        <v>12</v>
      </c>
      <c r="T123" s="7" t="n">
        <f aca="false">COUNTIF(T2:T122,"10")+COUNTIF(T23:T122,"11")</f>
        <v>10</v>
      </c>
      <c r="U123" s="7" t="n">
        <f aca="false">COUNTIF(U2:U122,"10")+COUNTIF(U23:U122,"11")</f>
        <v>0</v>
      </c>
      <c r="V123" s="7" t="n">
        <f aca="false">COUNTIF(V2:V122,"10")+COUNTIF(V23:V122,"11")</f>
        <v>0</v>
      </c>
      <c r="W123" s="7" t="n">
        <f aca="false">COUNTIF(W2:W122,"10")+COUNTIF(W23:W122,"11")</f>
        <v>0</v>
      </c>
      <c r="X123" s="7" t="n">
        <f aca="false">COUNTIF(X2:X122,"10")+COUNTIF(X23:X122,"11")</f>
        <v>12</v>
      </c>
      <c r="Y123" s="7" t="n">
        <f aca="false">COUNTIF(Y2:Y122,"10")+COUNTIF(Y23:Y122,"11")</f>
        <v>14</v>
      </c>
      <c r="Z123" s="7" t="n">
        <f aca="false">COUNTIF(Z2:Z122,"10")+COUNTIF(Z23:Z122,"11")</f>
        <v>8</v>
      </c>
    </row>
    <row r="124" customFormat="false" ht="12.8" hidden="false" customHeight="false" outlineLevel="0" collapsed="false">
      <c r="A124" s="8" t="s">
        <v>150</v>
      </c>
      <c r="B124" s="9" t="n">
        <f aca="false">COUNTIF(B2:B143,"1")+COUNTIF(B27:B143,"11")</f>
        <v>0</v>
      </c>
      <c r="C124" s="9" t="n">
        <f aca="false">COUNTIF(C2:C143,"1")+COUNTIF(C27:C143,"11")</f>
        <v>0</v>
      </c>
      <c r="D124" s="9" t="n">
        <f aca="false">COUNTIF(D2:D143,"1")+COUNTIF(D27:D143,"11")</f>
        <v>20</v>
      </c>
      <c r="E124" s="9" t="n">
        <f aca="false">COUNTIF(E2:E143,"1")+COUNTIF(E27:E143,"11")</f>
        <v>6</v>
      </c>
      <c r="F124" s="9" t="n">
        <f aca="false">COUNTIF(F2:F143,"1")+COUNTIF(F27:F143,"11")</f>
        <v>2</v>
      </c>
      <c r="G124" s="9" t="n">
        <f aca="false">COUNTIF(G2:G143,"1")+COUNTIF(G27:G143,"11")</f>
        <v>2</v>
      </c>
      <c r="H124" s="9" t="n">
        <f aca="false">COUNTIF(H2:H143,"1")+COUNTIF(H27:H143,"11")</f>
        <v>0</v>
      </c>
      <c r="I124" s="9" t="n">
        <f aca="false">COUNTIF(I2:I143,"1")+COUNTIF(I27:I143,"11")</f>
        <v>0</v>
      </c>
      <c r="J124" s="9" t="n">
        <f aca="false">COUNTIF(J2:J143,"1")+COUNTIF(J27:J143,"11")</f>
        <v>0</v>
      </c>
      <c r="K124" s="9" t="n">
        <f aca="false">COUNTIF(K2:K143,"1")+COUNTIF(K27:K143,"11")</f>
        <v>0</v>
      </c>
      <c r="L124" s="9" t="n">
        <f aca="false">COUNTIF(L2:L143,"1")+COUNTIF(L27:L143,"11")</f>
        <v>0</v>
      </c>
      <c r="M124" s="9" t="n">
        <f aca="false">COUNTIF(M2:M143,"1")+COUNTIF(M27:M143,"11")</f>
        <v>6</v>
      </c>
      <c r="N124" s="9" t="n">
        <f aca="false">COUNTIF(N2:N143,"1")+COUNTIF(N27:N143,"11")</f>
        <v>2</v>
      </c>
      <c r="O124" s="9" t="n">
        <f aca="false">COUNTIF(O2:O143,"1")+COUNTIF(O27:O143,"11")</f>
        <v>5</v>
      </c>
      <c r="P124" s="9" t="n">
        <f aca="false">COUNTIF(P2:P143,"1")+COUNTIF(P27:P143,"11")</f>
        <v>39</v>
      </c>
      <c r="Q124" s="9" t="n">
        <f aca="false">COUNTIF(Q2:Q143,"1")+COUNTIF(Q27:Q143,"11")</f>
        <v>0</v>
      </c>
      <c r="R124" s="9" t="n">
        <f aca="false">COUNTIF(R2:R143,"1")+COUNTIF(R27:R143,"11")</f>
        <v>2</v>
      </c>
      <c r="S124" s="9" t="n">
        <f aca="false">COUNTIF(S2:S143,"1")+COUNTIF(S27:S143,"11")</f>
        <v>0</v>
      </c>
      <c r="T124" s="9" t="n">
        <f aca="false">COUNTIF(T2:T143,"1")+COUNTIF(T27:T143,"11")</f>
        <v>0</v>
      </c>
      <c r="U124" s="9" t="n">
        <f aca="false">COUNTIF(U2:U143,"1")+COUNTIF(U27:U143,"11")</f>
        <v>0</v>
      </c>
      <c r="V124" s="9" t="n">
        <f aca="false">COUNTIF(V2:V143,"1")+COUNTIF(V27:V143,"11")</f>
        <v>0</v>
      </c>
      <c r="W124" s="9" t="n">
        <f aca="false">COUNTIF(W2:W143,"1")+COUNTIF(W27:W143,"11")</f>
        <v>0</v>
      </c>
      <c r="X124" s="9" t="n">
        <f aca="false">COUNTIF(X2:X143,"1")+COUNTIF(X27:X143,"11")</f>
        <v>0</v>
      </c>
      <c r="Y124" s="9" t="n">
        <f aca="false">COUNTIF(Y2:Y143,"1")+COUNTIF(Y27:Y143,"11")</f>
        <v>0</v>
      </c>
      <c r="Z124" s="9" t="n">
        <f aca="false">COUNTIF(Z2:Z143,"1")+COUNTIF(Z27:Z143,"11")</f>
        <v>10</v>
      </c>
    </row>
    <row r="125" customFormat="false" ht="12.8" hidden="false" customHeight="false" outlineLevel="0" collapsed="false">
      <c r="A125" s="8" t="s">
        <v>151</v>
      </c>
      <c r="B125" s="8" t="n">
        <f aca="false">COUNTIF(B2:B122,"&gt;0")</f>
        <v>12</v>
      </c>
      <c r="C125" s="8" t="n">
        <f aca="false">COUNTIF(C2:C122,"&gt;0")</f>
        <v>0</v>
      </c>
      <c r="D125" s="8" t="n">
        <f aca="false">COUNTIF(D2:D122,"&gt;0")</f>
        <v>32</v>
      </c>
      <c r="E125" s="8" t="n">
        <f aca="false">COUNTIF(E2:E122,"&gt;0")</f>
        <v>18</v>
      </c>
      <c r="F125" s="8" t="n">
        <f aca="false">COUNTIF(F2:F122,"&gt;0")</f>
        <v>19</v>
      </c>
      <c r="G125" s="8" t="n">
        <f aca="false">COUNTIF(G2:G122,"&gt;0")</f>
        <v>1</v>
      </c>
      <c r="H125" s="8" t="n">
        <f aca="false">COUNTIF(H2:H122,"&gt;0")</f>
        <v>0</v>
      </c>
      <c r="I125" s="8" t="n">
        <f aca="false">COUNTIF(I2:I122,"&gt;0")</f>
        <v>0</v>
      </c>
      <c r="J125" s="8" t="n">
        <f aca="false">COUNTIF(J2:J122,"&gt;0")</f>
        <v>0</v>
      </c>
      <c r="K125" s="8" t="n">
        <f aca="false">COUNTIF(K2:K122,"&gt;0")</f>
        <v>0</v>
      </c>
      <c r="L125" s="8" t="n">
        <f aca="false">COUNTIF(L2:L122,"&gt;0")</f>
        <v>0</v>
      </c>
      <c r="M125" s="8" t="n">
        <f aca="false">COUNTIF(M2:M122,"&gt;0")</f>
        <v>16</v>
      </c>
      <c r="N125" s="8" t="n">
        <f aca="false">COUNTIF(N2:N122,"&gt;0")</f>
        <v>1</v>
      </c>
      <c r="O125" s="8" t="n">
        <f aca="false">COUNTIF(O2:O122,"&gt;0")</f>
        <v>5</v>
      </c>
      <c r="P125" s="8" t="n">
        <f aca="false">COUNTIF(P2:P122,"&gt;0")</f>
        <v>39</v>
      </c>
      <c r="Q125" s="8" t="n">
        <f aca="false">COUNTIF(Q2:Q122,"&gt;0")</f>
        <v>10</v>
      </c>
      <c r="R125" s="8" t="n">
        <f aca="false">COUNTIF(R2:R122,"&gt;0")</f>
        <v>8</v>
      </c>
      <c r="S125" s="8" t="n">
        <f aca="false">COUNTIF(S2:S122,"&gt;0")</f>
        <v>12</v>
      </c>
      <c r="T125" s="8" t="n">
        <f aca="false">COUNTIF(T2:T122,"&gt;0")</f>
        <v>10</v>
      </c>
      <c r="U125" s="8" t="n">
        <f aca="false">COUNTIF(U2:U122,"&gt;0")</f>
        <v>0</v>
      </c>
      <c r="V125" s="8" t="n">
        <f aca="false">COUNTIF(V2:V122,"&gt;0")</f>
        <v>0</v>
      </c>
      <c r="W125" s="8" t="n">
        <f aca="false">COUNTIF(W2:W122,"&gt;0")</f>
        <v>0</v>
      </c>
      <c r="X125" s="8" t="n">
        <f aca="false">COUNTIF(X2:X122,"&gt;0")</f>
        <v>12</v>
      </c>
      <c r="Y125" s="8" t="n">
        <f aca="false">COUNTIF(Y2:Y122,"&gt;0")</f>
        <v>14</v>
      </c>
      <c r="Z125" s="8" t="n">
        <f aca="false">COUNTIF(Z2:Z122,"&gt;0")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6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37</v>
      </c>
      <c r="C2" s="0" t="s">
        <v>178</v>
      </c>
      <c r="D2" s="11" t="n">
        <f aca="false">B2&gt;K$2</f>
        <v>0</v>
      </c>
      <c r="E2" s="11" t="n">
        <f aca="false">B2&lt;=M$2</f>
        <v>0</v>
      </c>
      <c r="G2" s="0" t="n">
        <f aca="false">QUARTILE(B$2:B$122,1)</f>
        <v>10</v>
      </c>
      <c r="H2" s="0" t="n">
        <f aca="false">QUARTILE(B$2:B$122,2)</f>
        <v>15</v>
      </c>
      <c r="I2" s="0" t="n">
        <f aca="false">QUARTILE(B$2:B$122,3)</f>
        <v>22</v>
      </c>
      <c r="J2" s="0" t="n">
        <f aca="false">I2-G2</f>
        <v>12</v>
      </c>
      <c r="K2" s="0" t="n">
        <f aca="false">I2+J2*1.5</f>
        <v>40</v>
      </c>
      <c r="L2" s="0" t="n">
        <f aca="false">G2-1.5*J2</f>
        <v>-8</v>
      </c>
      <c r="M2" s="0" t="n">
        <f aca="false">H2/3</f>
        <v>5</v>
      </c>
    </row>
    <row r="3" customFormat="false" ht="12.8" hidden="false" customHeight="false" outlineLevel="0" collapsed="false">
      <c r="A3" s="0" t="s">
        <v>29</v>
      </c>
      <c r="B3" s="0" t="n">
        <v>25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100*COUNTIF(D1:D122,1)/121</f>
        <v>0.826446280991735</v>
      </c>
    </row>
    <row r="4" customFormat="false" ht="12.8" hidden="false" customHeight="false" outlineLevel="0" collapsed="false">
      <c r="A4" s="0" t="s">
        <v>30</v>
      </c>
      <c r="B4" s="0" t="n">
        <v>15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14.8760330578512</v>
      </c>
    </row>
    <row r="5" customFormat="false" ht="12.8" hidden="false" customHeight="false" outlineLevel="0" collapsed="false">
      <c r="A5" s="0" t="s">
        <v>31</v>
      </c>
      <c r="B5" s="0" t="n">
        <v>40</v>
      </c>
      <c r="C5" s="0" t="s">
        <v>178</v>
      </c>
      <c r="D5" s="11" t="n">
        <f aca="false">B5&gt;K$2</f>
        <v>0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24</v>
      </c>
      <c r="C6" s="0" t="s">
        <v>178</v>
      </c>
      <c r="D6" s="11" t="n">
        <f aca="false">B6&gt;K$2</f>
        <v>0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35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0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35</v>
      </c>
      <c r="B9" s="0" t="n">
        <v>9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25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9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26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0</v>
      </c>
      <c r="C13" s="0" t="s">
        <v>178</v>
      </c>
      <c r="D13" s="11" t="n">
        <f aca="false">B13&gt;K$2</f>
        <v>0</v>
      </c>
      <c r="E13" s="11" t="n">
        <f aca="false">B13&lt;=M$2</f>
        <v>1</v>
      </c>
    </row>
    <row r="14" customFormat="false" ht="12.8" hidden="false" customHeight="false" outlineLevel="0" collapsed="false">
      <c r="A14" s="0" t="s">
        <v>40</v>
      </c>
      <c r="B14" s="0" t="n">
        <v>19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10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4</v>
      </c>
      <c r="C16" s="0" t="s">
        <v>178</v>
      </c>
      <c r="D16" s="11" t="n">
        <f aca="false">B16&gt;K$2</f>
        <v>0</v>
      </c>
      <c r="E16" s="11" t="n">
        <f aca="false">B16&lt;=M$2</f>
        <v>1</v>
      </c>
    </row>
    <row r="17" customFormat="false" ht="12.8" hidden="false" customHeight="false" outlineLevel="0" collapsed="false">
      <c r="A17" s="0" t="s">
        <v>43</v>
      </c>
      <c r="B17" s="0" t="n">
        <v>14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0</v>
      </c>
      <c r="C18" s="0" t="s">
        <v>178</v>
      </c>
      <c r="D18" s="11" t="n">
        <f aca="false">B18&gt;K$2</f>
        <v>0</v>
      </c>
      <c r="E18" s="11" t="n">
        <f aca="false">B18&lt;=M$2</f>
        <v>1</v>
      </c>
    </row>
    <row r="19" customFormat="false" ht="12.8" hidden="false" customHeight="false" outlineLevel="0" collapsed="false">
      <c r="A19" s="0" t="s">
        <v>45</v>
      </c>
      <c r="B19" s="0" t="n">
        <v>14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8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26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13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25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9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0</v>
      </c>
      <c r="C25" s="0" t="s">
        <v>178</v>
      </c>
      <c r="D25" s="11" t="n">
        <f aca="false">B25&gt;K$2</f>
        <v>0</v>
      </c>
      <c r="E25" s="11" t="n">
        <f aca="false">B25&lt;=M$2</f>
        <v>1</v>
      </c>
    </row>
    <row r="26" customFormat="false" ht="12.8" hidden="false" customHeight="false" outlineLevel="0" collapsed="false">
      <c r="A26" s="0" t="s">
        <v>52</v>
      </c>
      <c r="B26" s="0" t="n">
        <v>13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15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20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34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40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17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12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19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15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25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25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6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18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19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16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17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14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15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2</v>
      </c>
      <c r="C44" s="0" t="s">
        <v>178</v>
      </c>
      <c r="D44" s="11" t="n">
        <f aca="false">B44&gt;K$2</f>
        <v>0</v>
      </c>
      <c r="E44" s="11" t="n">
        <f aca="false">B44&lt;=M$2</f>
        <v>1</v>
      </c>
    </row>
    <row r="45" customFormat="false" ht="12.8" hidden="false" customHeight="false" outlineLevel="0" collapsed="false">
      <c r="A45" s="0" t="s">
        <v>71</v>
      </c>
      <c r="B45" s="0" t="n">
        <v>12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10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15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13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17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0</v>
      </c>
      <c r="C50" s="0" t="s">
        <v>178</v>
      </c>
      <c r="D50" s="11" t="n">
        <f aca="false">B50&gt;K$2</f>
        <v>0</v>
      </c>
      <c r="E50" s="11" t="n">
        <f aca="false">B50&lt;=M$2</f>
        <v>1</v>
      </c>
    </row>
    <row r="51" customFormat="false" ht="12.8" hidden="false" customHeight="false" outlineLevel="0" collapsed="false">
      <c r="A51" s="0" t="s">
        <v>77</v>
      </c>
      <c r="B51" s="0" t="n">
        <v>11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27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14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21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20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18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26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14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4</v>
      </c>
      <c r="C59" s="0" t="s">
        <v>178</v>
      </c>
      <c r="D59" s="11" t="n">
        <f aca="false">B59&gt;K$2</f>
        <v>0</v>
      </c>
      <c r="E59" s="11" t="n">
        <f aca="false">B59&lt;=M$2</f>
        <v>1</v>
      </c>
    </row>
    <row r="60" customFormat="false" ht="12.8" hidden="false" customHeight="false" outlineLevel="0" collapsed="false">
      <c r="A60" s="0" t="s">
        <v>86</v>
      </c>
      <c r="B60" s="0" t="n">
        <v>27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8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6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24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12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1</v>
      </c>
      <c r="C65" s="0" t="s">
        <v>178</v>
      </c>
      <c r="D65" s="11" t="n">
        <f aca="false">B65&gt;K$2</f>
        <v>0</v>
      </c>
      <c r="E65" s="11" t="n">
        <f aca="false">B65&lt;=M$2</f>
        <v>1</v>
      </c>
    </row>
    <row r="66" customFormat="false" ht="12.8" hidden="false" customHeight="false" outlineLevel="0" collapsed="false">
      <c r="A66" s="0" t="s">
        <v>92</v>
      </c>
      <c r="B66" s="0" t="n">
        <v>25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93</v>
      </c>
      <c r="B67" s="0" t="n">
        <v>24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94</v>
      </c>
      <c r="B68" s="0" t="n">
        <v>21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17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13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21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16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99</v>
      </c>
      <c r="B73" s="0" t="n">
        <v>7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8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101</v>
      </c>
      <c r="B75" s="0" t="n">
        <v>12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102</v>
      </c>
      <c r="B76" s="0" t="n">
        <v>24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103</v>
      </c>
      <c r="B77" s="0" t="n">
        <v>0</v>
      </c>
      <c r="C77" s="0" t="s">
        <v>178</v>
      </c>
      <c r="D77" s="11" t="n">
        <f aca="false">B77&gt;K$2</f>
        <v>0</v>
      </c>
      <c r="E77" s="11" t="n">
        <f aca="false">B77&lt;=M$2</f>
        <v>1</v>
      </c>
    </row>
    <row r="78" customFormat="false" ht="12.8" hidden="false" customHeight="false" outlineLevel="0" collapsed="false">
      <c r="A78" s="0" t="s">
        <v>104</v>
      </c>
      <c r="B78" s="0" t="n">
        <v>1</v>
      </c>
      <c r="C78" s="0" t="s">
        <v>178</v>
      </c>
      <c r="D78" s="11" t="n">
        <f aca="false">B78&gt;K$2</f>
        <v>0</v>
      </c>
      <c r="E78" s="11" t="n">
        <f aca="false">B78&lt;=M$2</f>
        <v>1</v>
      </c>
    </row>
    <row r="79" customFormat="false" ht="12.8" hidden="false" customHeight="false" outlineLevel="0" collapsed="false">
      <c r="A79" s="0" t="s">
        <v>105</v>
      </c>
      <c r="B79" s="0" t="n">
        <v>17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106</v>
      </c>
      <c r="B80" s="0" t="n">
        <v>19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107</v>
      </c>
      <c r="B81" s="0" t="n">
        <v>4</v>
      </c>
      <c r="C81" s="0" t="s">
        <v>178</v>
      </c>
      <c r="D81" s="11" t="n">
        <f aca="false">B81&gt;K$2</f>
        <v>0</v>
      </c>
      <c r="E81" s="11" t="n">
        <f aca="false">B81&lt;=M$2</f>
        <v>1</v>
      </c>
    </row>
    <row r="82" customFormat="false" ht="12.8" hidden="false" customHeight="false" outlineLevel="0" collapsed="false">
      <c r="A82" s="0" t="s">
        <v>108</v>
      </c>
      <c r="B82" s="0" t="n">
        <v>26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109</v>
      </c>
      <c r="B83" s="0" t="n">
        <v>0</v>
      </c>
      <c r="C83" s="0" t="s">
        <v>178</v>
      </c>
      <c r="D83" s="11" t="n">
        <f aca="false">B83&gt;K$2</f>
        <v>0</v>
      </c>
      <c r="E83" s="11" t="n">
        <f aca="false">B83&lt;=M$2</f>
        <v>1</v>
      </c>
    </row>
    <row r="84" customFormat="false" ht="12.8" hidden="false" customHeight="false" outlineLevel="0" collapsed="false">
      <c r="A84" s="0" t="s">
        <v>110</v>
      </c>
      <c r="B84" s="0" t="n">
        <v>17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15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112</v>
      </c>
      <c r="B86" s="0" t="n">
        <v>43</v>
      </c>
      <c r="C86" s="0" t="s">
        <v>178</v>
      </c>
      <c r="D86" s="11" t="n">
        <f aca="false">B86&gt;K$2</f>
        <v>1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113</v>
      </c>
      <c r="B87" s="0" t="n">
        <v>7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114</v>
      </c>
      <c r="B88" s="0" t="n">
        <v>12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115</v>
      </c>
      <c r="B89" s="0" t="n">
        <v>10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116</v>
      </c>
      <c r="B90" s="0" t="n">
        <v>22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19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15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119</v>
      </c>
      <c r="B93" s="0" t="n">
        <v>10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120</v>
      </c>
      <c r="B94" s="0" t="n">
        <v>1</v>
      </c>
      <c r="C94" s="0" t="s">
        <v>178</v>
      </c>
      <c r="D94" s="11" t="n">
        <f aca="false">B94&gt;K$2</f>
        <v>0</v>
      </c>
      <c r="E94" s="11" t="n">
        <f aca="false">B94&lt;=M$2</f>
        <v>1</v>
      </c>
    </row>
    <row r="95" customFormat="false" ht="12.8" hidden="false" customHeight="false" outlineLevel="0" collapsed="false">
      <c r="A95" s="0" t="s">
        <v>121</v>
      </c>
      <c r="B95" s="0" t="n">
        <v>24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122</v>
      </c>
      <c r="B96" s="0" t="n">
        <v>5</v>
      </c>
      <c r="C96" s="0" t="s">
        <v>178</v>
      </c>
      <c r="D96" s="11" t="n">
        <f aca="false">B96&gt;K$2</f>
        <v>0</v>
      </c>
      <c r="E96" s="11" t="n">
        <f aca="false">B96&lt;=M$2</f>
        <v>1</v>
      </c>
    </row>
    <row r="97" customFormat="false" ht="12.8" hidden="false" customHeight="false" outlineLevel="0" collapsed="false">
      <c r="A97" s="0" t="s">
        <v>123</v>
      </c>
      <c r="B97" s="0" t="n">
        <v>16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124</v>
      </c>
      <c r="B98" s="0" t="n">
        <v>1</v>
      </c>
      <c r="C98" s="0" t="s">
        <v>178</v>
      </c>
      <c r="D98" s="11" t="n">
        <f aca="false">B98&gt;K$2</f>
        <v>0</v>
      </c>
      <c r="E98" s="11" t="n">
        <f aca="false">B98&lt;=M$2</f>
        <v>1</v>
      </c>
    </row>
    <row r="99" customFormat="false" ht="12.8" hidden="false" customHeight="false" outlineLevel="0" collapsed="false">
      <c r="A99" s="0" t="s">
        <v>125</v>
      </c>
      <c r="B99" s="0" t="n">
        <v>22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20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34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128</v>
      </c>
      <c r="B102" s="0" t="n">
        <v>18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129</v>
      </c>
      <c r="B103" s="0" t="n">
        <v>0</v>
      </c>
      <c r="C103" s="0" t="s">
        <v>178</v>
      </c>
      <c r="D103" s="11" t="n">
        <f aca="false">B103&gt;K$2</f>
        <v>0</v>
      </c>
      <c r="E103" s="11" t="n">
        <f aca="false">B103&lt;=M$2</f>
        <v>1</v>
      </c>
    </row>
    <row r="104" customFormat="false" ht="12.8" hidden="false" customHeight="false" outlineLevel="0" collapsed="false">
      <c r="A104" s="0" t="s">
        <v>130</v>
      </c>
      <c r="B104" s="0" t="n">
        <v>8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131</v>
      </c>
      <c r="B105" s="0" t="n">
        <v>24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132</v>
      </c>
      <c r="B106" s="0" t="n">
        <v>12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133</v>
      </c>
      <c r="B107" s="0" t="n">
        <v>5</v>
      </c>
      <c r="C107" s="0" t="s">
        <v>178</v>
      </c>
      <c r="D107" s="11" t="n">
        <f aca="false">B107&gt;K$2</f>
        <v>0</v>
      </c>
      <c r="E107" s="11" t="n">
        <f aca="false">B107&lt;=M$2</f>
        <v>1</v>
      </c>
    </row>
    <row r="108" customFormat="false" ht="12.8" hidden="false" customHeight="false" outlineLevel="0" collapsed="false">
      <c r="A108" s="0" t="s">
        <v>134</v>
      </c>
      <c r="B108" s="0" t="n">
        <v>34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135</v>
      </c>
      <c r="B109" s="0" t="n">
        <v>34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136</v>
      </c>
      <c r="B110" s="0" t="n">
        <v>24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137</v>
      </c>
      <c r="B111" s="0" t="n">
        <v>17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138</v>
      </c>
      <c r="B112" s="0" t="n">
        <v>12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139</v>
      </c>
      <c r="B113" s="0" t="n">
        <v>12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140</v>
      </c>
      <c r="B114" s="0" t="n">
        <v>12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141</v>
      </c>
      <c r="B115" s="10" t="n">
        <v>18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142</v>
      </c>
      <c r="B116" s="0" t="n">
        <v>10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10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6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24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34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147</v>
      </c>
      <c r="B121" s="0" t="n">
        <v>16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148</v>
      </c>
      <c r="B122" s="0" t="n">
        <v>20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6</v>
      </c>
    </row>
    <row r="1048438" customFormat="false" ht="12.8" hidden="false" customHeight="false" outlineLevel="0" collapsed="false">
      <c r="B1048438" s="0" t="n">
        <v>37</v>
      </c>
    </row>
    <row r="1048439" customFormat="false" ht="12.8" hidden="false" customHeight="false" outlineLevel="0" collapsed="false">
      <c r="B1048439" s="0" t="n">
        <v>25</v>
      </c>
    </row>
    <row r="1048440" customFormat="false" ht="12.8" hidden="false" customHeight="false" outlineLevel="0" collapsed="false">
      <c r="B1048440" s="0" t="n">
        <v>16</v>
      </c>
    </row>
    <row r="1048441" customFormat="false" ht="12.8" hidden="false" customHeight="false" outlineLevel="0" collapsed="false">
      <c r="B1048441" s="0" t="n">
        <v>15</v>
      </c>
    </row>
    <row r="1048442" customFormat="false" ht="12.8" hidden="false" customHeight="false" outlineLevel="0" collapsed="false">
      <c r="B1048442" s="0" t="n">
        <v>8</v>
      </c>
    </row>
    <row r="1048443" customFormat="false" ht="12.8" hidden="false" customHeight="false" outlineLevel="0" collapsed="false">
      <c r="B1048443" s="0" t="n">
        <v>40</v>
      </c>
    </row>
    <row r="1048444" customFormat="false" ht="12.8" hidden="false" customHeight="false" outlineLevel="0" collapsed="false">
      <c r="B1048444" s="0" t="n">
        <v>24</v>
      </c>
    </row>
    <row r="1048445" customFormat="false" ht="12.8" hidden="false" customHeight="false" outlineLevel="0" collapsed="false">
      <c r="B1048445" s="0" t="n">
        <v>26</v>
      </c>
    </row>
    <row r="1048446" customFormat="false" ht="12.8" hidden="false" customHeight="false" outlineLevel="0" collapsed="false">
      <c r="B1048446" s="0" t="n">
        <v>35</v>
      </c>
    </row>
    <row r="1048447" customFormat="false" ht="12.8" hidden="false" customHeight="false" outlineLevel="0" collapsed="false">
      <c r="B1048447" s="0" t="n">
        <v>0</v>
      </c>
    </row>
    <row r="1048448" customFormat="false" ht="12.8" hidden="false" customHeight="false" outlineLevel="0" collapsed="false">
      <c r="B1048448" s="0" t="n">
        <v>9</v>
      </c>
    </row>
    <row r="1048449" customFormat="false" ht="12.8" hidden="false" customHeight="false" outlineLevel="0" collapsed="false">
      <c r="B1048449" s="0" t="n">
        <v>25</v>
      </c>
    </row>
    <row r="1048450" customFormat="false" ht="12.8" hidden="false" customHeight="false" outlineLevel="0" collapsed="false">
      <c r="B1048450" s="0" t="n">
        <v>9</v>
      </c>
    </row>
    <row r="1048451" customFormat="false" ht="12.8" hidden="false" customHeight="false" outlineLevel="0" collapsed="false">
      <c r="B1048451" s="0" t="n">
        <v>26</v>
      </c>
    </row>
    <row r="1048452" customFormat="false" ht="12.8" hidden="false" customHeight="false" outlineLevel="0" collapsed="false">
      <c r="B1048452" s="0" t="n">
        <v>0</v>
      </c>
    </row>
    <row r="1048453" customFormat="false" ht="12.8" hidden="false" customHeight="false" outlineLevel="0" collapsed="false">
      <c r="B1048453" s="0" t="n">
        <v>19</v>
      </c>
    </row>
    <row r="1048454" customFormat="false" ht="12.8" hidden="false" customHeight="false" outlineLevel="0" collapsed="false">
      <c r="B1048454" s="0" t="n">
        <v>10</v>
      </c>
    </row>
    <row r="1048455" customFormat="false" ht="12.8" hidden="false" customHeight="false" outlineLevel="0" collapsed="false">
      <c r="B1048455" s="0" t="n">
        <v>34</v>
      </c>
    </row>
    <row r="1048456" customFormat="false" ht="12.8" hidden="false" customHeight="false" outlineLevel="0" collapsed="false">
      <c r="B1048456" s="0" t="n">
        <v>4</v>
      </c>
    </row>
    <row r="1048457" customFormat="false" ht="12.8" hidden="false" customHeight="false" outlineLevel="0" collapsed="false">
      <c r="B1048457" s="0" t="n">
        <v>14</v>
      </c>
    </row>
    <row r="1048458" customFormat="false" ht="12.8" hidden="false" customHeight="false" outlineLevel="0" collapsed="false">
      <c r="B1048458" s="0" t="n">
        <v>0</v>
      </c>
    </row>
    <row r="1048459" customFormat="false" ht="12.8" hidden="false" customHeight="false" outlineLevel="0" collapsed="false">
      <c r="B1048459" s="0" t="n">
        <v>14</v>
      </c>
    </row>
    <row r="1048460" customFormat="false" ht="12.8" hidden="false" customHeight="false" outlineLevel="0" collapsed="false">
      <c r="B1048460" s="0" t="n">
        <v>8</v>
      </c>
    </row>
    <row r="1048461" customFormat="false" ht="12.8" hidden="false" customHeight="false" outlineLevel="0" collapsed="false">
      <c r="B1048461" s="0" t="n">
        <v>26</v>
      </c>
    </row>
    <row r="1048462" customFormat="false" ht="12.8" hidden="false" customHeight="false" outlineLevel="0" collapsed="false">
      <c r="B1048462" s="0" t="n">
        <v>13</v>
      </c>
    </row>
    <row r="1048463" customFormat="false" ht="12.8" hidden="false" customHeight="false" outlineLevel="0" collapsed="false">
      <c r="B1048463" s="0" t="n">
        <v>25</v>
      </c>
    </row>
    <row r="1048464" customFormat="false" ht="12.8" hidden="false" customHeight="false" outlineLevel="0" collapsed="false">
      <c r="B1048464" s="0" t="n">
        <v>9</v>
      </c>
    </row>
    <row r="1048465" customFormat="false" ht="12.8" hidden="false" customHeight="false" outlineLevel="0" collapsed="false">
      <c r="B1048465" s="0" t="n">
        <v>0</v>
      </c>
    </row>
    <row r="1048466" customFormat="false" ht="12.8" hidden="false" customHeight="false" outlineLevel="0" collapsed="false">
      <c r="B1048466" s="0" t="n">
        <v>13</v>
      </c>
    </row>
    <row r="1048467" customFormat="false" ht="12.8" hidden="false" customHeight="false" outlineLevel="0" collapsed="false">
      <c r="B1048467" s="0" t="n">
        <v>25</v>
      </c>
    </row>
    <row r="1048468" customFormat="false" ht="12.8" hidden="false" customHeight="false" outlineLevel="0" collapsed="false">
      <c r="B1048468" s="0" t="n">
        <v>15</v>
      </c>
    </row>
    <row r="1048469" customFormat="false" ht="12.8" hidden="false" customHeight="false" outlineLevel="0" collapsed="false">
      <c r="B1048469" s="0" t="n">
        <v>20</v>
      </c>
    </row>
    <row r="1048470" customFormat="false" ht="12.8" hidden="false" customHeight="false" outlineLevel="0" collapsed="false">
      <c r="B1048470" s="0" t="n">
        <v>34</v>
      </c>
    </row>
    <row r="1048471" customFormat="false" ht="12.8" hidden="false" customHeight="false" outlineLevel="0" collapsed="false">
      <c r="B1048471" s="0" t="n">
        <v>40</v>
      </c>
    </row>
    <row r="1048472" customFormat="false" ht="12.8" hidden="false" customHeight="false" outlineLevel="0" collapsed="false">
      <c r="B1048472" s="0" t="n">
        <v>17</v>
      </c>
    </row>
    <row r="1048473" customFormat="false" ht="12.8" hidden="false" customHeight="false" outlineLevel="0" collapsed="false">
      <c r="B1048473" s="0" t="n">
        <v>12</v>
      </c>
    </row>
    <row r="1048474" customFormat="false" ht="12.8" hidden="false" customHeight="false" outlineLevel="0" collapsed="false">
      <c r="B1048474" s="0" t="n">
        <v>19</v>
      </c>
    </row>
    <row r="1048475" customFormat="false" ht="12.8" hidden="false" customHeight="false" outlineLevel="0" collapsed="false">
      <c r="B1048475" s="0" t="n">
        <v>15</v>
      </c>
    </row>
    <row r="1048476" customFormat="false" ht="12.8" hidden="false" customHeight="false" outlineLevel="0" collapsed="false">
      <c r="B1048476" s="0" t="n">
        <v>25</v>
      </c>
    </row>
    <row r="1048477" customFormat="false" ht="12.8" hidden="false" customHeight="false" outlineLevel="0" collapsed="false">
      <c r="B1048477" s="0" t="n">
        <v>25</v>
      </c>
    </row>
    <row r="1048478" customFormat="false" ht="12.8" hidden="false" customHeight="false" outlineLevel="0" collapsed="false">
      <c r="B1048478" s="0" t="n">
        <v>20</v>
      </c>
    </row>
    <row r="1048479" customFormat="false" ht="12.8" hidden="false" customHeight="false" outlineLevel="0" collapsed="false">
      <c r="B1048479" s="0" t="n">
        <v>6</v>
      </c>
    </row>
    <row r="1048480" customFormat="false" ht="12.8" hidden="false" customHeight="false" outlineLevel="0" collapsed="false">
      <c r="B1048480" s="0" t="n">
        <v>18</v>
      </c>
    </row>
    <row r="1048481" customFormat="false" ht="12.8" hidden="false" customHeight="false" outlineLevel="0" collapsed="false">
      <c r="B1048481" s="0" t="n">
        <v>19</v>
      </c>
    </row>
    <row r="1048482" customFormat="false" ht="12.8" hidden="false" customHeight="false" outlineLevel="0" collapsed="false">
      <c r="B1048482" s="0" t="n">
        <v>29</v>
      </c>
    </row>
    <row r="1048483" customFormat="false" ht="12.8" hidden="false" customHeight="false" outlineLevel="0" collapsed="false">
      <c r="B1048483" s="0" t="n">
        <v>16</v>
      </c>
    </row>
    <row r="1048484" customFormat="false" ht="12.8" hidden="false" customHeight="false" outlineLevel="0" collapsed="false">
      <c r="B1048484" s="0" t="n">
        <v>17</v>
      </c>
    </row>
    <row r="1048485" customFormat="false" ht="12.8" hidden="false" customHeight="false" outlineLevel="0" collapsed="false">
      <c r="B1048485" s="0" t="n">
        <v>14</v>
      </c>
    </row>
    <row r="1048486" customFormat="false" ht="12.8" hidden="false" customHeight="false" outlineLevel="0" collapsed="false">
      <c r="B1048486" s="0" t="n">
        <v>15</v>
      </c>
    </row>
    <row r="1048487" customFormat="false" ht="12.8" hidden="false" customHeight="false" outlineLevel="0" collapsed="false">
      <c r="B1048487" s="0" t="n">
        <v>2</v>
      </c>
    </row>
    <row r="1048488" customFormat="false" ht="12.8" hidden="false" customHeight="false" outlineLevel="0" collapsed="false">
      <c r="B1048488" s="0" t="n">
        <v>12</v>
      </c>
    </row>
    <row r="1048489" customFormat="false" ht="12.8" hidden="false" customHeight="false" outlineLevel="0" collapsed="false">
      <c r="B1048489" s="0" t="n">
        <v>10</v>
      </c>
    </row>
    <row r="1048490" customFormat="false" ht="12.8" hidden="false" customHeight="false" outlineLevel="0" collapsed="false">
      <c r="B1048490" s="0" t="n">
        <v>15</v>
      </c>
    </row>
    <row r="1048491" customFormat="false" ht="12.8" hidden="false" customHeight="false" outlineLevel="0" collapsed="false">
      <c r="B1048491" s="0" t="n">
        <v>13</v>
      </c>
    </row>
    <row r="1048492" customFormat="false" ht="12.8" hidden="false" customHeight="false" outlineLevel="0" collapsed="false">
      <c r="B1048492" s="0" t="n">
        <v>17</v>
      </c>
    </row>
    <row r="1048493" customFormat="false" ht="12.8" hidden="false" customHeight="false" outlineLevel="0" collapsed="false">
      <c r="B1048493" s="0" t="n">
        <v>0</v>
      </c>
    </row>
    <row r="1048494" customFormat="false" ht="12.8" hidden="false" customHeight="false" outlineLevel="0" collapsed="false">
      <c r="B1048494" s="0" t="n">
        <v>11</v>
      </c>
    </row>
    <row r="1048495" customFormat="false" ht="12.8" hidden="false" customHeight="false" outlineLevel="0" collapsed="false">
      <c r="B1048495" s="0" t="n">
        <v>27</v>
      </c>
    </row>
    <row r="1048496" customFormat="false" ht="12.8" hidden="false" customHeight="false" outlineLevel="0" collapsed="false">
      <c r="B1048496" s="0" t="n">
        <v>14</v>
      </c>
    </row>
    <row r="1048497" customFormat="false" ht="12.8" hidden="false" customHeight="false" outlineLevel="0" collapsed="false">
      <c r="B1048497" s="0" t="n">
        <v>34</v>
      </c>
    </row>
    <row r="1048498" customFormat="false" ht="12.8" hidden="false" customHeight="false" outlineLevel="0" collapsed="false">
      <c r="B1048498" s="0" t="n">
        <v>21</v>
      </c>
    </row>
    <row r="1048499" customFormat="false" ht="12.8" hidden="false" customHeight="false" outlineLevel="0" collapsed="false">
      <c r="B1048499" s="0" t="n">
        <v>20</v>
      </c>
    </row>
    <row r="1048500" customFormat="false" ht="12.8" hidden="false" customHeight="false" outlineLevel="0" collapsed="false">
      <c r="B1048500" s="0" t="n">
        <v>18</v>
      </c>
    </row>
    <row r="1048501" customFormat="false" ht="12.8" hidden="false" customHeight="false" outlineLevel="0" collapsed="false">
      <c r="B1048501" s="0" t="n">
        <v>26</v>
      </c>
    </row>
    <row r="1048502" customFormat="false" ht="12.8" hidden="false" customHeight="false" outlineLevel="0" collapsed="false">
      <c r="B1048502" s="0" t="n">
        <v>14</v>
      </c>
    </row>
    <row r="1048503" customFormat="false" ht="12.8" hidden="false" customHeight="false" outlineLevel="0" collapsed="false">
      <c r="B1048503" s="0" t="n">
        <v>34</v>
      </c>
    </row>
    <row r="1048504" customFormat="false" ht="12.8" hidden="false" customHeight="false" outlineLevel="0" collapsed="false">
      <c r="B1048504" s="0" t="n">
        <v>17</v>
      </c>
    </row>
    <row r="1048505" customFormat="false" ht="12.8" hidden="false" customHeight="false" outlineLevel="0" collapsed="false">
      <c r="B1048505" s="0" t="n">
        <v>4</v>
      </c>
    </row>
    <row r="1048506" customFormat="false" ht="12.8" hidden="false" customHeight="false" outlineLevel="0" collapsed="false">
      <c r="B1048506" s="0" t="n">
        <v>27</v>
      </c>
    </row>
    <row r="1048507" customFormat="false" ht="12.8" hidden="false" customHeight="false" outlineLevel="0" collapsed="false">
      <c r="B1048507" s="0" t="n">
        <v>8</v>
      </c>
    </row>
    <row r="1048508" customFormat="false" ht="12.8" hidden="false" customHeight="false" outlineLevel="0" collapsed="false">
      <c r="B1048508" s="0" t="n">
        <v>6</v>
      </c>
    </row>
    <row r="1048509" customFormat="false" ht="12.8" hidden="false" customHeight="false" outlineLevel="0" collapsed="false">
      <c r="B1048509" s="0" t="n">
        <v>24</v>
      </c>
    </row>
    <row r="1048510" customFormat="false" ht="12.8" hidden="false" customHeight="false" outlineLevel="0" collapsed="false">
      <c r="B1048510" s="0" t="n">
        <v>12</v>
      </c>
    </row>
    <row r="1048511" customFormat="false" ht="12.8" hidden="false" customHeight="false" outlineLevel="0" collapsed="false">
      <c r="B1048511" s="0" t="n">
        <v>12</v>
      </c>
    </row>
    <row r="1048512" customFormat="false" ht="12.8" hidden="false" customHeight="false" outlineLevel="0" collapsed="false">
      <c r="B1048512" s="0" t="n">
        <v>1</v>
      </c>
    </row>
    <row r="1048513" customFormat="false" ht="12.8" hidden="false" customHeight="false" outlineLevel="0" collapsed="false">
      <c r="B1048513" s="0" t="n">
        <v>25</v>
      </c>
    </row>
    <row r="1048514" customFormat="false" ht="12.8" hidden="false" customHeight="false" outlineLevel="0" collapsed="false">
      <c r="B1048514" s="0" t="n">
        <v>20</v>
      </c>
    </row>
    <row r="1048515" customFormat="false" ht="12.8" hidden="false" customHeight="false" outlineLevel="0" collapsed="false">
      <c r="B1048515" s="0" t="n">
        <v>24</v>
      </c>
    </row>
    <row r="1048516" customFormat="false" ht="12.8" hidden="false" customHeight="false" outlineLevel="0" collapsed="false">
      <c r="B1048516" s="0" t="n">
        <v>21</v>
      </c>
    </row>
    <row r="1048517" customFormat="false" ht="12.8" hidden="false" customHeight="false" outlineLevel="0" collapsed="false">
      <c r="B1048517" s="0" t="n">
        <v>20</v>
      </c>
    </row>
    <row r="1048518" customFormat="false" ht="12.8" hidden="false" customHeight="false" outlineLevel="0" collapsed="false">
      <c r="B1048518" s="0" t="n">
        <v>17</v>
      </c>
    </row>
    <row r="1048519" customFormat="false" ht="12.8" hidden="false" customHeight="false" outlineLevel="0" collapsed="false">
      <c r="B1048519" s="0" t="n">
        <v>13</v>
      </c>
    </row>
    <row r="1048520" customFormat="false" ht="12.8" hidden="false" customHeight="false" outlineLevel="0" collapsed="false">
      <c r="B1048520" s="0" t="n">
        <v>21</v>
      </c>
    </row>
    <row r="1048521" customFormat="false" ht="12.8" hidden="false" customHeight="false" outlineLevel="0" collapsed="false">
      <c r="B1048521" s="0" t="n">
        <v>16</v>
      </c>
    </row>
    <row r="1048522" customFormat="false" ht="12.8" hidden="false" customHeight="false" outlineLevel="0" collapsed="false">
      <c r="B1048522" s="0" t="n">
        <v>7</v>
      </c>
    </row>
    <row r="1048523" customFormat="false" ht="12.8" hidden="false" customHeight="false" outlineLevel="0" collapsed="false">
      <c r="B1048523" s="0" t="n">
        <v>8</v>
      </c>
    </row>
    <row r="1048524" customFormat="false" ht="12.8" hidden="false" customHeight="false" outlineLevel="0" collapsed="false">
      <c r="B1048524" s="0" t="n">
        <v>26</v>
      </c>
    </row>
    <row r="1048525" customFormat="false" ht="12.8" hidden="false" customHeight="false" outlineLevel="0" collapsed="false">
      <c r="B1048525" s="0" t="n">
        <v>12</v>
      </c>
    </row>
    <row r="1048526" customFormat="false" ht="12.8" hidden="false" customHeight="false" outlineLevel="0" collapsed="false">
      <c r="B1048526" s="0" t="n">
        <v>34</v>
      </c>
    </row>
    <row r="1048527" customFormat="false" ht="12.8" hidden="false" customHeight="false" outlineLevel="0" collapsed="false">
      <c r="B1048527" s="0" t="n">
        <v>24</v>
      </c>
    </row>
    <row r="1048528" customFormat="false" ht="12.8" hidden="false" customHeight="false" outlineLevel="0" collapsed="false">
      <c r="B1048528" s="0" t="n">
        <v>0</v>
      </c>
    </row>
    <row r="1048529" customFormat="false" ht="12.8" hidden="false" customHeight="false" outlineLevel="0" collapsed="false">
      <c r="B1048529" s="0" t="n">
        <v>1</v>
      </c>
    </row>
    <row r="1048530" customFormat="false" ht="12.8" hidden="false" customHeight="false" outlineLevel="0" collapsed="false">
      <c r="B1048530" s="0" t="n">
        <v>17</v>
      </c>
    </row>
    <row r="1048531" customFormat="false" ht="12.8" hidden="false" customHeight="false" outlineLevel="0" collapsed="false">
      <c r="B1048531" s="0" t="n">
        <v>19</v>
      </c>
    </row>
    <row r="1048532" customFormat="false" ht="12.8" hidden="false" customHeight="false" outlineLevel="0" collapsed="false">
      <c r="B1048532" s="0" t="n">
        <v>34</v>
      </c>
    </row>
    <row r="1048533" customFormat="false" ht="12.8" hidden="false" customHeight="false" outlineLevel="0" collapsed="false">
      <c r="B1048533" s="0" t="n">
        <v>4</v>
      </c>
    </row>
    <row r="1048534" customFormat="false" ht="12.8" hidden="false" customHeight="false" outlineLevel="0" collapsed="false">
      <c r="B1048534" s="0" t="n">
        <v>26</v>
      </c>
    </row>
    <row r="1048535" customFormat="false" ht="12.8" hidden="false" customHeight="false" outlineLevel="0" collapsed="false">
      <c r="B1048535" s="0" t="n">
        <v>0</v>
      </c>
    </row>
    <row r="1048536" customFormat="false" ht="12.8" hidden="false" customHeight="false" outlineLevel="0" collapsed="false">
      <c r="B1048536" s="0" t="n">
        <v>17</v>
      </c>
    </row>
    <row r="1048537" customFormat="false" ht="12.8" hidden="false" customHeight="false" outlineLevel="0" collapsed="false">
      <c r="B1048537" s="0" t="n">
        <v>15</v>
      </c>
    </row>
    <row r="1048538" customFormat="false" ht="12.8" hidden="false" customHeight="false" outlineLevel="0" collapsed="false">
      <c r="B1048538" s="0" t="n">
        <v>43</v>
      </c>
    </row>
    <row r="1048539" customFormat="false" ht="12.8" hidden="false" customHeight="false" outlineLevel="0" collapsed="false">
      <c r="B1048539" s="0" t="n">
        <v>7</v>
      </c>
    </row>
    <row r="1048540" customFormat="false" ht="12.8" hidden="false" customHeight="false" outlineLevel="0" collapsed="false">
      <c r="B1048540" s="0" t="n">
        <v>12</v>
      </c>
    </row>
    <row r="1048541" customFormat="false" ht="12.8" hidden="false" customHeight="false" outlineLevel="0" collapsed="false">
      <c r="B1048541" s="0" t="n">
        <v>10</v>
      </c>
    </row>
    <row r="1048542" customFormat="false" ht="12.8" hidden="false" customHeight="false" outlineLevel="0" collapsed="false">
      <c r="B1048542" s="0" t="n">
        <v>22</v>
      </c>
    </row>
    <row r="1048543" customFormat="false" ht="12.8" hidden="false" customHeight="false" outlineLevel="0" collapsed="false">
      <c r="B1048543" s="0" t="n">
        <v>19</v>
      </c>
    </row>
    <row r="1048544" customFormat="false" ht="12.8" hidden="false" customHeight="false" outlineLevel="0" collapsed="false">
      <c r="B1048544" s="0" t="n">
        <v>15</v>
      </c>
    </row>
    <row r="1048545" customFormat="false" ht="12.8" hidden="false" customHeight="false" outlineLevel="0" collapsed="false">
      <c r="B1048545" s="0" t="n">
        <v>10</v>
      </c>
    </row>
    <row r="1048546" customFormat="false" ht="12.8" hidden="false" customHeight="false" outlineLevel="0" collapsed="false">
      <c r="B1048546" s="0" t="n">
        <v>1</v>
      </c>
    </row>
    <row r="1048547" customFormat="false" ht="12.8" hidden="false" customHeight="false" outlineLevel="0" collapsed="false">
      <c r="B1048547" s="0" t="n">
        <v>24</v>
      </c>
    </row>
    <row r="1048548" customFormat="false" ht="12.8" hidden="false" customHeight="false" outlineLevel="0" collapsed="false">
      <c r="B1048548" s="0" t="n">
        <v>5</v>
      </c>
    </row>
    <row r="1048549" customFormat="false" ht="12.8" hidden="false" customHeight="false" outlineLevel="0" collapsed="false">
      <c r="B1048549" s="0" t="n">
        <v>16</v>
      </c>
    </row>
    <row r="1048550" customFormat="false" ht="12.8" hidden="false" customHeight="false" outlineLevel="0" collapsed="false">
      <c r="B1048550" s="0" t="n">
        <v>1</v>
      </c>
    </row>
    <row r="1048551" customFormat="false" ht="12.8" hidden="false" customHeight="false" outlineLevel="0" collapsed="false">
      <c r="B1048551" s="0" t="n">
        <v>22</v>
      </c>
    </row>
    <row r="1048552" customFormat="false" ht="12.8" hidden="false" customHeight="false" outlineLevel="0" collapsed="false">
      <c r="B1048552" s="0" t="n">
        <v>20</v>
      </c>
    </row>
    <row r="1048553" customFormat="false" ht="12.8" hidden="false" customHeight="false" outlineLevel="0" collapsed="false">
      <c r="B1048553" s="0" t="n">
        <v>34</v>
      </c>
    </row>
    <row r="1048554" customFormat="false" ht="12.8" hidden="false" customHeight="false" outlineLevel="0" collapsed="false">
      <c r="B1048554" s="0" t="n">
        <v>18</v>
      </c>
    </row>
    <row r="1048555" customFormat="false" ht="12.8" hidden="false" customHeight="false" outlineLevel="0" collapsed="false">
      <c r="B1048555" s="0" t="n">
        <v>34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94" colorId="64" zoomScale="160" zoomScaleNormal="16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33.47"/>
    <col collapsed="false" customWidth="true" hidden="false" outlineLevel="0" max="3" min="2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7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59</v>
      </c>
      <c r="C2" s="0" t="s">
        <v>178</v>
      </c>
      <c r="D2" s="11" t="n">
        <f aca="false">B2&gt;K$2</f>
        <v>0</v>
      </c>
      <c r="E2" s="11" t="n">
        <f aca="false">B2&lt;=M$2</f>
        <v>0</v>
      </c>
      <c r="G2" s="0" t="n">
        <f aca="false">QUARTILE(B$2:B$122,1)</f>
        <v>65</v>
      </c>
      <c r="H2" s="0" t="n">
        <f aca="false">QUARTILE(B$2:B$122,2)</f>
        <v>74</v>
      </c>
      <c r="I2" s="0" t="n">
        <f aca="false">QUARTILE(B$2:B$122,3)</f>
        <v>84</v>
      </c>
      <c r="J2" s="0" t="n">
        <f aca="false">I2-G2</f>
        <v>19</v>
      </c>
      <c r="K2" s="0" t="n">
        <f aca="false">I2+J2*1.5</f>
        <v>112.5</v>
      </c>
      <c r="L2" s="0" t="n">
        <f aca="false">G2-1.5*J2</f>
        <v>36.5</v>
      </c>
      <c r="M2" s="0" t="n">
        <f aca="false">H2/3</f>
        <v>24.6666666666667</v>
      </c>
    </row>
    <row r="3" customFormat="false" ht="12.8" hidden="false" customHeight="false" outlineLevel="0" collapsed="false">
      <c r="A3" s="0" t="s">
        <v>29</v>
      </c>
      <c r="B3" s="0" t="n">
        <v>62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100*COUNTIF(D1:D122,1)/121</f>
        <v>0</v>
      </c>
    </row>
    <row r="4" customFormat="false" ht="12.8" hidden="false" customHeight="false" outlineLevel="0" collapsed="false">
      <c r="A4" s="0" t="s">
        <v>30</v>
      </c>
      <c r="B4" s="0" t="n">
        <v>83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0</v>
      </c>
    </row>
    <row r="5" customFormat="false" ht="12.8" hidden="false" customHeight="false" outlineLevel="0" collapsed="false">
      <c r="A5" s="0" t="s">
        <v>31</v>
      </c>
      <c r="B5" s="0" t="n">
        <v>60</v>
      </c>
      <c r="C5" s="0" t="s">
        <v>178</v>
      </c>
      <c r="D5" s="11" t="n">
        <f aca="false">B5&gt;K$2</f>
        <v>0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60</v>
      </c>
      <c r="C6" s="0" t="s">
        <v>178</v>
      </c>
      <c r="D6" s="11" t="n">
        <f aca="false">B6&gt;K$2</f>
        <v>0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56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100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91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75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78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68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100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75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75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89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73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100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73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92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62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79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65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87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100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67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71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58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66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40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75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88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78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60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43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75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84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65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81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84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74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86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34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70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85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90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82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69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83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100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77</v>
      </c>
      <c r="B51" s="0" t="n">
        <v>73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67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81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74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78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69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70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73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84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63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80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89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61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83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94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75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93</v>
      </c>
      <c r="B67" s="0" t="n">
        <v>76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94</v>
      </c>
      <c r="B68" s="0" t="n">
        <v>74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69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69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73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84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99</v>
      </c>
      <c r="B73" s="0" t="n">
        <v>87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92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101</v>
      </c>
      <c r="B75" s="0" t="n">
        <v>65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102</v>
      </c>
      <c r="B76" s="0" t="n">
        <v>65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103</v>
      </c>
      <c r="B77" s="0" t="n">
        <v>100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104</v>
      </c>
      <c r="B78" s="0" t="n">
        <v>71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105</v>
      </c>
      <c r="B79" s="0" t="n">
        <v>62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106</v>
      </c>
      <c r="B80" s="0" t="n">
        <v>75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107</v>
      </c>
      <c r="B81" s="0" t="n">
        <v>73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108</v>
      </c>
      <c r="B82" s="0" t="n">
        <v>62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109</v>
      </c>
      <c r="B83" s="0" t="n">
        <v>100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110</v>
      </c>
      <c r="B84" s="0" t="n">
        <v>78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60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112</v>
      </c>
      <c r="B86" s="0" t="n">
        <v>57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113</v>
      </c>
      <c r="B87" s="0" t="n">
        <v>87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114</v>
      </c>
      <c r="B88" s="0" t="n">
        <v>77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115</v>
      </c>
      <c r="B89" s="0" t="n">
        <v>70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116</v>
      </c>
      <c r="B90" s="0" t="n">
        <v>60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61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80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119</v>
      </c>
      <c r="B93" s="0" t="n">
        <v>72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120</v>
      </c>
      <c r="B94" s="0" t="n">
        <v>86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121</v>
      </c>
      <c r="B95" s="0" t="n">
        <v>57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122</v>
      </c>
      <c r="B96" s="0" t="n">
        <v>76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123</v>
      </c>
      <c r="B97" s="0" t="n">
        <v>67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124</v>
      </c>
      <c r="B98" s="0" t="n">
        <v>87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125</v>
      </c>
      <c r="B99" s="0" t="n">
        <v>60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58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66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128</v>
      </c>
      <c r="B102" s="0" t="n">
        <v>82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129</v>
      </c>
      <c r="B103" s="0" t="n">
        <v>100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130</v>
      </c>
      <c r="B104" s="0" t="n">
        <v>79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131</v>
      </c>
      <c r="B105" s="0" t="n">
        <v>62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132</v>
      </c>
      <c r="B106" s="0" t="n">
        <v>72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133</v>
      </c>
      <c r="B107" s="0" t="n">
        <v>64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134</v>
      </c>
      <c r="B108" s="0" t="n">
        <v>66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135</v>
      </c>
      <c r="B109" s="0" t="n">
        <v>66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136</v>
      </c>
      <c r="B110" s="0" t="n">
        <v>43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137</v>
      </c>
      <c r="B111" s="0" t="n">
        <v>83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138</v>
      </c>
      <c r="B112" s="0" t="n">
        <v>88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139</v>
      </c>
      <c r="B113" s="0" t="n">
        <v>88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140</v>
      </c>
      <c r="B114" s="0" t="n">
        <v>88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141</v>
      </c>
      <c r="B115" s="0" t="n">
        <v>38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142</v>
      </c>
      <c r="B116" s="0" t="n">
        <v>72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72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79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56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66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147</v>
      </c>
      <c r="B121" s="0" t="n">
        <v>84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148</v>
      </c>
      <c r="B122" s="0" t="n">
        <v>80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7</v>
      </c>
    </row>
    <row r="1048438" customFormat="false" ht="12.8" hidden="false" customHeight="false" outlineLevel="0" collapsed="false">
      <c r="B1048438" s="0" t="n">
        <v>59</v>
      </c>
    </row>
    <row r="1048439" customFormat="false" ht="12.8" hidden="false" customHeight="false" outlineLevel="0" collapsed="false">
      <c r="B1048439" s="0" t="n">
        <v>62</v>
      </c>
    </row>
    <row r="1048440" customFormat="false" ht="12.8" hidden="false" customHeight="false" outlineLevel="0" collapsed="false">
      <c r="B1048440" s="0" t="n">
        <v>75</v>
      </c>
    </row>
    <row r="1048441" customFormat="false" ht="12.8" hidden="false" customHeight="false" outlineLevel="0" collapsed="false">
      <c r="B1048441" s="0" t="n">
        <v>83</v>
      </c>
    </row>
    <row r="1048442" customFormat="false" ht="12.8" hidden="false" customHeight="false" outlineLevel="0" collapsed="false">
      <c r="B1048442" s="0" t="n">
        <v>90</v>
      </c>
    </row>
    <row r="1048443" customFormat="false" ht="12.8" hidden="false" customHeight="false" outlineLevel="0" collapsed="false">
      <c r="B1048443" s="0" t="n">
        <v>60</v>
      </c>
    </row>
    <row r="1048444" customFormat="false" ht="12.8" hidden="false" customHeight="false" outlineLevel="0" collapsed="false">
      <c r="B1048444" s="0" t="n">
        <v>60</v>
      </c>
    </row>
    <row r="1048445" customFormat="false" ht="12.8" hidden="false" customHeight="false" outlineLevel="0" collapsed="false">
      <c r="B1048445" s="0" t="n">
        <v>66</v>
      </c>
    </row>
    <row r="1048446" customFormat="false" ht="12.8" hidden="false" customHeight="false" outlineLevel="0" collapsed="false">
      <c r="B1048446" s="0" t="n">
        <v>56</v>
      </c>
    </row>
    <row r="1048447" customFormat="false" ht="12.8" hidden="false" customHeight="false" outlineLevel="0" collapsed="false">
      <c r="B1048447" s="0" t="n">
        <v>100</v>
      </c>
    </row>
    <row r="1048448" customFormat="false" ht="12.8" hidden="false" customHeight="false" outlineLevel="0" collapsed="false">
      <c r="B1048448" s="0" t="n">
        <v>91</v>
      </c>
    </row>
    <row r="1048449" customFormat="false" ht="12.8" hidden="false" customHeight="false" outlineLevel="0" collapsed="false">
      <c r="B1048449" s="0" t="n">
        <v>75</v>
      </c>
    </row>
    <row r="1048450" customFormat="false" ht="12.8" hidden="false" customHeight="false" outlineLevel="0" collapsed="false">
      <c r="B1048450" s="0" t="n">
        <v>78</v>
      </c>
    </row>
    <row r="1048451" customFormat="false" ht="12.8" hidden="false" customHeight="false" outlineLevel="0" collapsed="false">
      <c r="B1048451" s="0" t="n">
        <v>68</v>
      </c>
    </row>
    <row r="1048452" customFormat="false" ht="12.8" hidden="false" customHeight="false" outlineLevel="0" collapsed="false">
      <c r="B1048452" s="0" t="n">
        <v>100</v>
      </c>
    </row>
    <row r="1048453" customFormat="false" ht="12.8" hidden="false" customHeight="false" outlineLevel="0" collapsed="false">
      <c r="B1048453" s="0" t="n">
        <v>75</v>
      </c>
    </row>
    <row r="1048454" customFormat="false" ht="12.8" hidden="false" customHeight="false" outlineLevel="0" collapsed="false">
      <c r="B1048454" s="0" t="n">
        <v>75</v>
      </c>
    </row>
    <row r="1048455" customFormat="false" ht="12.8" hidden="false" customHeight="false" outlineLevel="0" collapsed="false">
      <c r="B1048455" s="0" t="n">
        <v>66</v>
      </c>
    </row>
    <row r="1048456" customFormat="false" ht="12.8" hidden="false" customHeight="false" outlineLevel="0" collapsed="false">
      <c r="B1048456" s="0" t="n">
        <v>89</v>
      </c>
    </row>
    <row r="1048457" customFormat="false" ht="12.8" hidden="false" customHeight="false" outlineLevel="0" collapsed="false">
      <c r="B1048457" s="0" t="n">
        <v>73</v>
      </c>
    </row>
    <row r="1048458" customFormat="false" ht="12.8" hidden="false" customHeight="false" outlineLevel="0" collapsed="false">
      <c r="B1048458" s="0" t="n">
        <v>100</v>
      </c>
    </row>
    <row r="1048459" customFormat="false" ht="12.8" hidden="false" customHeight="false" outlineLevel="0" collapsed="false">
      <c r="B1048459" s="0" t="n">
        <v>73</v>
      </c>
    </row>
    <row r="1048460" customFormat="false" ht="12.8" hidden="false" customHeight="false" outlineLevel="0" collapsed="false">
      <c r="B1048460" s="0" t="n">
        <v>92</v>
      </c>
    </row>
    <row r="1048461" customFormat="false" ht="12.8" hidden="false" customHeight="false" outlineLevel="0" collapsed="false">
      <c r="B1048461" s="0" t="n">
        <v>62</v>
      </c>
    </row>
    <row r="1048462" customFormat="false" ht="12.8" hidden="false" customHeight="false" outlineLevel="0" collapsed="false">
      <c r="B1048462" s="0" t="n">
        <v>79</v>
      </c>
    </row>
    <row r="1048463" customFormat="false" ht="12.8" hidden="false" customHeight="false" outlineLevel="0" collapsed="false">
      <c r="B1048463" s="0" t="n">
        <v>65</v>
      </c>
    </row>
    <row r="1048464" customFormat="false" ht="12.8" hidden="false" customHeight="false" outlineLevel="0" collapsed="false">
      <c r="B1048464" s="0" t="n">
        <v>87</v>
      </c>
    </row>
    <row r="1048465" customFormat="false" ht="12.8" hidden="false" customHeight="false" outlineLevel="0" collapsed="false">
      <c r="B1048465" s="0" t="n">
        <v>100</v>
      </c>
    </row>
    <row r="1048466" customFormat="false" ht="12.8" hidden="false" customHeight="false" outlineLevel="0" collapsed="false">
      <c r="B1048466" s="0" t="n">
        <v>67</v>
      </c>
    </row>
    <row r="1048467" customFormat="false" ht="12.8" hidden="false" customHeight="false" outlineLevel="0" collapsed="false">
      <c r="B1048467" s="0" t="n">
        <v>75</v>
      </c>
    </row>
    <row r="1048468" customFormat="false" ht="12.8" hidden="false" customHeight="false" outlineLevel="0" collapsed="false">
      <c r="B1048468" s="0" t="n">
        <v>71</v>
      </c>
    </row>
    <row r="1048469" customFormat="false" ht="12.8" hidden="false" customHeight="false" outlineLevel="0" collapsed="false">
      <c r="B1048469" s="0" t="n">
        <v>58</v>
      </c>
    </row>
    <row r="1048470" customFormat="false" ht="12.8" hidden="false" customHeight="false" outlineLevel="0" collapsed="false">
      <c r="B1048470" s="0" t="n">
        <v>66</v>
      </c>
    </row>
    <row r="1048471" customFormat="false" ht="12.8" hidden="false" customHeight="false" outlineLevel="0" collapsed="false">
      <c r="B1048471" s="0" t="n">
        <v>40</v>
      </c>
    </row>
    <row r="1048472" customFormat="false" ht="12.8" hidden="false" customHeight="false" outlineLevel="0" collapsed="false">
      <c r="B1048472" s="0" t="n">
        <v>75</v>
      </c>
    </row>
    <row r="1048473" customFormat="false" ht="12.8" hidden="false" customHeight="false" outlineLevel="0" collapsed="false">
      <c r="B1048473" s="0" t="n">
        <v>88</v>
      </c>
    </row>
    <row r="1048474" customFormat="false" ht="12.8" hidden="false" customHeight="false" outlineLevel="0" collapsed="false">
      <c r="B1048474" s="0" t="n">
        <v>78</v>
      </c>
    </row>
    <row r="1048475" customFormat="false" ht="12.8" hidden="false" customHeight="false" outlineLevel="0" collapsed="false">
      <c r="B1048475" s="0" t="n">
        <v>60</v>
      </c>
    </row>
    <row r="1048476" customFormat="false" ht="12.8" hidden="false" customHeight="false" outlineLevel="0" collapsed="false">
      <c r="B1048476" s="0" t="n">
        <v>43</v>
      </c>
    </row>
    <row r="1048477" customFormat="false" ht="12.8" hidden="false" customHeight="false" outlineLevel="0" collapsed="false">
      <c r="B1048477" s="0" t="n">
        <v>75</v>
      </c>
    </row>
    <row r="1048478" customFormat="false" ht="12.8" hidden="false" customHeight="false" outlineLevel="0" collapsed="false">
      <c r="B1048478" s="0" t="n">
        <v>80</v>
      </c>
    </row>
    <row r="1048479" customFormat="false" ht="12.8" hidden="false" customHeight="false" outlineLevel="0" collapsed="false">
      <c r="B1048479" s="0" t="n">
        <v>84</v>
      </c>
    </row>
    <row r="1048480" customFormat="false" ht="12.8" hidden="false" customHeight="false" outlineLevel="0" collapsed="false">
      <c r="B1048480" s="0" t="n">
        <v>65</v>
      </c>
    </row>
    <row r="1048481" customFormat="false" ht="12.8" hidden="false" customHeight="false" outlineLevel="0" collapsed="false">
      <c r="B1048481" s="0" t="n">
        <v>81</v>
      </c>
    </row>
    <row r="1048482" customFormat="false" ht="12.8" hidden="false" customHeight="false" outlineLevel="0" collapsed="false">
      <c r="B1048482" s="0" t="n">
        <v>57</v>
      </c>
    </row>
    <row r="1048483" customFormat="false" ht="12.8" hidden="false" customHeight="false" outlineLevel="0" collapsed="false">
      <c r="B1048483" s="0" t="n">
        <v>84</v>
      </c>
    </row>
    <row r="1048484" customFormat="false" ht="12.8" hidden="false" customHeight="false" outlineLevel="0" collapsed="false">
      <c r="B1048484" s="0" t="n">
        <v>74</v>
      </c>
    </row>
    <row r="1048485" customFormat="false" ht="12.8" hidden="false" customHeight="false" outlineLevel="0" collapsed="false">
      <c r="B1048485" s="0" t="n">
        <v>86</v>
      </c>
    </row>
    <row r="1048486" customFormat="false" ht="12.8" hidden="false" customHeight="false" outlineLevel="0" collapsed="false">
      <c r="B1048486" s="0" t="n">
        <v>34</v>
      </c>
    </row>
    <row r="1048487" customFormat="false" ht="12.8" hidden="false" customHeight="false" outlineLevel="0" collapsed="false">
      <c r="B1048487" s="0" t="n">
        <v>70</v>
      </c>
    </row>
    <row r="1048488" customFormat="false" ht="12.8" hidden="false" customHeight="false" outlineLevel="0" collapsed="false">
      <c r="B1048488" s="0" t="n">
        <v>85</v>
      </c>
    </row>
    <row r="1048489" customFormat="false" ht="12.8" hidden="false" customHeight="false" outlineLevel="0" collapsed="false">
      <c r="B1048489" s="0" t="n">
        <v>90</v>
      </c>
    </row>
    <row r="1048490" customFormat="false" ht="12.8" hidden="false" customHeight="false" outlineLevel="0" collapsed="false">
      <c r="B1048490" s="0" t="n">
        <v>82</v>
      </c>
    </row>
    <row r="1048491" customFormat="false" ht="12.8" hidden="false" customHeight="false" outlineLevel="0" collapsed="false">
      <c r="B1048491" s="0" t="n">
        <v>69</v>
      </c>
    </row>
    <row r="1048492" customFormat="false" ht="12.8" hidden="false" customHeight="false" outlineLevel="0" collapsed="false">
      <c r="B1048492" s="0" t="n">
        <v>83</v>
      </c>
    </row>
    <row r="1048493" customFormat="false" ht="12.8" hidden="false" customHeight="false" outlineLevel="0" collapsed="false">
      <c r="B1048493" s="0" t="n">
        <v>100</v>
      </c>
    </row>
    <row r="1048494" customFormat="false" ht="12.8" hidden="false" customHeight="false" outlineLevel="0" collapsed="false">
      <c r="B1048494" s="0" t="n">
        <v>73</v>
      </c>
    </row>
    <row r="1048495" customFormat="false" ht="12.8" hidden="false" customHeight="false" outlineLevel="0" collapsed="false">
      <c r="B1048495" s="0" t="n">
        <v>67</v>
      </c>
    </row>
    <row r="1048496" customFormat="false" ht="12.8" hidden="false" customHeight="false" outlineLevel="0" collapsed="false">
      <c r="B1048496" s="0" t="n">
        <v>81</v>
      </c>
    </row>
    <row r="1048497" customFormat="false" ht="12.8" hidden="false" customHeight="false" outlineLevel="0" collapsed="false">
      <c r="B1048497" s="0" t="n">
        <v>66</v>
      </c>
    </row>
    <row r="1048498" customFormat="false" ht="12.8" hidden="false" customHeight="false" outlineLevel="0" collapsed="false">
      <c r="B1048498" s="0" t="n">
        <v>74</v>
      </c>
    </row>
    <row r="1048499" customFormat="false" ht="12.8" hidden="false" customHeight="false" outlineLevel="0" collapsed="false">
      <c r="B1048499" s="0" t="n">
        <v>78</v>
      </c>
    </row>
    <row r="1048500" customFormat="false" ht="12.8" hidden="false" customHeight="false" outlineLevel="0" collapsed="false">
      <c r="B1048500" s="0" t="n">
        <v>69</v>
      </c>
    </row>
    <row r="1048501" customFormat="false" ht="12.8" hidden="false" customHeight="false" outlineLevel="0" collapsed="false">
      <c r="B1048501" s="0" t="n">
        <v>70</v>
      </c>
    </row>
    <row r="1048502" customFormat="false" ht="12.8" hidden="false" customHeight="false" outlineLevel="0" collapsed="false">
      <c r="B1048502" s="0" t="n">
        <v>73</v>
      </c>
    </row>
    <row r="1048503" customFormat="false" ht="12.8" hidden="false" customHeight="false" outlineLevel="0" collapsed="false">
      <c r="B1048503" s="0" t="n">
        <v>66</v>
      </c>
    </row>
    <row r="1048504" customFormat="false" ht="12.8" hidden="false" customHeight="false" outlineLevel="0" collapsed="false">
      <c r="B1048504" s="0" t="n">
        <v>83</v>
      </c>
    </row>
    <row r="1048505" customFormat="false" ht="12.8" hidden="false" customHeight="false" outlineLevel="0" collapsed="false">
      <c r="B1048505" s="0" t="n">
        <v>84</v>
      </c>
    </row>
    <row r="1048506" customFormat="false" ht="12.8" hidden="false" customHeight="false" outlineLevel="0" collapsed="false">
      <c r="B1048506" s="0" t="n">
        <v>63</v>
      </c>
    </row>
    <row r="1048507" customFormat="false" ht="12.8" hidden="false" customHeight="false" outlineLevel="0" collapsed="false">
      <c r="B1048507" s="0" t="n">
        <v>80</v>
      </c>
    </row>
    <row r="1048508" customFormat="false" ht="12.8" hidden="false" customHeight="false" outlineLevel="0" collapsed="false">
      <c r="B1048508" s="0" t="n">
        <v>89</v>
      </c>
    </row>
    <row r="1048509" customFormat="false" ht="12.8" hidden="false" customHeight="false" outlineLevel="0" collapsed="false">
      <c r="B1048509" s="0" t="n">
        <v>61</v>
      </c>
    </row>
    <row r="1048510" customFormat="false" ht="12.8" hidden="false" customHeight="false" outlineLevel="0" collapsed="false">
      <c r="B1048510" s="0" t="n">
        <v>83</v>
      </c>
    </row>
    <row r="1048511" customFormat="false" ht="12.8" hidden="false" customHeight="false" outlineLevel="0" collapsed="false">
      <c r="B1048511" s="0" t="n">
        <v>88</v>
      </c>
    </row>
    <row r="1048512" customFormat="false" ht="12.8" hidden="false" customHeight="false" outlineLevel="0" collapsed="false">
      <c r="B1048512" s="0" t="n">
        <v>94</v>
      </c>
    </row>
    <row r="1048513" customFormat="false" ht="12.8" hidden="false" customHeight="false" outlineLevel="0" collapsed="false">
      <c r="B1048513" s="0" t="n">
        <v>75</v>
      </c>
    </row>
    <row r="1048514" customFormat="false" ht="12.8" hidden="false" customHeight="false" outlineLevel="0" collapsed="false">
      <c r="B1048514" s="0" t="n">
        <v>80</v>
      </c>
    </row>
    <row r="1048515" customFormat="false" ht="12.8" hidden="false" customHeight="false" outlineLevel="0" collapsed="false">
      <c r="B1048515" s="0" t="n">
        <v>76</v>
      </c>
    </row>
    <row r="1048516" customFormat="false" ht="12.8" hidden="false" customHeight="false" outlineLevel="0" collapsed="false">
      <c r="B1048516" s="0" t="n">
        <v>74</v>
      </c>
    </row>
    <row r="1048517" customFormat="false" ht="12.8" hidden="false" customHeight="false" outlineLevel="0" collapsed="false">
      <c r="B1048517" s="0" t="n">
        <v>80</v>
      </c>
    </row>
    <row r="1048518" customFormat="false" ht="12.8" hidden="false" customHeight="false" outlineLevel="0" collapsed="false">
      <c r="B1048518" s="0" t="n">
        <v>69</v>
      </c>
    </row>
    <row r="1048519" customFormat="false" ht="12.8" hidden="false" customHeight="false" outlineLevel="0" collapsed="false">
      <c r="B1048519" s="0" t="n">
        <v>69</v>
      </c>
    </row>
    <row r="1048520" customFormat="false" ht="12.8" hidden="false" customHeight="false" outlineLevel="0" collapsed="false">
      <c r="B1048520" s="0" t="n">
        <v>73</v>
      </c>
    </row>
    <row r="1048521" customFormat="false" ht="12.8" hidden="false" customHeight="false" outlineLevel="0" collapsed="false">
      <c r="B1048521" s="0" t="n">
        <v>84</v>
      </c>
    </row>
    <row r="1048522" customFormat="false" ht="12.8" hidden="false" customHeight="false" outlineLevel="0" collapsed="false">
      <c r="B1048522" s="0" t="n">
        <v>87</v>
      </c>
    </row>
    <row r="1048523" customFormat="false" ht="12.8" hidden="false" customHeight="false" outlineLevel="0" collapsed="false">
      <c r="B1048523" s="0" t="n">
        <v>92</v>
      </c>
    </row>
    <row r="1048524" customFormat="false" ht="12.8" hidden="false" customHeight="false" outlineLevel="0" collapsed="false">
      <c r="B1048524" s="0" t="n">
        <v>62</v>
      </c>
    </row>
    <row r="1048525" customFormat="false" ht="12.8" hidden="false" customHeight="false" outlineLevel="0" collapsed="false">
      <c r="B1048525" s="0" t="n">
        <v>65</v>
      </c>
    </row>
    <row r="1048526" customFormat="false" ht="12.8" hidden="false" customHeight="false" outlineLevel="0" collapsed="false">
      <c r="B1048526" s="0" t="n">
        <v>66</v>
      </c>
    </row>
    <row r="1048527" customFormat="false" ht="12.8" hidden="false" customHeight="false" outlineLevel="0" collapsed="false">
      <c r="B1048527" s="0" t="n">
        <v>65</v>
      </c>
    </row>
    <row r="1048528" customFormat="false" ht="12.8" hidden="false" customHeight="false" outlineLevel="0" collapsed="false">
      <c r="B1048528" s="0" t="n">
        <v>100</v>
      </c>
    </row>
    <row r="1048529" customFormat="false" ht="12.8" hidden="false" customHeight="false" outlineLevel="0" collapsed="false">
      <c r="B1048529" s="0" t="n">
        <v>71</v>
      </c>
    </row>
    <row r="1048530" customFormat="false" ht="12.8" hidden="false" customHeight="false" outlineLevel="0" collapsed="false">
      <c r="B1048530" s="0" t="n">
        <v>62</v>
      </c>
    </row>
    <row r="1048531" customFormat="false" ht="12.8" hidden="false" customHeight="false" outlineLevel="0" collapsed="false">
      <c r="B1048531" s="0" t="n">
        <v>75</v>
      </c>
    </row>
    <row r="1048532" customFormat="false" ht="12.8" hidden="false" customHeight="false" outlineLevel="0" collapsed="false">
      <c r="B1048532" s="0" t="n">
        <v>66</v>
      </c>
    </row>
    <row r="1048533" customFormat="false" ht="12.8" hidden="false" customHeight="false" outlineLevel="0" collapsed="false">
      <c r="B1048533" s="0" t="n">
        <v>73</v>
      </c>
    </row>
    <row r="1048534" customFormat="false" ht="12.8" hidden="false" customHeight="false" outlineLevel="0" collapsed="false">
      <c r="B1048534" s="0" t="n">
        <v>62</v>
      </c>
    </row>
    <row r="1048535" customFormat="false" ht="12.8" hidden="false" customHeight="false" outlineLevel="0" collapsed="false">
      <c r="B1048535" s="0" t="n">
        <v>100</v>
      </c>
    </row>
    <row r="1048536" customFormat="false" ht="12.8" hidden="false" customHeight="false" outlineLevel="0" collapsed="false">
      <c r="B1048536" s="0" t="n">
        <v>78</v>
      </c>
    </row>
    <row r="1048537" customFormat="false" ht="12.8" hidden="false" customHeight="false" outlineLevel="0" collapsed="false">
      <c r="B1048537" s="0" t="n">
        <v>60</v>
      </c>
    </row>
    <row r="1048538" customFormat="false" ht="12.8" hidden="false" customHeight="false" outlineLevel="0" collapsed="false">
      <c r="B1048538" s="0" t="n">
        <v>57</v>
      </c>
    </row>
    <row r="1048539" customFormat="false" ht="12.8" hidden="false" customHeight="false" outlineLevel="0" collapsed="false">
      <c r="B1048539" s="0" t="n">
        <v>87</v>
      </c>
    </row>
    <row r="1048540" customFormat="false" ht="12.8" hidden="false" customHeight="false" outlineLevel="0" collapsed="false">
      <c r="B1048540" s="0" t="n">
        <v>77</v>
      </c>
    </row>
    <row r="1048541" customFormat="false" ht="12.8" hidden="false" customHeight="false" outlineLevel="0" collapsed="false">
      <c r="B1048541" s="0" t="n">
        <v>70</v>
      </c>
    </row>
    <row r="1048542" customFormat="false" ht="12.8" hidden="false" customHeight="false" outlineLevel="0" collapsed="false">
      <c r="B1048542" s="0" t="n">
        <v>60</v>
      </c>
    </row>
    <row r="1048543" customFormat="false" ht="12.8" hidden="false" customHeight="false" outlineLevel="0" collapsed="false">
      <c r="B1048543" s="0" t="n">
        <v>61</v>
      </c>
    </row>
    <row r="1048544" customFormat="false" ht="12.8" hidden="false" customHeight="false" outlineLevel="0" collapsed="false">
      <c r="B1048544" s="0" t="n">
        <v>80</v>
      </c>
    </row>
    <row r="1048545" customFormat="false" ht="12.8" hidden="false" customHeight="false" outlineLevel="0" collapsed="false">
      <c r="B1048545" s="0" t="n">
        <v>72</v>
      </c>
    </row>
    <row r="1048546" customFormat="false" ht="12.8" hidden="false" customHeight="false" outlineLevel="0" collapsed="false">
      <c r="B1048546" s="0" t="n">
        <v>86</v>
      </c>
    </row>
    <row r="1048547" customFormat="false" ht="12.8" hidden="false" customHeight="false" outlineLevel="0" collapsed="false">
      <c r="B1048547" s="0" t="n">
        <v>57</v>
      </c>
    </row>
    <row r="1048548" customFormat="false" ht="12.8" hidden="false" customHeight="false" outlineLevel="0" collapsed="false">
      <c r="B1048548" s="0" t="n">
        <v>76</v>
      </c>
    </row>
    <row r="1048549" customFormat="false" ht="12.8" hidden="false" customHeight="false" outlineLevel="0" collapsed="false">
      <c r="B1048549" s="0" t="n">
        <v>67</v>
      </c>
    </row>
    <row r="1048550" customFormat="false" ht="12.8" hidden="false" customHeight="false" outlineLevel="0" collapsed="false">
      <c r="B1048550" s="0" t="n">
        <v>87</v>
      </c>
    </row>
    <row r="1048551" customFormat="false" ht="12.8" hidden="false" customHeight="false" outlineLevel="0" collapsed="false">
      <c r="B1048551" s="0" t="n">
        <v>60</v>
      </c>
    </row>
    <row r="1048552" customFormat="false" ht="12.8" hidden="false" customHeight="false" outlineLevel="0" collapsed="false">
      <c r="B1048552" s="0" t="n">
        <v>58</v>
      </c>
    </row>
    <row r="1048553" customFormat="false" ht="12.8" hidden="false" customHeight="false" outlineLevel="0" collapsed="false">
      <c r="B1048553" s="0" t="n">
        <v>66</v>
      </c>
    </row>
    <row r="1048554" customFormat="false" ht="12.8" hidden="false" customHeight="false" outlineLevel="0" collapsed="false">
      <c r="B1048554" s="0" t="n">
        <v>82</v>
      </c>
    </row>
    <row r="1048555" customFormat="false" ht="12.8" hidden="false" customHeight="false" outlineLevel="0" collapsed="false">
      <c r="B1048555" s="0" t="n">
        <v>66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19.94"/>
    <col collapsed="false" customWidth="true" hidden="false" outlineLevel="0" max="3" min="2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8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4</v>
      </c>
      <c r="C2" s="0" t="s">
        <v>178</v>
      </c>
      <c r="D2" s="11" t="n">
        <f aca="false">B2&gt;K$2</f>
        <v>0</v>
      </c>
      <c r="E2" s="11" t="n">
        <f aca="false">B2&lt;=M$2</f>
        <v>0</v>
      </c>
      <c r="G2" s="0" t="n">
        <f aca="false">QUARTILE(B$2:B$122,1)</f>
        <v>0</v>
      </c>
      <c r="H2" s="0" t="n">
        <f aca="false">QUARTILE(B$2:B$122,2)</f>
        <v>8</v>
      </c>
      <c r="I2" s="0" t="n">
        <f aca="false">QUARTILE(B$2:B$122,3)</f>
        <v>16</v>
      </c>
      <c r="J2" s="0" t="n">
        <f aca="false">I2-G2</f>
        <v>16</v>
      </c>
      <c r="K2" s="0" t="n">
        <f aca="false">I2+J2*1.5</f>
        <v>40</v>
      </c>
      <c r="L2" s="0" t="n">
        <f aca="false">G2-1.5*J2</f>
        <v>-24</v>
      </c>
      <c r="M2" s="0" t="n">
        <f aca="false">H2/3</f>
        <v>2.66666666666667</v>
      </c>
    </row>
    <row r="3" customFormat="false" ht="12.8" hidden="false" customHeight="false" outlineLevel="0" collapsed="false">
      <c r="A3" s="0" t="s">
        <v>29</v>
      </c>
      <c r="B3" s="0" t="n">
        <v>13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100*COUNTIF(D2:D122,1)/121</f>
        <v>1.65289256198347</v>
      </c>
    </row>
    <row r="4" customFormat="false" ht="12.8" hidden="false" customHeight="false" outlineLevel="0" collapsed="false">
      <c r="A4" s="0" t="s">
        <v>30</v>
      </c>
      <c r="B4" s="0" t="n">
        <v>2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31.404958677686</v>
      </c>
    </row>
    <row r="5" customFormat="false" ht="12.8" hidden="false" customHeight="false" outlineLevel="0" collapsed="false">
      <c r="A5" s="0" t="s">
        <v>31</v>
      </c>
      <c r="B5" s="0" t="n">
        <v>0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32</v>
      </c>
      <c r="B6" s="0" t="n">
        <v>16</v>
      </c>
      <c r="C6" s="0" t="s">
        <v>178</v>
      </c>
      <c r="D6" s="11" t="n">
        <f aca="false">B6&gt;K$2</f>
        <v>0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9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0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35</v>
      </c>
      <c r="B9" s="0" t="n">
        <v>0</v>
      </c>
      <c r="C9" s="0" t="s">
        <v>178</v>
      </c>
      <c r="D9" s="11" t="n">
        <f aca="false">B9&gt;K$2</f>
        <v>0</v>
      </c>
      <c r="E9" s="11" t="n">
        <f aca="false">B9&lt;=M$2</f>
        <v>1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s">
        <v>178</v>
      </c>
      <c r="D10" s="11" t="n">
        <f aca="false">B10&gt;K$2</f>
        <v>0</v>
      </c>
      <c r="E10" s="11" t="n">
        <f aca="false">B10&lt;=M$2</f>
        <v>1</v>
      </c>
    </row>
    <row r="11" customFormat="false" ht="12.8" hidden="false" customHeight="false" outlineLevel="0" collapsed="false">
      <c r="A11" s="0" t="s">
        <v>37</v>
      </c>
      <c r="B11" s="0" t="n">
        <v>13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6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0</v>
      </c>
      <c r="C13" s="0" t="s">
        <v>178</v>
      </c>
      <c r="D13" s="11" t="n">
        <f aca="false">B13&gt;K$2</f>
        <v>0</v>
      </c>
      <c r="E13" s="11" t="n">
        <f aca="false">B13&lt;=M$2</f>
        <v>1</v>
      </c>
    </row>
    <row r="14" customFormat="false" ht="12.8" hidden="false" customHeight="false" outlineLevel="0" collapsed="false">
      <c r="A14" s="0" t="s">
        <v>40</v>
      </c>
      <c r="B14" s="0" t="n">
        <v>6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15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7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13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0</v>
      </c>
      <c r="C18" s="0" t="s">
        <v>178</v>
      </c>
      <c r="D18" s="11" t="n">
        <f aca="false">B18&gt;K$2</f>
        <v>0</v>
      </c>
      <c r="E18" s="11" t="n">
        <f aca="false">B18&lt;=M$2</f>
        <v>1</v>
      </c>
    </row>
    <row r="19" customFormat="false" ht="12.8" hidden="false" customHeight="false" outlineLevel="0" collapsed="false">
      <c r="A19" s="0" t="s">
        <v>45</v>
      </c>
      <c r="B19" s="0" t="n">
        <v>13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0</v>
      </c>
      <c r="C20" s="0" t="s">
        <v>178</v>
      </c>
      <c r="D20" s="11" t="n">
        <f aca="false">B20&gt;K$2</f>
        <v>0</v>
      </c>
      <c r="E20" s="11" t="n">
        <f aca="false">B20&lt;=M$2</f>
        <v>1</v>
      </c>
    </row>
    <row r="21" customFormat="false" ht="12.8" hidden="false" customHeight="false" outlineLevel="0" collapsed="false">
      <c r="A21" s="0" t="s">
        <v>47</v>
      </c>
      <c r="B21" s="0" t="n">
        <v>12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8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10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4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0</v>
      </c>
      <c r="C25" s="0" t="s">
        <v>178</v>
      </c>
      <c r="D25" s="11" t="n">
        <f aca="false">B25&gt;K$2</f>
        <v>0</v>
      </c>
      <c r="E25" s="11" t="n">
        <f aca="false">B25&lt;=M$2</f>
        <v>1</v>
      </c>
    </row>
    <row r="26" customFormat="false" ht="12.8" hidden="false" customHeight="false" outlineLevel="0" collapsed="false">
      <c r="A26" s="0" t="s">
        <v>52</v>
      </c>
      <c r="B26" s="0" t="n">
        <v>20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14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22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0</v>
      </c>
      <c r="C29" s="0" t="s">
        <v>178</v>
      </c>
      <c r="D29" s="11" t="n">
        <f aca="false">B29&gt;K$2</f>
        <v>0</v>
      </c>
      <c r="E29" s="11" t="n">
        <f aca="false">B29&lt;=M$2</f>
        <v>1</v>
      </c>
    </row>
    <row r="30" customFormat="false" ht="12.8" hidden="false" customHeight="false" outlineLevel="0" collapsed="false">
      <c r="A30" s="0" t="s">
        <v>56</v>
      </c>
      <c r="B30" s="0" t="n">
        <v>20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8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0</v>
      </c>
      <c r="C32" s="0" t="s">
        <v>178</v>
      </c>
      <c r="D32" s="11" t="n">
        <f aca="false">B32&gt;K$2</f>
        <v>0</v>
      </c>
      <c r="E32" s="11" t="n">
        <f aca="false">B32&lt;=M$2</f>
        <v>1</v>
      </c>
    </row>
    <row r="33" customFormat="false" ht="12.8" hidden="false" customHeight="false" outlineLevel="0" collapsed="false">
      <c r="A33" s="0" t="s">
        <v>59</v>
      </c>
      <c r="B33" s="0" t="n">
        <v>3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25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32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0</v>
      </c>
      <c r="C36" s="0" t="s">
        <v>178</v>
      </c>
      <c r="D36" s="11" t="n">
        <f aca="false">B36&gt;K$2</f>
        <v>0</v>
      </c>
      <c r="E36" s="11" t="n">
        <f aca="false">B36&lt;=M$2</f>
        <v>1</v>
      </c>
    </row>
    <row r="37" customFormat="false" ht="12.8" hidden="false" customHeight="false" outlineLevel="0" collapsed="false">
      <c r="A37" s="0" t="s">
        <v>63</v>
      </c>
      <c r="B37" s="0" t="n">
        <v>10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17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0</v>
      </c>
      <c r="C39" s="0" t="s">
        <v>178</v>
      </c>
      <c r="D39" s="11" t="n">
        <f aca="false">B39&gt;K$2</f>
        <v>0</v>
      </c>
      <c r="E39" s="11" t="n">
        <f aca="false">B39&lt;=M$2</f>
        <v>1</v>
      </c>
    </row>
    <row r="40" customFormat="false" ht="12.8" hidden="false" customHeight="false" outlineLevel="0" collapsed="false">
      <c r="A40" s="0" t="s">
        <v>66</v>
      </c>
      <c r="B40" s="0" t="n">
        <v>0</v>
      </c>
      <c r="C40" s="0" t="s">
        <v>178</v>
      </c>
      <c r="D40" s="11" t="n">
        <f aca="false">B40&gt;K$2</f>
        <v>0</v>
      </c>
      <c r="E40" s="11" t="n">
        <f aca="false">B40&lt;=M$2</f>
        <v>1</v>
      </c>
    </row>
    <row r="41" customFormat="false" ht="12.8" hidden="false" customHeight="false" outlineLevel="0" collapsed="false">
      <c r="A41" s="0" t="s">
        <v>67</v>
      </c>
      <c r="B41" s="0" t="n">
        <v>9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0</v>
      </c>
      <c r="C42" s="0" t="s">
        <v>178</v>
      </c>
      <c r="D42" s="11" t="n">
        <f aca="false">B42&gt;K$2</f>
        <v>0</v>
      </c>
      <c r="E42" s="11" t="n">
        <f aca="false">B42&lt;=M$2</f>
        <v>1</v>
      </c>
    </row>
    <row r="43" customFormat="false" ht="12.8" hidden="false" customHeight="false" outlineLevel="0" collapsed="false">
      <c r="A43" s="0" t="s">
        <v>69</v>
      </c>
      <c r="B43" s="0" t="n">
        <v>51</v>
      </c>
      <c r="C43" s="0" t="s">
        <v>178</v>
      </c>
      <c r="D43" s="11" t="n">
        <f aca="false">B43&gt;K$2</f>
        <v>1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28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3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0</v>
      </c>
      <c r="C46" s="0" t="s">
        <v>178</v>
      </c>
      <c r="D46" s="11" t="n">
        <f aca="false">B46&gt;K$2</f>
        <v>0</v>
      </c>
      <c r="E46" s="11" t="n">
        <f aca="false">B46&lt;=M$2</f>
        <v>1</v>
      </c>
    </row>
    <row r="47" customFormat="false" ht="12.8" hidden="false" customHeight="false" outlineLevel="0" collapsed="false">
      <c r="A47" s="0" t="s">
        <v>73</v>
      </c>
      <c r="B47" s="0" t="n">
        <v>3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18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0</v>
      </c>
      <c r="C49" s="0" t="s">
        <v>178</v>
      </c>
      <c r="D49" s="11" t="n">
        <f aca="false">B49&gt;K$2</f>
        <v>0</v>
      </c>
      <c r="E49" s="11" t="n">
        <f aca="false">B49&lt;=M$2</f>
        <v>1</v>
      </c>
    </row>
    <row r="50" customFormat="false" ht="12.8" hidden="false" customHeight="false" outlineLevel="0" collapsed="false">
      <c r="A50" s="0" t="s">
        <v>76</v>
      </c>
      <c r="B50" s="0" t="n">
        <v>0</v>
      </c>
      <c r="C50" s="0" t="s">
        <v>178</v>
      </c>
      <c r="D50" s="11" t="n">
        <f aca="false">B50&gt;K$2</f>
        <v>0</v>
      </c>
      <c r="E50" s="11" t="n">
        <f aca="false">B50&lt;=M$2</f>
        <v>1</v>
      </c>
    </row>
    <row r="51" customFormat="false" ht="12.8" hidden="false" customHeight="false" outlineLevel="0" collapsed="false">
      <c r="A51" s="0" t="s">
        <v>77</v>
      </c>
      <c r="B51" s="0" t="n">
        <v>16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6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5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5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2</v>
      </c>
      <c r="C55" s="0" t="s">
        <v>178</v>
      </c>
      <c r="D55" s="11" t="n">
        <f aca="false">B55&gt;K$2</f>
        <v>0</v>
      </c>
      <c r="E55" s="11" t="n">
        <f aca="false">B55&lt;=M$2</f>
        <v>1</v>
      </c>
    </row>
    <row r="56" customFormat="false" ht="12.8" hidden="false" customHeight="false" outlineLevel="0" collapsed="false">
      <c r="A56" s="0" t="s">
        <v>82</v>
      </c>
      <c r="B56" s="0" t="n">
        <v>13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4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13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12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10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12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5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15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5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5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0</v>
      </c>
      <c r="C66" s="0" t="s">
        <v>178</v>
      </c>
      <c r="D66" s="11" t="n">
        <f aca="false">B66&gt;K$2</f>
        <v>0</v>
      </c>
      <c r="E66" s="11" t="n">
        <f aca="false">B66&lt;=M$2</f>
        <v>1</v>
      </c>
    </row>
    <row r="67" customFormat="false" ht="12.8" hidden="false" customHeight="false" outlineLevel="0" collapsed="false">
      <c r="A67" s="0" t="s">
        <v>93</v>
      </c>
      <c r="B67" s="0" t="n">
        <v>0</v>
      </c>
      <c r="C67" s="0" t="s">
        <v>178</v>
      </c>
      <c r="D67" s="11" t="n">
        <f aca="false">B67&gt;K$2</f>
        <v>0</v>
      </c>
      <c r="E67" s="11" t="n">
        <f aca="false">B67&lt;=M$2</f>
        <v>1</v>
      </c>
    </row>
    <row r="68" customFormat="false" ht="12.8" hidden="false" customHeight="false" outlineLevel="0" collapsed="false">
      <c r="A68" s="0" t="s">
        <v>94</v>
      </c>
      <c r="B68" s="0" t="n">
        <v>5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14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18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6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0</v>
      </c>
      <c r="C72" s="0" t="s">
        <v>178</v>
      </c>
      <c r="D72" s="11" t="n">
        <f aca="false">B72&gt;K$2</f>
        <v>0</v>
      </c>
      <c r="E72" s="11" t="n">
        <f aca="false">B72&lt;=M$2</f>
        <v>1</v>
      </c>
    </row>
    <row r="73" customFormat="false" ht="12.8" hidden="false" customHeight="false" outlineLevel="0" collapsed="false">
      <c r="A73" s="0" t="s">
        <v>99</v>
      </c>
      <c r="B73" s="0" t="n">
        <v>6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0</v>
      </c>
      <c r="C74" s="0" t="s">
        <v>178</v>
      </c>
      <c r="D74" s="11" t="n">
        <f aca="false">B74&gt;K$2</f>
        <v>0</v>
      </c>
      <c r="E74" s="11" t="n">
        <f aca="false">B74&lt;=M$2</f>
        <v>1</v>
      </c>
    </row>
    <row r="75" customFormat="false" ht="12.8" hidden="false" customHeight="false" outlineLevel="0" collapsed="false">
      <c r="A75" s="0" t="s">
        <v>101</v>
      </c>
      <c r="B75" s="0" t="n">
        <v>23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102</v>
      </c>
      <c r="B76" s="0" t="n">
        <v>11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103</v>
      </c>
      <c r="B77" s="0" t="n">
        <v>0</v>
      </c>
      <c r="C77" s="0" t="s">
        <v>178</v>
      </c>
      <c r="D77" s="11" t="n">
        <f aca="false">B77&gt;K$2</f>
        <v>0</v>
      </c>
      <c r="E77" s="11" t="n">
        <f aca="false">B77&lt;=M$2</f>
        <v>1</v>
      </c>
    </row>
    <row r="78" customFormat="false" ht="12.8" hidden="false" customHeight="false" outlineLevel="0" collapsed="false">
      <c r="A78" s="0" t="s">
        <v>104</v>
      </c>
      <c r="B78" s="0" t="n">
        <v>28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105</v>
      </c>
      <c r="B79" s="0" t="n">
        <v>21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106</v>
      </c>
      <c r="B80" s="0" t="n">
        <v>6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107</v>
      </c>
      <c r="B81" s="0" t="n">
        <v>23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108</v>
      </c>
      <c r="B82" s="0" t="n">
        <v>12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109</v>
      </c>
      <c r="B83" s="0" t="n">
        <v>0</v>
      </c>
      <c r="C83" s="0" t="s">
        <v>178</v>
      </c>
      <c r="D83" s="11" t="n">
        <f aca="false">B83&gt;K$2</f>
        <v>0</v>
      </c>
      <c r="E83" s="11" t="n">
        <f aca="false">B83&lt;=M$2</f>
        <v>1</v>
      </c>
    </row>
    <row r="84" customFormat="false" ht="12.8" hidden="false" customHeight="false" outlineLevel="0" collapsed="false">
      <c r="A84" s="0" t="s">
        <v>110</v>
      </c>
      <c r="B84" s="0" t="n">
        <v>5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25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112</v>
      </c>
      <c r="B86" s="0" t="n">
        <v>0</v>
      </c>
      <c r="C86" s="0" t="s">
        <v>178</v>
      </c>
      <c r="D86" s="11" t="n">
        <f aca="false">B86&gt;K$2</f>
        <v>0</v>
      </c>
      <c r="E86" s="11" t="n">
        <f aca="false">B86&lt;=M$2</f>
        <v>1</v>
      </c>
    </row>
    <row r="87" customFormat="false" ht="12.8" hidden="false" customHeight="false" outlineLevel="0" collapsed="false">
      <c r="A87" s="0" t="s">
        <v>113</v>
      </c>
      <c r="B87" s="0" t="n">
        <v>6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114</v>
      </c>
      <c r="B88" s="0" t="n">
        <v>11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115</v>
      </c>
      <c r="B89" s="0" t="n">
        <v>20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116</v>
      </c>
      <c r="B90" s="0" t="n">
        <v>18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20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5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119</v>
      </c>
      <c r="B93" s="0" t="n">
        <v>18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120</v>
      </c>
      <c r="B94" s="0" t="n">
        <v>13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121</v>
      </c>
      <c r="B95" s="0" t="n">
        <v>19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122</v>
      </c>
      <c r="B96" s="0" t="n">
        <v>19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123</v>
      </c>
      <c r="B97" s="0" t="n">
        <v>17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124</v>
      </c>
      <c r="B98" s="0" t="n">
        <v>12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125</v>
      </c>
      <c r="B99" s="0" t="n">
        <v>18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22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0</v>
      </c>
      <c r="C101" s="0" t="s">
        <v>178</v>
      </c>
      <c r="D101" s="11" t="n">
        <f aca="false">B101&gt;K$2</f>
        <v>0</v>
      </c>
      <c r="E101" s="11" t="n">
        <f aca="false">B101&lt;=M$2</f>
        <v>1</v>
      </c>
    </row>
    <row r="102" customFormat="false" ht="12.8" hidden="false" customHeight="false" outlineLevel="0" collapsed="false">
      <c r="A102" s="0" t="s">
        <v>128</v>
      </c>
      <c r="B102" s="0" t="n">
        <v>0</v>
      </c>
      <c r="C102" s="0" t="s">
        <v>178</v>
      </c>
      <c r="D102" s="11" t="n">
        <f aca="false">B102&gt;K$2</f>
        <v>0</v>
      </c>
      <c r="E102" s="11" t="n">
        <f aca="false">B102&lt;=M$2</f>
        <v>1</v>
      </c>
    </row>
    <row r="103" customFormat="false" ht="12.8" hidden="false" customHeight="false" outlineLevel="0" collapsed="false">
      <c r="A103" s="0" t="s">
        <v>129</v>
      </c>
      <c r="B103" s="0" t="n">
        <v>0</v>
      </c>
      <c r="C103" s="0" t="s">
        <v>178</v>
      </c>
      <c r="D103" s="11" t="n">
        <f aca="false">B103&gt;K$2</f>
        <v>0</v>
      </c>
      <c r="E103" s="11" t="n">
        <f aca="false">B103&lt;=M$2</f>
        <v>1</v>
      </c>
    </row>
    <row r="104" customFormat="false" ht="12.8" hidden="false" customHeight="false" outlineLevel="0" collapsed="false">
      <c r="A104" s="0" t="s">
        <v>130</v>
      </c>
      <c r="B104" s="0" t="n">
        <v>13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131</v>
      </c>
      <c r="B105" s="0" t="n">
        <v>14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132</v>
      </c>
      <c r="B106" s="0" t="n">
        <v>16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133</v>
      </c>
      <c r="B107" s="0" t="n">
        <v>31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134</v>
      </c>
      <c r="B108" s="0" t="n">
        <v>0</v>
      </c>
      <c r="C108" s="0" t="s">
        <v>178</v>
      </c>
      <c r="D108" s="11" t="n">
        <f aca="false">B108&gt;K$2</f>
        <v>0</v>
      </c>
      <c r="E108" s="11" t="n">
        <f aca="false">B108&lt;=M$2</f>
        <v>1</v>
      </c>
    </row>
    <row r="109" customFormat="false" ht="12.8" hidden="false" customHeight="false" outlineLevel="0" collapsed="false">
      <c r="A109" s="0" t="s">
        <v>135</v>
      </c>
      <c r="B109" s="0" t="n">
        <v>0</v>
      </c>
      <c r="C109" s="0" t="s">
        <v>178</v>
      </c>
      <c r="D109" s="11" t="n">
        <f aca="false">B109&gt;K$2</f>
        <v>0</v>
      </c>
      <c r="E109" s="11" t="n">
        <f aca="false">B109&lt;=M$2</f>
        <v>1</v>
      </c>
    </row>
    <row r="110" customFormat="false" ht="12.8" hidden="false" customHeight="false" outlineLevel="0" collapsed="false">
      <c r="A110" s="0" t="s">
        <v>136</v>
      </c>
      <c r="B110" s="0" t="n">
        <v>33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137</v>
      </c>
      <c r="B111" s="0" t="n">
        <v>0</v>
      </c>
      <c r="C111" s="0" t="s">
        <v>178</v>
      </c>
      <c r="D111" s="11" t="n">
        <f aca="false">B111&gt;K$2</f>
        <v>0</v>
      </c>
      <c r="E111" s="11" t="n">
        <f aca="false">B111&lt;=M$2</f>
        <v>1</v>
      </c>
    </row>
    <row r="112" customFormat="false" ht="12.8" hidden="false" customHeight="false" outlineLevel="0" collapsed="false">
      <c r="A112" s="0" t="s">
        <v>138</v>
      </c>
      <c r="B112" s="0" t="n">
        <v>0</v>
      </c>
      <c r="C112" s="0" t="s">
        <v>178</v>
      </c>
      <c r="D112" s="11" t="n">
        <f aca="false">B112&gt;K$2</f>
        <v>0</v>
      </c>
      <c r="E112" s="11" t="n">
        <f aca="false">B112&lt;=M$2</f>
        <v>1</v>
      </c>
    </row>
    <row r="113" customFormat="false" ht="12.8" hidden="false" customHeight="false" outlineLevel="0" collapsed="false">
      <c r="A113" s="0" t="s">
        <v>139</v>
      </c>
      <c r="B113" s="0" t="n">
        <v>0</v>
      </c>
      <c r="C113" s="0" t="s">
        <v>178</v>
      </c>
      <c r="D113" s="11" t="n">
        <f aca="false">B113&gt;K$2</f>
        <v>0</v>
      </c>
      <c r="E113" s="11" t="n">
        <f aca="false">B113&lt;=M$2</f>
        <v>1</v>
      </c>
    </row>
    <row r="114" customFormat="false" ht="12.8" hidden="false" customHeight="false" outlineLevel="0" collapsed="false">
      <c r="A114" s="0" t="s">
        <v>140</v>
      </c>
      <c r="B114" s="0" t="n">
        <v>0</v>
      </c>
      <c r="C114" s="0" t="s">
        <v>178</v>
      </c>
      <c r="D114" s="11" t="n">
        <f aca="false">B114&gt;K$2</f>
        <v>0</v>
      </c>
      <c r="E114" s="11" t="n">
        <f aca="false">B114&lt;=M$2</f>
        <v>1</v>
      </c>
    </row>
    <row r="115" customFormat="false" ht="12.8" hidden="false" customHeight="false" outlineLevel="0" collapsed="false">
      <c r="A115" s="0" t="s">
        <v>141</v>
      </c>
      <c r="B115" s="0" t="n">
        <v>44</v>
      </c>
      <c r="C115" s="0" t="s">
        <v>178</v>
      </c>
      <c r="D115" s="11" t="n">
        <f aca="false">B115&gt;K$2</f>
        <v>1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142</v>
      </c>
      <c r="B116" s="0" t="n">
        <v>18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18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15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20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0</v>
      </c>
      <c r="C120" s="0" t="s">
        <v>178</v>
      </c>
      <c r="D120" s="11" t="n">
        <f aca="false">B120&gt;K$2</f>
        <v>0</v>
      </c>
      <c r="E120" s="11" t="n">
        <f aca="false">B120&lt;=M$2</f>
        <v>1</v>
      </c>
    </row>
    <row r="121" customFormat="false" ht="12.8" hidden="false" customHeight="false" outlineLevel="0" collapsed="false">
      <c r="A121" s="0" t="s">
        <v>147</v>
      </c>
      <c r="B121" s="0" t="n">
        <v>0</v>
      </c>
      <c r="C121" s="0" t="s">
        <v>178</v>
      </c>
      <c r="D121" s="11" t="n">
        <f aca="false">B121&gt;K$2</f>
        <v>0</v>
      </c>
      <c r="E121" s="11" t="n">
        <f aca="false">B121&lt;=M$2</f>
        <v>1</v>
      </c>
    </row>
    <row r="122" customFormat="false" ht="12.8" hidden="false" customHeight="false" outlineLevel="0" collapsed="false">
      <c r="A122" s="0" t="s">
        <v>148</v>
      </c>
      <c r="B122" s="0" t="n">
        <v>0</v>
      </c>
      <c r="C122" s="0" t="s">
        <v>178</v>
      </c>
      <c r="D122" s="11" t="n">
        <f aca="false">B122&gt;K$2</f>
        <v>0</v>
      </c>
      <c r="E122" s="11" t="n">
        <f aca="false">B122&lt;=M$2</f>
        <v>1</v>
      </c>
    </row>
    <row r="1048437" customFormat="false" ht="12.8" hidden="false" customHeight="false" outlineLevel="0" collapsed="false">
      <c r="B1048437" s="0" t="s">
        <v>8</v>
      </c>
    </row>
    <row r="1048438" customFormat="false" ht="12.8" hidden="false" customHeight="false" outlineLevel="0" collapsed="false">
      <c r="B1048438" s="0" t="n">
        <v>4</v>
      </c>
    </row>
    <row r="1048439" customFormat="false" ht="12.8" hidden="false" customHeight="false" outlineLevel="0" collapsed="false">
      <c r="B1048439" s="0" t="n">
        <v>13</v>
      </c>
    </row>
    <row r="1048440" customFormat="false" ht="12.8" hidden="false" customHeight="false" outlineLevel="0" collapsed="false">
      <c r="B1048440" s="0" t="n">
        <v>9</v>
      </c>
    </row>
    <row r="1048441" customFormat="false" ht="12.8" hidden="false" customHeight="false" outlineLevel="0" collapsed="false">
      <c r="B1048441" s="0" t="n">
        <v>2</v>
      </c>
    </row>
    <row r="1048442" customFormat="false" ht="12.8" hidden="false" customHeight="false" outlineLevel="0" collapsed="false">
      <c r="B1048442" s="0" t="n">
        <v>2</v>
      </c>
    </row>
    <row r="1048443" customFormat="false" ht="12.8" hidden="false" customHeight="false" outlineLevel="0" collapsed="false">
      <c r="B1048443" s="0" t="n">
        <v>0</v>
      </c>
    </row>
    <row r="1048444" customFormat="false" ht="12.8" hidden="false" customHeight="false" outlineLevel="0" collapsed="false">
      <c r="B1048444" s="0" t="n">
        <v>16</v>
      </c>
    </row>
    <row r="1048445" customFormat="false" ht="12.8" hidden="false" customHeight="false" outlineLevel="0" collapsed="false">
      <c r="B1048445" s="0" t="n">
        <v>8</v>
      </c>
    </row>
    <row r="1048446" customFormat="false" ht="12.8" hidden="false" customHeight="false" outlineLevel="0" collapsed="false">
      <c r="B1048446" s="0" t="n">
        <v>9</v>
      </c>
    </row>
    <row r="1048447" customFormat="false" ht="12.8" hidden="false" customHeight="false" outlineLevel="0" collapsed="false">
      <c r="B1048447" s="0" t="n">
        <v>0</v>
      </c>
    </row>
    <row r="1048448" customFormat="false" ht="12.8" hidden="false" customHeight="false" outlineLevel="0" collapsed="false">
      <c r="B1048448" s="0" t="n">
        <v>0</v>
      </c>
    </row>
    <row r="1048449" customFormat="false" ht="12.8" hidden="false" customHeight="false" outlineLevel="0" collapsed="false">
      <c r="B1048449" s="0" t="n">
        <v>0</v>
      </c>
    </row>
    <row r="1048450" customFormat="false" ht="12.8" hidden="false" customHeight="false" outlineLevel="0" collapsed="false">
      <c r="B1048450" s="0" t="n">
        <v>13</v>
      </c>
    </row>
    <row r="1048451" customFormat="false" ht="12.8" hidden="false" customHeight="false" outlineLevel="0" collapsed="false">
      <c r="B1048451" s="0" t="n">
        <v>6</v>
      </c>
    </row>
    <row r="1048452" customFormat="false" ht="12.8" hidden="false" customHeight="false" outlineLevel="0" collapsed="false">
      <c r="B1048452" s="0" t="n">
        <v>0</v>
      </c>
    </row>
    <row r="1048453" customFormat="false" ht="12.8" hidden="false" customHeight="false" outlineLevel="0" collapsed="false">
      <c r="B1048453" s="0" t="n">
        <v>6</v>
      </c>
    </row>
    <row r="1048454" customFormat="false" ht="12.8" hidden="false" customHeight="false" outlineLevel="0" collapsed="false">
      <c r="B1048454" s="0" t="n">
        <v>15</v>
      </c>
    </row>
    <row r="1048455" customFormat="false" ht="12.8" hidden="false" customHeight="false" outlineLevel="0" collapsed="false">
      <c r="B1048455" s="0" t="n">
        <v>0</v>
      </c>
    </row>
    <row r="1048456" customFormat="false" ht="12.8" hidden="false" customHeight="false" outlineLevel="0" collapsed="false">
      <c r="B1048456" s="0" t="n">
        <v>7</v>
      </c>
    </row>
    <row r="1048457" customFormat="false" ht="12.8" hidden="false" customHeight="false" outlineLevel="0" collapsed="false">
      <c r="B1048457" s="0" t="n">
        <v>13</v>
      </c>
    </row>
    <row r="1048458" customFormat="false" ht="12.8" hidden="false" customHeight="false" outlineLevel="0" collapsed="false">
      <c r="B1048458" s="0" t="n">
        <v>0</v>
      </c>
    </row>
    <row r="1048459" customFormat="false" ht="12.8" hidden="false" customHeight="false" outlineLevel="0" collapsed="false">
      <c r="B1048459" s="0" t="n">
        <v>13</v>
      </c>
    </row>
    <row r="1048460" customFormat="false" ht="12.8" hidden="false" customHeight="false" outlineLevel="0" collapsed="false">
      <c r="B1048460" s="0" t="n">
        <v>0</v>
      </c>
    </row>
    <row r="1048461" customFormat="false" ht="12.8" hidden="false" customHeight="false" outlineLevel="0" collapsed="false">
      <c r="B1048461" s="0" t="n">
        <v>12</v>
      </c>
    </row>
    <row r="1048462" customFormat="false" ht="12.8" hidden="false" customHeight="false" outlineLevel="0" collapsed="false">
      <c r="B1048462" s="0" t="n">
        <v>8</v>
      </c>
    </row>
    <row r="1048463" customFormat="false" ht="12.8" hidden="false" customHeight="false" outlineLevel="0" collapsed="false">
      <c r="B1048463" s="0" t="n">
        <v>10</v>
      </c>
    </row>
    <row r="1048464" customFormat="false" ht="12.8" hidden="false" customHeight="false" outlineLevel="0" collapsed="false">
      <c r="B1048464" s="0" t="n">
        <v>4</v>
      </c>
    </row>
    <row r="1048465" customFormat="false" ht="12.8" hidden="false" customHeight="false" outlineLevel="0" collapsed="false">
      <c r="B1048465" s="0" t="n">
        <v>0</v>
      </c>
    </row>
    <row r="1048466" customFormat="false" ht="12.8" hidden="false" customHeight="false" outlineLevel="0" collapsed="false">
      <c r="B1048466" s="0" t="n">
        <v>20</v>
      </c>
    </row>
    <row r="1048467" customFormat="false" ht="12.8" hidden="false" customHeight="false" outlineLevel="0" collapsed="false">
      <c r="B1048467" s="0" t="n">
        <v>0</v>
      </c>
    </row>
    <row r="1048468" customFormat="false" ht="12.8" hidden="false" customHeight="false" outlineLevel="0" collapsed="false">
      <c r="B1048468" s="0" t="n">
        <v>14</v>
      </c>
    </row>
    <row r="1048469" customFormat="false" ht="12.8" hidden="false" customHeight="false" outlineLevel="0" collapsed="false">
      <c r="B1048469" s="0" t="n">
        <v>22</v>
      </c>
    </row>
    <row r="1048470" customFormat="false" ht="12.8" hidden="false" customHeight="false" outlineLevel="0" collapsed="false">
      <c r="B1048470" s="0" t="n">
        <v>0</v>
      </c>
    </row>
    <row r="1048471" customFormat="false" ht="12.8" hidden="false" customHeight="false" outlineLevel="0" collapsed="false">
      <c r="B1048471" s="0" t="n">
        <v>20</v>
      </c>
    </row>
    <row r="1048472" customFormat="false" ht="12.8" hidden="false" customHeight="false" outlineLevel="0" collapsed="false">
      <c r="B1048472" s="0" t="n">
        <v>8</v>
      </c>
    </row>
    <row r="1048473" customFormat="false" ht="12.8" hidden="false" customHeight="false" outlineLevel="0" collapsed="false">
      <c r="B1048473" s="0" t="n">
        <v>0</v>
      </c>
    </row>
    <row r="1048474" customFormat="false" ht="12.8" hidden="false" customHeight="false" outlineLevel="0" collapsed="false">
      <c r="B1048474" s="0" t="n">
        <v>3</v>
      </c>
    </row>
    <row r="1048475" customFormat="false" ht="12.8" hidden="false" customHeight="false" outlineLevel="0" collapsed="false">
      <c r="B1048475" s="0" t="n">
        <v>25</v>
      </c>
    </row>
    <row r="1048476" customFormat="false" ht="12.8" hidden="false" customHeight="false" outlineLevel="0" collapsed="false">
      <c r="B1048476" s="0" t="n">
        <v>32</v>
      </c>
    </row>
    <row r="1048477" customFormat="false" ht="12.8" hidden="false" customHeight="false" outlineLevel="0" collapsed="false">
      <c r="B1048477" s="0" t="n">
        <v>0</v>
      </c>
    </row>
    <row r="1048478" customFormat="false" ht="12.8" hidden="false" customHeight="false" outlineLevel="0" collapsed="false">
      <c r="B1048478" s="0" t="n">
        <v>0</v>
      </c>
    </row>
    <row r="1048479" customFormat="false" ht="12.8" hidden="false" customHeight="false" outlineLevel="0" collapsed="false">
      <c r="B1048479" s="0" t="n">
        <v>10</v>
      </c>
    </row>
    <row r="1048480" customFormat="false" ht="12.8" hidden="false" customHeight="false" outlineLevel="0" collapsed="false">
      <c r="B1048480" s="0" t="n">
        <v>17</v>
      </c>
    </row>
    <row r="1048481" customFormat="false" ht="12.8" hidden="false" customHeight="false" outlineLevel="0" collapsed="false">
      <c r="B1048481" s="0" t="n">
        <v>0</v>
      </c>
    </row>
    <row r="1048482" customFormat="false" ht="12.8" hidden="false" customHeight="false" outlineLevel="0" collapsed="false">
      <c r="B1048482" s="0" t="n">
        <v>14</v>
      </c>
    </row>
    <row r="1048483" customFormat="false" ht="12.8" hidden="false" customHeight="false" outlineLevel="0" collapsed="false">
      <c r="B1048483" s="0" t="n">
        <v>0</v>
      </c>
    </row>
    <row r="1048484" customFormat="false" ht="12.8" hidden="false" customHeight="false" outlineLevel="0" collapsed="false">
      <c r="B1048484" s="0" t="n">
        <v>9</v>
      </c>
    </row>
    <row r="1048485" customFormat="false" ht="12.8" hidden="false" customHeight="false" outlineLevel="0" collapsed="false">
      <c r="B1048485" s="0" t="n">
        <v>0</v>
      </c>
    </row>
    <row r="1048486" customFormat="false" ht="12.8" hidden="false" customHeight="false" outlineLevel="0" collapsed="false">
      <c r="B1048486" s="0" t="n">
        <v>51</v>
      </c>
    </row>
    <row r="1048487" customFormat="false" ht="12.8" hidden="false" customHeight="false" outlineLevel="0" collapsed="false">
      <c r="B1048487" s="0" t="n">
        <v>28</v>
      </c>
    </row>
    <row r="1048488" customFormat="false" ht="12.8" hidden="false" customHeight="false" outlineLevel="0" collapsed="false">
      <c r="B1048488" s="0" t="n">
        <v>3</v>
      </c>
    </row>
    <row r="1048489" customFormat="false" ht="12.8" hidden="false" customHeight="false" outlineLevel="0" collapsed="false">
      <c r="B1048489" s="0" t="n">
        <v>0</v>
      </c>
    </row>
    <row r="1048490" customFormat="false" ht="12.8" hidden="false" customHeight="false" outlineLevel="0" collapsed="false">
      <c r="B1048490" s="0" t="n">
        <v>3</v>
      </c>
    </row>
    <row r="1048491" customFormat="false" ht="12.8" hidden="false" customHeight="false" outlineLevel="0" collapsed="false">
      <c r="B1048491" s="0" t="n">
        <v>18</v>
      </c>
    </row>
    <row r="1048492" customFormat="false" ht="12.8" hidden="false" customHeight="false" outlineLevel="0" collapsed="false">
      <c r="B1048492" s="0" t="n">
        <v>0</v>
      </c>
    </row>
    <row r="1048493" customFormat="false" ht="12.8" hidden="false" customHeight="false" outlineLevel="0" collapsed="false">
      <c r="B1048493" s="0" t="n">
        <v>0</v>
      </c>
    </row>
    <row r="1048494" customFormat="false" ht="12.8" hidden="false" customHeight="false" outlineLevel="0" collapsed="false">
      <c r="B1048494" s="0" t="n">
        <v>16</v>
      </c>
    </row>
    <row r="1048495" customFormat="false" ht="12.8" hidden="false" customHeight="false" outlineLevel="0" collapsed="false">
      <c r="B1048495" s="0" t="n">
        <v>6</v>
      </c>
    </row>
    <row r="1048496" customFormat="false" ht="12.8" hidden="false" customHeight="false" outlineLevel="0" collapsed="false">
      <c r="B1048496" s="0" t="n">
        <v>5</v>
      </c>
    </row>
    <row r="1048497" customFormat="false" ht="12.8" hidden="false" customHeight="false" outlineLevel="0" collapsed="false">
      <c r="B1048497" s="0" t="n">
        <v>0</v>
      </c>
    </row>
    <row r="1048498" customFormat="false" ht="12.8" hidden="false" customHeight="false" outlineLevel="0" collapsed="false">
      <c r="B1048498" s="0" t="n">
        <v>5</v>
      </c>
    </row>
    <row r="1048499" customFormat="false" ht="12.8" hidden="false" customHeight="false" outlineLevel="0" collapsed="false">
      <c r="B1048499" s="0" t="n">
        <v>2</v>
      </c>
    </row>
    <row r="1048500" customFormat="false" ht="12.8" hidden="false" customHeight="false" outlineLevel="0" collapsed="false">
      <c r="B1048500" s="0" t="n">
        <v>13</v>
      </c>
    </row>
    <row r="1048501" customFormat="false" ht="12.8" hidden="false" customHeight="false" outlineLevel="0" collapsed="false">
      <c r="B1048501" s="0" t="n">
        <v>4</v>
      </c>
    </row>
    <row r="1048502" customFormat="false" ht="12.8" hidden="false" customHeight="false" outlineLevel="0" collapsed="false">
      <c r="B1048502" s="0" t="n">
        <v>13</v>
      </c>
    </row>
    <row r="1048503" customFormat="false" ht="12.8" hidden="false" customHeight="false" outlineLevel="0" collapsed="false">
      <c r="B1048503" s="0" t="n">
        <v>0</v>
      </c>
    </row>
    <row r="1048504" customFormat="false" ht="12.8" hidden="false" customHeight="false" outlineLevel="0" collapsed="false">
      <c r="B1048504" s="0" t="n">
        <v>0</v>
      </c>
    </row>
    <row r="1048505" customFormat="false" ht="12.8" hidden="false" customHeight="false" outlineLevel="0" collapsed="false">
      <c r="B1048505" s="0" t="n">
        <v>12</v>
      </c>
    </row>
    <row r="1048506" customFormat="false" ht="12.8" hidden="false" customHeight="false" outlineLevel="0" collapsed="false">
      <c r="B1048506" s="0" t="n">
        <v>10</v>
      </c>
    </row>
    <row r="1048507" customFormat="false" ht="12.8" hidden="false" customHeight="false" outlineLevel="0" collapsed="false">
      <c r="B1048507" s="0" t="n">
        <v>12</v>
      </c>
    </row>
    <row r="1048508" customFormat="false" ht="12.8" hidden="false" customHeight="false" outlineLevel="0" collapsed="false">
      <c r="B1048508" s="0" t="n">
        <v>5</v>
      </c>
    </row>
    <row r="1048509" customFormat="false" ht="12.8" hidden="false" customHeight="false" outlineLevel="0" collapsed="false">
      <c r="B1048509" s="0" t="n">
        <v>15</v>
      </c>
    </row>
    <row r="1048510" customFormat="false" ht="12.8" hidden="false" customHeight="false" outlineLevel="0" collapsed="false">
      <c r="B1048510" s="0" t="n">
        <v>5</v>
      </c>
    </row>
    <row r="1048511" customFormat="false" ht="12.8" hidden="false" customHeight="false" outlineLevel="0" collapsed="false">
      <c r="B1048511" s="0" t="n">
        <v>0</v>
      </c>
    </row>
    <row r="1048512" customFormat="false" ht="12.8" hidden="false" customHeight="false" outlineLevel="0" collapsed="false">
      <c r="B1048512" s="0" t="n">
        <v>5</v>
      </c>
    </row>
    <row r="1048513" customFormat="false" ht="12.8" hidden="false" customHeight="false" outlineLevel="0" collapsed="false">
      <c r="B1048513" s="0" t="n">
        <v>0</v>
      </c>
    </row>
    <row r="1048514" customFormat="false" ht="12.8" hidden="false" customHeight="false" outlineLevel="0" collapsed="false">
      <c r="B1048514" s="0" t="n">
        <v>0</v>
      </c>
    </row>
    <row r="1048515" customFormat="false" ht="12.8" hidden="false" customHeight="false" outlineLevel="0" collapsed="false">
      <c r="B1048515" s="0" t="n">
        <v>0</v>
      </c>
    </row>
    <row r="1048516" customFormat="false" ht="12.8" hidden="false" customHeight="false" outlineLevel="0" collapsed="false">
      <c r="B1048516" s="0" t="n">
        <v>5</v>
      </c>
    </row>
    <row r="1048517" customFormat="false" ht="12.8" hidden="false" customHeight="false" outlineLevel="0" collapsed="false">
      <c r="B1048517" s="0" t="n">
        <v>0</v>
      </c>
    </row>
    <row r="1048518" customFormat="false" ht="12.8" hidden="false" customHeight="false" outlineLevel="0" collapsed="false">
      <c r="B1048518" s="0" t="n">
        <v>14</v>
      </c>
    </row>
    <row r="1048519" customFormat="false" ht="12.8" hidden="false" customHeight="false" outlineLevel="0" collapsed="false">
      <c r="B1048519" s="0" t="n">
        <v>18</v>
      </c>
    </row>
    <row r="1048520" customFormat="false" ht="12.8" hidden="false" customHeight="false" outlineLevel="0" collapsed="false">
      <c r="B1048520" s="0" t="n">
        <v>6</v>
      </c>
    </row>
    <row r="1048521" customFormat="false" ht="12.8" hidden="false" customHeight="false" outlineLevel="0" collapsed="false">
      <c r="B1048521" s="0" t="n">
        <v>0</v>
      </c>
    </row>
    <row r="1048522" customFormat="false" ht="12.8" hidden="false" customHeight="false" outlineLevel="0" collapsed="false">
      <c r="B1048522" s="0" t="n">
        <v>6</v>
      </c>
    </row>
    <row r="1048523" customFormat="false" ht="12.8" hidden="false" customHeight="false" outlineLevel="0" collapsed="false">
      <c r="B1048523" s="0" t="n">
        <v>0</v>
      </c>
    </row>
    <row r="1048524" customFormat="false" ht="12.8" hidden="false" customHeight="false" outlineLevel="0" collapsed="false">
      <c r="B1048524" s="0" t="n">
        <v>12</v>
      </c>
    </row>
    <row r="1048525" customFormat="false" ht="12.8" hidden="false" customHeight="false" outlineLevel="0" collapsed="false">
      <c r="B1048525" s="0" t="n">
        <v>23</v>
      </c>
    </row>
    <row r="1048526" customFormat="false" ht="12.8" hidden="false" customHeight="false" outlineLevel="0" collapsed="false">
      <c r="B1048526" s="0" t="n">
        <v>0</v>
      </c>
    </row>
    <row r="1048527" customFormat="false" ht="12.8" hidden="false" customHeight="false" outlineLevel="0" collapsed="false">
      <c r="B1048527" s="0" t="n">
        <v>11</v>
      </c>
    </row>
    <row r="1048528" customFormat="false" ht="12.8" hidden="false" customHeight="false" outlineLevel="0" collapsed="false">
      <c r="B1048528" s="0" t="n">
        <v>0</v>
      </c>
    </row>
    <row r="1048529" customFormat="false" ht="12.8" hidden="false" customHeight="false" outlineLevel="0" collapsed="false">
      <c r="B1048529" s="0" t="n">
        <v>28</v>
      </c>
    </row>
    <row r="1048530" customFormat="false" ht="12.8" hidden="false" customHeight="false" outlineLevel="0" collapsed="false">
      <c r="B1048530" s="0" t="n">
        <v>21</v>
      </c>
    </row>
    <row r="1048531" customFormat="false" ht="12.8" hidden="false" customHeight="false" outlineLevel="0" collapsed="false">
      <c r="B1048531" s="0" t="n">
        <v>6</v>
      </c>
    </row>
    <row r="1048532" customFormat="false" ht="12.8" hidden="false" customHeight="false" outlineLevel="0" collapsed="false">
      <c r="B1048532" s="0" t="n">
        <v>0</v>
      </c>
    </row>
    <row r="1048533" customFormat="false" ht="12.8" hidden="false" customHeight="false" outlineLevel="0" collapsed="false">
      <c r="B1048533" s="0" t="n">
        <v>23</v>
      </c>
    </row>
    <row r="1048534" customFormat="false" ht="12.8" hidden="false" customHeight="false" outlineLevel="0" collapsed="false">
      <c r="B1048534" s="0" t="n">
        <v>12</v>
      </c>
    </row>
    <row r="1048535" customFormat="false" ht="12.8" hidden="false" customHeight="false" outlineLevel="0" collapsed="false">
      <c r="B1048535" s="0" t="n">
        <v>0</v>
      </c>
    </row>
    <row r="1048536" customFormat="false" ht="12.8" hidden="false" customHeight="false" outlineLevel="0" collapsed="false">
      <c r="B1048536" s="0" t="n">
        <v>5</v>
      </c>
    </row>
    <row r="1048537" customFormat="false" ht="12.8" hidden="false" customHeight="false" outlineLevel="0" collapsed="false">
      <c r="B1048537" s="0" t="n">
        <v>25</v>
      </c>
    </row>
    <row r="1048538" customFormat="false" ht="12.8" hidden="false" customHeight="false" outlineLevel="0" collapsed="false">
      <c r="B1048538" s="0" t="n">
        <v>0</v>
      </c>
    </row>
    <row r="1048539" customFormat="false" ht="12.8" hidden="false" customHeight="false" outlineLevel="0" collapsed="false">
      <c r="B1048539" s="0" t="n">
        <v>6</v>
      </c>
    </row>
    <row r="1048540" customFormat="false" ht="12.8" hidden="false" customHeight="false" outlineLevel="0" collapsed="false">
      <c r="B1048540" s="0" t="n">
        <v>11</v>
      </c>
    </row>
    <row r="1048541" customFormat="false" ht="12.8" hidden="false" customHeight="false" outlineLevel="0" collapsed="false">
      <c r="B1048541" s="0" t="n">
        <v>20</v>
      </c>
    </row>
    <row r="1048542" customFormat="false" ht="12.8" hidden="false" customHeight="false" outlineLevel="0" collapsed="false">
      <c r="B1048542" s="0" t="n">
        <v>18</v>
      </c>
    </row>
    <row r="1048543" customFormat="false" ht="12.8" hidden="false" customHeight="false" outlineLevel="0" collapsed="false">
      <c r="B1048543" s="0" t="n">
        <v>20</v>
      </c>
    </row>
    <row r="1048544" customFormat="false" ht="12.8" hidden="false" customHeight="false" outlineLevel="0" collapsed="false">
      <c r="B1048544" s="0" t="n">
        <v>5</v>
      </c>
    </row>
    <row r="1048545" customFormat="false" ht="12.8" hidden="false" customHeight="false" outlineLevel="0" collapsed="false">
      <c r="B1048545" s="0" t="n">
        <v>18</v>
      </c>
    </row>
    <row r="1048546" customFormat="false" ht="12.8" hidden="false" customHeight="false" outlineLevel="0" collapsed="false">
      <c r="B1048546" s="0" t="n">
        <v>13</v>
      </c>
    </row>
    <row r="1048547" customFormat="false" ht="12.8" hidden="false" customHeight="false" outlineLevel="0" collapsed="false">
      <c r="B1048547" s="0" t="n">
        <v>19</v>
      </c>
    </row>
    <row r="1048548" customFormat="false" ht="12.8" hidden="false" customHeight="false" outlineLevel="0" collapsed="false">
      <c r="B1048548" s="0" t="n">
        <v>19</v>
      </c>
    </row>
    <row r="1048549" customFormat="false" ht="12.8" hidden="false" customHeight="false" outlineLevel="0" collapsed="false">
      <c r="B1048549" s="0" t="n">
        <v>17</v>
      </c>
    </row>
    <row r="1048550" customFormat="false" ht="12.8" hidden="false" customHeight="false" outlineLevel="0" collapsed="false">
      <c r="B1048550" s="0" t="n">
        <v>12</v>
      </c>
    </row>
    <row r="1048551" customFormat="false" ht="12.8" hidden="false" customHeight="false" outlineLevel="0" collapsed="false">
      <c r="B1048551" s="0" t="n">
        <v>18</v>
      </c>
    </row>
    <row r="1048552" customFormat="false" ht="12.8" hidden="false" customHeight="false" outlineLevel="0" collapsed="false">
      <c r="B1048552" s="0" t="n">
        <v>22</v>
      </c>
    </row>
    <row r="1048553" customFormat="false" ht="12.8" hidden="false" customHeight="false" outlineLevel="0" collapsed="false">
      <c r="B1048553" s="0" t="n">
        <v>0</v>
      </c>
    </row>
    <row r="1048554" customFormat="false" ht="12.8" hidden="false" customHeight="false" outlineLevel="0" collapsed="false">
      <c r="B1048554" s="0" t="n">
        <v>0</v>
      </c>
    </row>
    <row r="1048555" customFormat="false" ht="12.8" hidden="false" customHeight="false" outlineLevel="0" collapsed="false">
      <c r="B1048555" s="0" t="n">
        <v>0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7"/>
  <sheetViews>
    <sheetView showFormulas="false" showGridLines="true" showRowColHeaders="true" showZeros="true" rightToLeft="false" tabSelected="false" showOutlineSymbols="true" defaultGridColor="true" view="normal" topLeftCell="A103" colorId="64" zoomScale="160" zoomScaleNormal="16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10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44</v>
      </c>
      <c r="C2" s="0" t="s">
        <v>178</v>
      </c>
      <c r="D2" s="11" t="n">
        <f aca="false">B2&gt;K$2</f>
        <v>0</v>
      </c>
      <c r="E2" s="11" t="n">
        <f aca="false">B2&lt;=M$2</f>
        <v>0</v>
      </c>
      <c r="G2" s="0" t="n">
        <f aca="false">QUARTILE(B$2:B$124,1)</f>
        <v>80</v>
      </c>
      <c r="H2" s="0" t="n">
        <f aca="false">QUARTILE(B$2:B$124,2)</f>
        <v>89</v>
      </c>
      <c r="I2" s="0" t="n">
        <f aca="false">QUARTILE(B$2:B$124,3)</f>
        <v>97</v>
      </c>
      <c r="J2" s="0" t="n">
        <f aca="false">I2-G2</f>
        <v>17</v>
      </c>
      <c r="K2" s="0" t="n">
        <f aca="false">I2+J2*1.5</f>
        <v>122.5</v>
      </c>
      <c r="L2" s="0" t="n">
        <f aca="false">G2-1.5*J2</f>
        <v>54.5</v>
      </c>
      <c r="M2" s="0" t="n">
        <f aca="false">H2/3</f>
        <v>29.6666666666667</v>
      </c>
    </row>
    <row r="3" customFormat="false" ht="12.8" hidden="false" customHeight="false" outlineLevel="0" collapsed="false">
      <c r="A3" s="0" t="s">
        <v>29</v>
      </c>
      <c r="B3" s="0" t="n">
        <v>92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100*COUNTIF(D1:D124,1)/121</f>
        <v>0</v>
      </c>
    </row>
    <row r="4" customFormat="false" ht="12.8" hidden="false" customHeight="false" outlineLevel="0" collapsed="false">
      <c r="A4" s="0" t="s">
        <v>30</v>
      </c>
      <c r="B4" s="0" t="n">
        <v>84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100*COUNTIF(E2:E124,1)/142</f>
        <v>0</v>
      </c>
    </row>
    <row r="5" customFormat="false" ht="12.8" hidden="false" customHeight="false" outlineLevel="0" collapsed="false">
      <c r="A5" s="0" t="s">
        <v>31</v>
      </c>
      <c r="B5" s="0" t="n">
        <v>58</v>
      </c>
      <c r="C5" s="0" t="s">
        <v>178</v>
      </c>
      <c r="D5" s="11" t="n">
        <f aca="false">B5&gt;K$2</f>
        <v>0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68</v>
      </c>
      <c r="C6" s="0" t="s">
        <v>178</v>
      </c>
      <c r="D6" s="11" t="n">
        <f aca="false">B6&gt;K$2</f>
        <v>0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75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85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61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104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93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87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97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87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70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95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88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99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110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77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110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102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75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55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100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82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101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90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111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86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99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89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96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89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51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85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83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78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96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86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107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100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77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63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91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101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97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91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86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94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77</v>
      </c>
      <c r="B51" s="0" t="n">
        <v>76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87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83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78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76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96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82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110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98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85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68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102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88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85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162</v>
      </c>
      <c r="B65" s="0" t="n">
        <v>80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91</v>
      </c>
      <c r="B66" s="0" t="n">
        <v>89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92</v>
      </c>
      <c r="B67" s="0" t="n">
        <v>101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163</v>
      </c>
      <c r="B68" s="0" t="n">
        <v>112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93</v>
      </c>
      <c r="B69" s="0" t="n">
        <v>90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94</v>
      </c>
      <c r="B70" s="0" t="n">
        <v>78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95</v>
      </c>
      <c r="B71" s="0" t="n">
        <v>52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96</v>
      </c>
      <c r="B72" s="0" t="n">
        <v>92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97</v>
      </c>
      <c r="B73" s="0" t="n">
        <v>97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98</v>
      </c>
      <c r="B74" s="0" t="n">
        <v>85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99</v>
      </c>
      <c r="B75" s="0" t="n">
        <v>68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100</v>
      </c>
      <c r="B76" s="0" t="n">
        <v>77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101</v>
      </c>
      <c r="B77" s="0" t="n">
        <v>100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102</v>
      </c>
      <c r="B78" s="0" t="n">
        <v>80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103</v>
      </c>
      <c r="B79" s="0" t="n">
        <v>92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104</v>
      </c>
      <c r="B80" s="0" t="n">
        <v>90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105</v>
      </c>
      <c r="B81" s="0" t="n">
        <v>83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106</v>
      </c>
      <c r="B82" s="0" t="n">
        <v>87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107</v>
      </c>
      <c r="B83" s="0" t="n">
        <v>100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108</v>
      </c>
      <c r="B84" s="0" t="n">
        <v>110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109</v>
      </c>
      <c r="B85" s="0" t="n">
        <v>73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110</v>
      </c>
      <c r="B86" s="0" t="n">
        <v>91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111</v>
      </c>
      <c r="B87" s="0" t="n">
        <v>89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112</v>
      </c>
      <c r="B88" s="0" t="n">
        <v>94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113</v>
      </c>
      <c r="B89" s="0" t="n">
        <v>78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114</v>
      </c>
      <c r="B90" s="0" t="n">
        <v>80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115</v>
      </c>
      <c r="B91" s="0" t="n">
        <v>85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116</v>
      </c>
      <c r="B92" s="0" t="n">
        <v>93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117</v>
      </c>
      <c r="B93" s="0" t="n">
        <v>90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118</v>
      </c>
      <c r="B94" s="0" t="n">
        <v>78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119</v>
      </c>
      <c r="B95" s="0" t="n">
        <v>107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120</v>
      </c>
      <c r="B96" s="0" t="n">
        <v>84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121</v>
      </c>
      <c r="B97" s="0" t="n">
        <v>78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122</v>
      </c>
      <c r="B98" s="0" t="n">
        <v>85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123</v>
      </c>
      <c r="B99" s="0" t="n">
        <v>91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124</v>
      </c>
      <c r="B100" s="0" t="n">
        <v>90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125</v>
      </c>
      <c r="B101" s="0" t="n">
        <v>93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126</v>
      </c>
      <c r="B102" s="0" t="n">
        <v>90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127</v>
      </c>
      <c r="B103" s="0" t="n">
        <v>111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128</v>
      </c>
      <c r="B104" s="0" t="n">
        <v>99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129</v>
      </c>
      <c r="B105" s="0" t="n">
        <v>105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130</v>
      </c>
      <c r="B106" s="0" t="n">
        <v>80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131</v>
      </c>
      <c r="B107" s="0" t="n">
        <v>92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132</v>
      </c>
      <c r="B108" s="0" t="n">
        <v>80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133</v>
      </c>
      <c r="B109" s="0" t="n">
        <v>92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134</v>
      </c>
      <c r="B110" s="0" t="n">
        <v>101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135</v>
      </c>
      <c r="B111" s="0" t="n">
        <v>111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136</v>
      </c>
      <c r="B112" s="0" t="n">
        <v>62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137</v>
      </c>
      <c r="B113" s="0" t="n">
        <v>106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138</v>
      </c>
      <c r="B114" s="0" t="n">
        <v>89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139</v>
      </c>
      <c r="B115" s="0" t="n">
        <v>89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140</v>
      </c>
      <c r="B116" s="0" t="n">
        <v>89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141</v>
      </c>
      <c r="B117" s="0" t="n">
        <v>73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142</v>
      </c>
      <c r="B118" s="0" t="n">
        <v>89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143</v>
      </c>
      <c r="B119" s="0" t="n">
        <v>80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144</v>
      </c>
      <c r="B120" s="0" t="n">
        <v>47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145</v>
      </c>
      <c r="B121" s="0" t="n">
        <v>104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146</v>
      </c>
      <c r="B122" s="0" t="n">
        <v>80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23" customFormat="false" ht="12.8" hidden="false" customHeight="false" outlineLevel="0" collapsed="false">
      <c r="A123" s="0" t="s">
        <v>147</v>
      </c>
      <c r="B123" s="0" t="n">
        <v>98</v>
      </c>
      <c r="C123" s="0" t="s">
        <v>178</v>
      </c>
      <c r="D123" s="11" t="n">
        <f aca="false">B123&gt;K$2</f>
        <v>0</v>
      </c>
      <c r="E123" s="11" t="n">
        <f aca="false">B123&lt;=M$2</f>
        <v>0</v>
      </c>
    </row>
    <row r="124" customFormat="false" ht="12.8" hidden="false" customHeight="false" outlineLevel="0" collapsed="false">
      <c r="A124" s="0" t="s">
        <v>148</v>
      </c>
      <c r="B124" s="0" t="n">
        <v>81</v>
      </c>
      <c r="C124" s="0" t="s">
        <v>178</v>
      </c>
      <c r="D124" s="11" t="n">
        <f aca="false">B124&gt;K$2</f>
        <v>0</v>
      </c>
      <c r="E124" s="11" t="n">
        <f aca="false">B124&lt;=M$2</f>
        <v>0</v>
      </c>
    </row>
    <row r="1048439" customFormat="false" ht="12.8" hidden="false" customHeight="false" outlineLevel="0" collapsed="false">
      <c r="B1048439" s="0" t="s">
        <v>10</v>
      </c>
    </row>
    <row r="1048440" customFormat="false" ht="12.8" hidden="false" customHeight="false" outlineLevel="0" collapsed="false">
      <c r="B1048440" s="0" t="n">
        <v>44</v>
      </c>
    </row>
    <row r="1048441" customFormat="false" ht="12.8" hidden="false" customHeight="false" outlineLevel="0" collapsed="false">
      <c r="B1048441" s="0" t="n">
        <v>92</v>
      </c>
    </row>
    <row r="1048442" customFormat="false" ht="12.8" hidden="false" customHeight="false" outlineLevel="0" collapsed="false">
      <c r="B1048442" s="0" t="n">
        <v>88</v>
      </c>
    </row>
    <row r="1048443" customFormat="false" ht="12.8" hidden="false" customHeight="false" outlineLevel="0" collapsed="false">
      <c r="B1048443" s="0" t="n">
        <v>84</v>
      </c>
    </row>
    <row r="1048444" customFormat="false" ht="12.8" hidden="false" customHeight="false" outlineLevel="0" collapsed="false">
      <c r="B1048444" s="0" t="n">
        <v>85</v>
      </c>
    </row>
    <row r="1048445" customFormat="false" ht="12.8" hidden="false" customHeight="false" outlineLevel="0" collapsed="false">
      <c r="B1048445" s="0" t="n">
        <v>58</v>
      </c>
    </row>
    <row r="1048446" customFormat="false" ht="12.8" hidden="false" customHeight="false" outlineLevel="0" collapsed="false">
      <c r="B1048446" s="0" t="n">
        <v>68</v>
      </c>
    </row>
    <row r="1048447" customFormat="false" ht="12.8" hidden="false" customHeight="false" outlineLevel="0" collapsed="false">
      <c r="B1048447" s="0" t="n">
        <v>80</v>
      </c>
    </row>
    <row r="1048448" customFormat="false" ht="12.8" hidden="false" customHeight="false" outlineLevel="0" collapsed="false">
      <c r="B1048448" s="0" t="n">
        <v>75</v>
      </c>
    </row>
    <row r="1048449" customFormat="false" ht="12.8" hidden="false" customHeight="false" outlineLevel="0" collapsed="false">
      <c r="B1048449" s="0" t="n">
        <v>85</v>
      </c>
    </row>
    <row r="1048450" customFormat="false" ht="12.8" hidden="false" customHeight="false" outlineLevel="0" collapsed="false">
      <c r="B1048450" s="0" t="n">
        <v>61</v>
      </c>
    </row>
    <row r="1048451" customFormat="false" ht="12.8" hidden="false" customHeight="false" outlineLevel="0" collapsed="false">
      <c r="B1048451" s="0" t="n">
        <v>104</v>
      </c>
    </row>
    <row r="1048452" customFormat="false" ht="12.8" hidden="false" customHeight="false" outlineLevel="0" collapsed="false">
      <c r="B1048452" s="0" t="n">
        <v>93</v>
      </c>
    </row>
    <row r="1048453" customFormat="false" ht="12.8" hidden="false" customHeight="false" outlineLevel="0" collapsed="false">
      <c r="B1048453" s="0" t="n">
        <v>87</v>
      </c>
    </row>
    <row r="1048454" customFormat="false" ht="12.8" hidden="false" customHeight="false" outlineLevel="0" collapsed="false">
      <c r="B1048454" s="0" t="n">
        <v>97</v>
      </c>
    </row>
    <row r="1048455" customFormat="false" ht="12.8" hidden="false" customHeight="false" outlineLevel="0" collapsed="false">
      <c r="B1048455" s="0" t="n">
        <v>87</v>
      </c>
    </row>
    <row r="1048456" customFormat="false" ht="12.8" hidden="false" customHeight="false" outlineLevel="0" collapsed="false">
      <c r="B1048456" s="0" t="n">
        <v>70</v>
      </c>
    </row>
    <row r="1048457" customFormat="false" ht="12.8" hidden="false" customHeight="false" outlineLevel="0" collapsed="false">
      <c r="B1048457" s="0" t="n">
        <v>111</v>
      </c>
    </row>
    <row r="1048458" customFormat="false" ht="12.8" hidden="false" customHeight="false" outlineLevel="0" collapsed="false">
      <c r="B1048458" s="0" t="n">
        <v>95</v>
      </c>
    </row>
    <row r="1048459" customFormat="false" ht="12.8" hidden="false" customHeight="false" outlineLevel="0" collapsed="false">
      <c r="B1048459" s="0" t="n">
        <v>88</v>
      </c>
    </row>
    <row r="1048460" customFormat="false" ht="12.8" hidden="false" customHeight="false" outlineLevel="0" collapsed="false">
      <c r="B1048460" s="0" t="n">
        <v>99</v>
      </c>
    </row>
    <row r="1048461" customFormat="false" ht="12.8" hidden="false" customHeight="false" outlineLevel="0" collapsed="false">
      <c r="B1048461" s="0" t="n">
        <v>110</v>
      </c>
    </row>
    <row r="1048462" customFormat="false" ht="12.8" hidden="false" customHeight="false" outlineLevel="0" collapsed="false">
      <c r="B1048462" s="0" t="n">
        <v>77</v>
      </c>
    </row>
    <row r="1048463" customFormat="false" ht="12.8" hidden="false" customHeight="false" outlineLevel="0" collapsed="false">
      <c r="B1048463" s="0" t="n">
        <v>110</v>
      </c>
    </row>
    <row r="1048464" customFormat="false" ht="12.8" hidden="false" customHeight="false" outlineLevel="0" collapsed="false">
      <c r="B1048464" s="0" t="n">
        <v>102</v>
      </c>
    </row>
    <row r="1048465" customFormat="false" ht="12.8" hidden="false" customHeight="false" outlineLevel="0" collapsed="false">
      <c r="B1048465" s="0" t="n">
        <v>75</v>
      </c>
    </row>
    <row r="1048466" customFormat="false" ht="12.8" hidden="false" customHeight="false" outlineLevel="0" collapsed="false">
      <c r="B1048466" s="0" t="n">
        <v>55</v>
      </c>
    </row>
    <row r="1048467" customFormat="false" ht="12.8" hidden="false" customHeight="false" outlineLevel="0" collapsed="false">
      <c r="B1048467" s="0" t="n">
        <v>100</v>
      </c>
    </row>
    <row r="1048468" customFormat="false" ht="12.8" hidden="false" customHeight="false" outlineLevel="0" collapsed="false">
      <c r="B1048468" s="0" t="n">
        <v>82</v>
      </c>
    </row>
    <row r="1048469" customFormat="false" ht="12.8" hidden="false" customHeight="false" outlineLevel="0" collapsed="false">
      <c r="B1048469" s="0" t="n">
        <v>62</v>
      </c>
    </row>
    <row r="1048470" customFormat="false" ht="12.8" hidden="false" customHeight="false" outlineLevel="0" collapsed="false">
      <c r="B1048470" s="0" t="n">
        <v>101</v>
      </c>
    </row>
    <row r="1048471" customFormat="false" ht="12.8" hidden="false" customHeight="false" outlineLevel="0" collapsed="false">
      <c r="B1048471" s="0" t="n">
        <v>90</v>
      </c>
    </row>
    <row r="1048472" customFormat="false" ht="12.8" hidden="false" customHeight="false" outlineLevel="0" collapsed="false">
      <c r="B1048472" s="0" t="n">
        <v>111</v>
      </c>
    </row>
    <row r="1048473" customFormat="false" ht="12.8" hidden="false" customHeight="false" outlineLevel="0" collapsed="false">
      <c r="B1048473" s="0" t="n">
        <v>86</v>
      </c>
    </row>
    <row r="1048474" customFormat="false" ht="12.8" hidden="false" customHeight="false" outlineLevel="0" collapsed="false">
      <c r="B1048474" s="0" t="n">
        <v>99</v>
      </c>
    </row>
    <row r="1048475" customFormat="false" ht="12.8" hidden="false" customHeight="false" outlineLevel="0" collapsed="false">
      <c r="B1048475" s="0" t="n">
        <v>89</v>
      </c>
    </row>
    <row r="1048476" customFormat="false" ht="12.8" hidden="false" customHeight="false" outlineLevel="0" collapsed="false">
      <c r="B1048476" s="0" t="n">
        <v>96</v>
      </c>
    </row>
    <row r="1048477" customFormat="false" ht="12.8" hidden="false" customHeight="false" outlineLevel="0" collapsed="false">
      <c r="B1048477" s="0" t="n">
        <v>89</v>
      </c>
    </row>
    <row r="1048478" customFormat="false" ht="12.8" hidden="false" customHeight="false" outlineLevel="0" collapsed="false">
      <c r="B1048478" s="0" t="n">
        <v>51</v>
      </c>
    </row>
    <row r="1048479" customFormat="false" ht="12.8" hidden="false" customHeight="false" outlineLevel="0" collapsed="false">
      <c r="B1048479" s="0" t="n">
        <v>85</v>
      </c>
    </row>
    <row r="1048480" customFormat="false" ht="12.8" hidden="false" customHeight="false" outlineLevel="0" collapsed="false">
      <c r="B1048480" s="0" t="n">
        <v>112</v>
      </c>
    </row>
    <row r="1048481" customFormat="false" ht="12.8" hidden="false" customHeight="false" outlineLevel="0" collapsed="false">
      <c r="B1048481" s="0" t="n">
        <v>83</v>
      </c>
    </row>
    <row r="1048482" customFormat="false" ht="12.8" hidden="false" customHeight="false" outlineLevel="0" collapsed="false">
      <c r="B1048482" s="0" t="n">
        <v>78</v>
      </c>
    </row>
    <row r="1048483" customFormat="false" ht="12.8" hidden="false" customHeight="false" outlineLevel="0" collapsed="false">
      <c r="B1048483" s="0" t="n">
        <v>96</v>
      </c>
    </row>
    <row r="1048484" customFormat="false" ht="12.8" hidden="false" customHeight="false" outlineLevel="0" collapsed="false">
      <c r="B1048484" s="0" t="n">
        <v>103</v>
      </c>
    </row>
    <row r="1048485" customFormat="false" ht="12.8" hidden="false" customHeight="false" outlineLevel="0" collapsed="false">
      <c r="B1048485" s="0" t="n">
        <v>86</v>
      </c>
    </row>
    <row r="1048486" customFormat="false" ht="12.8" hidden="false" customHeight="false" outlineLevel="0" collapsed="false">
      <c r="B1048486" s="0" t="n">
        <v>107</v>
      </c>
    </row>
    <row r="1048487" customFormat="false" ht="12.8" hidden="false" customHeight="false" outlineLevel="0" collapsed="false">
      <c r="B1048487" s="0" t="n">
        <v>100</v>
      </c>
    </row>
    <row r="1048488" customFormat="false" ht="12.8" hidden="false" customHeight="false" outlineLevel="0" collapsed="false">
      <c r="B1048488" s="0" t="n">
        <v>77</v>
      </c>
    </row>
    <row r="1048489" customFormat="false" ht="12.8" hidden="false" customHeight="false" outlineLevel="0" collapsed="false">
      <c r="B1048489" s="0" t="n">
        <v>63</v>
      </c>
    </row>
    <row r="1048490" customFormat="false" ht="12.8" hidden="false" customHeight="false" outlineLevel="0" collapsed="false">
      <c r="B1048490" s="0" t="n">
        <v>91</v>
      </c>
    </row>
    <row r="1048491" customFormat="false" ht="12.8" hidden="false" customHeight="false" outlineLevel="0" collapsed="false">
      <c r="B1048491" s="0" t="n">
        <v>101</v>
      </c>
    </row>
    <row r="1048492" customFormat="false" ht="12.8" hidden="false" customHeight="false" outlineLevel="0" collapsed="false">
      <c r="B1048492" s="0" t="n">
        <v>97</v>
      </c>
    </row>
    <row r="1048493" customFormat="false" ht="12.8" hidden="false" customHeight="false" outlineLevel="0" collapsed="false">
      <c r="B1048493" s="0" t="n">
        <v>91</v>
      </c>
    </row>
    <row r="1048494" customFormat="false" ht="12.8" hidden="false" customHeight="false" outlineLevel="0" collapsed="false">
      <c r="B1048494" s="0" t="n">
        <v>86</v>
      </c>
    </row>
    <row r="1048495" customFormat="false" ht="12.8" hidden="false" customHeight="false" outlineLevel="0" collapsed="false">
      <c r="B1048495" s="0" t="n">
        <v>94</v>
      </c>
    </row>
    <row r="1048496" customFormat="false" ht="12.8" hidden="false" customHeight="false" outlineLevel="0" collapsed="false">
      <c r="B1048496" s="0" t="n">
        <v>76</v>
      </c>
    </row>
    <row r="1048497" customFormat="false" ht="12.8" hidden="false" customHeight="false" outlineLevel="0" collapsed="false">
      <c r="B1048497" s="0" t="n">
        <v>87</v>
      </c>
    </row>
    <row r="1048498" customFormat="false" ht="12.8" hidden="false" customHeight="false" outlineLevel="0" collapsed="false">
      <c r="B1048498" s="0" t="n">
        <v>83</v>
      </c>
    </row>
    <row r="1048499" customFormat="false" ht="12.8" hidden="false" customHeight="false" outlineLevel="0" collapsed="false">
      <c r="B1048499" s="0" t="n">
        <v>111</v>
      </c>
    </row>
    <row r="1048500" customFormat="false" ht="12.8" hidden="false" customHeight="false" outlineLevel="0" collapsed="false">
      <c r="B1048500" s="0" t="n">
        <v>78</v>
      </c>
    </row>
    <row r="1048501" customFormat="false" ht="12.8" hidden="false" customHeight="false" outlineLevel="0" collapsed="false">
      <c r="B1048501" s="0" t="n">
        <v>76</v>
      </c>
    </row>
    <row r="1048502" customFormat="false" ht="12.8" hidden="false" customHeight="false" outlineLevel="0" collapsed="false">
      <c r="B1048502" s="0" t="n">
        <v>96</v>
      </c>
    </row>
    <row r="1048503" customFormat="false" ht="12.8" hidden="false" customHeight="false" outlineLevel="0" collapsed="false">
      <c r="B1048503" s="0" t="n">
        <v>82</v>
      </c>
    </row>
    <row r="1048504" customFormat="false" ht="12.8" hidden="false" customHeight="false" outlineLevel="0" collapsed="false">
      <c r="B1048504" s="0" t="n">
        <v>110</v>
      </c>
    </row>
    <row r="1048505" customFormat="false" ht="12.8" hidden="false" customHeight="false" outlineLevel="0" collapsed="false">
      <c r="B1048505" s="0" t="n">
        <v>111</v>
      </c>
    </row>
    <row r="1048506" customFormat="false" ht="12.8" hidden="false" customHeight="false" outlineLevel="0" collapsed="false">
      <c r="B1048506" s="0" t="n">
        <v>113</v>
      </c>
    </row>
    <row r="1048507" customFormat="false" ht="12.8" hidden="false" customHeight="false" outlineLevel="0" collapsed="false">
      <c r="B1048507" s="0" t="n">
        <v>98</v>
      </c>
    </row>
    <row r="1048508" customFormat="false" ht="12.8" hidden="false" customHeight="false" outlineLevel="0" collapsed="false">
      <c r="B1048508" s="0" t="n">
        <v>85</v>
      </c>
    </row>
    <row r="1048509" customFormat="false" ht="12.8" hidden="false" customHeight="false" outlineLevel="0" collapsed="false">
      <c r="B1048509" s="0" t="n">
        <v>68</v>
      </c>
    </row>
    <row r="1048510" customFormat="false" ht="12.8" hidden="false" customHeight="false" outlineLevel="0" collapsed="false">
      <c r="B1048510" s="0" t="n">
        <v>102</v>
      </c>
    </row>
    <row r="1048511" customFormat="false" ht="12.8" hidden="false" customHeight="false" outlineLevel="0" collapsed="false">
      <c r="B1048511" s="0" t="n">
        <v>88</v>
      </c>
    </row>
    <row r="1048512" customFormat="false" ht="12.8" hidden="false" customHeight="false" outlineLevel="0" collapsed="false">
      <c r="B1048512" s="0" t="n">
        <v>85</v>
      </c>
    </row>
    <row r="1048513" customFormat="false" ht="12.8" hidden="false" customHeight="false" outlineLevel="0" collapsed="false">
      <c r="B1048513" s="0" t="n">
        <v>80</v>
      </c>
    </row>
    <row r="1048514" customFormat="false" ht="12.8" hidden="false" customHeight="false" outlineLevel="0" collapsed="false">
      <c r="B1048514" s="0" t="n">
        <v>89</v>
      </c>
    </row>
    <row r="1048515" customFormat="false" ht="12.8" hidden="false" customHeight="false" outlineLevel="0" collapsed="false">
      <c r="B1048515" s="0" t="n">
        <v>101</v>
      </c>
    </row>
    <row r="1048516" customFormat="false" ht="12.8" hidden="false" customHeight="false" outlineLevel="0" collapsed="false">
      <c r="B1048516" s="0" t="n">
        <v>112</v>
      </c>
    </row>
    <row r="1048517" customFormat="false" ht="12.8" hidden="false" customHeight="false" outlineLevel="0" collapsed="false">
      <c r="B1048517" s="0" t="n">
        <v>90</v>
      </c>
    </row>
    <row r="1048518" customFormat="false" ht="12.8" hidden="false" customHeight="false" outlineLevel="0" collapsed="false">
      <c r="B1048518" s="0" t="n">
        <v>78</v>
      </c>
    </row>
    <row r="1048519" customFormat="false" ht="12.8" hidden="false" customHeight="false" outlineLevel="0" collapsed="false">
      <c r="B1048519" s="0" t="n">
        <v>112</v>
      </c>
    </row>
    <row r="1048520" customFormat="false" ht="12.8" hidden="false" customHeight="false" outlineLevel="0" collapsed="false">
      <c r="B1048520" s="0" t="n">
        <v>52</v>
      </c>
    </row>
    <row r="1048521" customFormat="false" ht="12.8" hidden="false" customHeight="false" outlineLevel="0" collapsed="false">
      <c r="B1048521" s="0" t="n">
        <v>92</v>
      </c>
    </row>
    <row r="1048522" customFormat="false" ht="12.8" hidden="false" customHeight="false" outlineLevel="0" collapsed="false">
      <c r="B1048522" s="0" t="n">
        <v>97</v>
      </c>
    </row>
    <row r="1048523" customFormat="false" ht="12.8" hidden="false" customHeight="false" outlineLevel="0" collapsed="false">
      <c r="B1048523" s="0" t="n">
        <v>85</v>
      </c>
    </row>
    <row r="1048524" customFormat="false" ht="12.8" hidden="false" customHeight="false" outlineLevel="0" collapsed="false">
      <c r="B1048524" s="0" t="n">
        <v>68</v>
      </c>
    </row>
    <row r="1048525" customFormat="false" ht="12.8" hidden="false" customHeight="false" outlineLevel="0" collapsed="false">
      <c r="B1048525" s="0" t="n">
        <v>77</v>
      </c>
    </row>
    <row r="1048526" customFormat="false" ht="12.8" hidden="false" customHeight="false" outlineLevel="0" collapsed="false">
      <c r="B1048526" s="0" t="n">
        <v>92</v>
      </c>
    </row>
    <row r="1048527" customFormat="false" ht="12.8" hidden="false" customHeight="false" outlineLevel="0" collapsed="false">
      <c r="B1048527" s="0" t="n">
        <v>100</v>
      </c>
    </row>
    <row r="1048528" customFormat="false" ht="12.8" hidden="false" customHeight="false" outlineLevel="0" collapsed="false">
      <c r="B1048528" s="0" t="n">
        <v>111</v>
      </c>
    </row>
    <row r="1048529" customFormat="false" ht="12.8" hidden="false" customHeight="false" outlineLevel="0" collapsed="false">
      <c r="B1048529" s="0" t="n">
        <v>80</v>
      </c>
    </row>
    <row r="1048530" customFormat="false" ht="12.8" hidden="false" customHeight="false" outlineLevel="0" collapsed="false">
      <c r="B1048530" s="0" t="n">
        <v>92</v>
      </c>
    </row>
    <row r="1048531" customFormat="false" ht="12.8" hidden="false" customHeight="false" outlineLevel="0" collapsed="false">
      <c r="B1048531" s="0" t="n">
        <v>90</v>
      </c>
    </row>
    <row r="1048532" customFormat="false" ht="12.8" hidden="false" customHeight="false" outlineLevel="0" collapsed="false">
      <c r="B1048532" s="0" t="n">
        <v>83</v>
      </c>
    </row>
    <row r="1048533" customFormat="false" ht="12.8" hidden="false" customHeight="false" outlineLevel="0" collapsed="false">
      <c r="B1048533" s="0" t="n">
        <v>87</v>
      </c>
    </row>
    <row r="1048534" customFormat="false" ht="12.8" hidden="false" customHeight="false" outlineLevel="0" collapsed="false">
      <c r="B1048534" s="0" t="n">
        <v>111</v>
      </c>
    </row>
    <row r="1048535" customFormat="false" ht="12.8" hidden="false" customHeight="false" outlineLevel="0" collapsed="false">
      <c r="B1048535" s="0" t="n">
        <v>100</v>
      </c>
    </row>
    <row r="1048536" customFormat="false" ht="12.8" hidden="false" customHeight="false" outlineLevel="0" collapsed="false">
      <c r="B1048536" s="0" t="n">
        <v>110</v>
      </c>
    </row>
    <row r="1048537" customFormat="false" ht="12.8" hidden="false" customHeight="false" outlineLevel="0" collapsed="false">
      <c r="B1048537" s="0" t="n">
        <v>73</v>
      </c>
    </row>
    <row r="1048538" customFormat="false" ht="12.8" hidden="false" customHeight="false" outlineLevel="0" collapsed="false">
      <c r="B1048538" s="0" t="n">
        <v>91</v>
      </c>
    </row>
    <row r="1048539" customFormat="false" ht="12.8" hidden="false" customHeight="false" outlineLevel="0" collapsed="false">
      <c r="B1048539" s="0" t="n">
        <v>89</v>
      </c>
    </row>
    <row r="1048540" customFormat="false" ht="12.8" hidden="false" customHeight="false" outlineLevel="0" collapsed="false">
      <c r="B1048540" s="0" t="n">
        <v>94</v>
      </c>
    </row>
    <row r="1048541" customFormat="false" ht="12.8" hidden="false" customHeight="false" outlineLevel="0" collapsed="false">
      <c r="B1048541" s="0" t="n">
        <v>78</v>
      </c>
    </row>
    <row r="1048542" customFormat="false" ht="12.8" hidden="false" customHeight="false" outlineLevel="0" collapsed="false">
      <c r="B1048542" s="0" t="n">
        <v>80</v>
      </c>
    </row>
    <row r="1048543" customFormat="false" ht="12.8" hidden="false" customHeight="false" outlineLevel="0" collapsed="false">
      <c r="B1048543" s="0" t="n">
        <v>85</v>
      </c>
    </row>
    <row r="1048544" customFormat="false" ht="12.8" hidden="false" customHeight="false" outlineLevel="0" collapsed="false">
      <c r="B1048544" s="0" t="n">
        <v>93</v>
      </c>
    </row>
    <row r="1048545" customFormat="false" ht="12.8" hidden="false" customHeight="false" outlineLevel="0" collapsed="false">
      <c r="B1048545" s="0" t="n">
        <v>90</v>
      </c>
    </row>
    <row r="1048546" customFormat="false" ht="12.8" hidden="false" customHeight="false" outlineLevel="0" collapsed="false">
      <c r="B1048546" s="0" t="n">
        <v>78</v>
      </c>
    </row>
    <row r="1048547" customFormat="false" ht="12.8" hidden="false" customHeight="false" outlineLevel="0" collapsed="false">
      <c r="B1048547" s="0" t="n">
        <v>107</v>
      </c>
    </row>
    <row r="1048548" customFormat="false" ht="12.8" hidden="false" customHeight="false" outlineLevel="0" collapsed="false">
      <c r="B1048548" s="0" t="n">
        <v>84</v>
      </c>
    </row>
    <row r="1048549" customFormat="false" ht="12.8" hidden="false" customHeight="false" outlineLevel="0" collapsed="false">
      <c r="B1048549" s="0" t="n">
        <v>78</v>
      </c>
    </row>
    <row r="1048550" customFormat="false" ht="12.8" hidden="false" customHeight="false" outlineLevel="0" collapsed="false">
      <c r="B1048550" s="0" t="n">
        <v>85</v>
      </c>
    </row>
    <row r="1048551" customFormat="false" ht="12.8" hidden="false" customHeight="false" outlineLevel="0" collapsed="false">
      <c r="B1048551" s="0" t="n">
        <v>91</v>
      </c>
    </row>
    <row r="1048552" customFormat="false" ht="12.8" hidden="false" customHeight="false" outlineLevel="0" collapsed="false">
      <c r="B1048552" s="0" t="n">
        <v>90</v>
      </c>
    </row>
    <row r="1048553" customFormat="false" ht="12.8" hidden="false" customHeight="false" outlineLevel="0" collapsed="false">
      <c r="B1048553" s="0" t="n">
        <v>93</v>
      </c>
    </row>
    <row r="1048554" customFormat="false" ht="12.8" hidden="false" customHeight="false" outlineLevel="0" collapsed="false">
      <c r="B1048554" s="0" t="n">
        <v>90</v>
      </c>
    </row>
    <row r="1048555" customFormat="false" ht="12.8" hidden="false" customHeight="false" outlineLevel="0" collapsed="false">
      <c r="B1048555" s="0" t="n">
        <v>111</v>
      </c>
    </row>
    <row r="1048556" customFormat="false" ht="12.8" hidden="false" customHeight="false" outlineLevel="0" collapsed="false">
      <c r="B1048556" s="0" t="n">
        <v>99</v>
      </c>
    </row>
    <row r="1048557" customFormat="false" ht="12.8" hidden="false" customHeight="false" outlineLevel="0" collapsed="false">
      <c r="B1048557" s="0" t="n">
        <v>111</v>
      </c>
    </row>
  </sheetData>
  <autoFilter ref="A1:E12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12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s">
        <v>136</v>
      </c>
      <c r="B2" s="0" t="n">
        <v>1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5.84</v>
      </c>
      <c r="H2" s="0" t="n">
        <f aca="false">QUARTILE(B$2:B$122,2)</f>
        <v>9.7</v>
      </c>
      <c r="I2" s="0" t="n">
        <f aca="false">QUARTILE(B$2:B$122,3)</f>
        <v>19</v>
      </c>
      <c r="J2" s="0" t="n">
        <f aca="false">I2-G2</f>
        <v>13.16</v>
      </c>
      <c r="K2" s="0" t="n">
        <f aca="false">I2+J2*1.5</f>
        <v>38.74</v>
      </c>
      <c r="L2" s="0" t="n">
        <f aca="false">G2-1.5*J2</f>
        <v>-13.9</v>
      </c>
      <c r="M2" s="0" t="n">
        <f aca="false">H2/3</f>
        <v>3.23333333333333</v>
      </c>
    </row>
    <row r="3" customFormat="false" ht="12.8" hidden="false" customHeight="false" outlineLevel="0" collapsed="false">
      <c r="A3" s="0" t="s">
        <v>144</v>
      </c>
      <c r="B3" s="0" t="n">
        <v>2.29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4" t="s">
        <v>306</v>
      </c>
      <c r="H3" s="4" t="n">
        <f aca="false">100*COUNTIF(D2:D122,1)/121</f>
        <v>9.09090909090909</v>
      </c>
    </row>
    <row r="4" customFormat="false" ht="12.8" hidden="false" customHeight="false" outlineLevel="0" collapsed="false">
      <c r="A4" s="0" t="s">
        <v>114</v>
      </c>
      <c r="B4" s="0" t="n">
        <v>2.6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4.13223140495868</v>
      </c>
    </row>
    <row r="5" customFormat="false" ht="12.8" hidden="false" customHeight="false" outlineLevel="0" collapsed="false">
      <c r="A5" s="0" t="s">
        <v>33</v>
      </c>
      <c r="B5" s="0" t="n">
        <v>2.74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34</v>
      </c>
      <c r="B6" s="0" t="n">
        <v>3.1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35</v>
      </c>
      <c r="B7" s="0" t="n">
        <v>3.25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53</v>
      </c>
      <c r="B8" s="0" t="n">
        <v>3.38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69</v>
      </c>
      <c r="B9" s="0" t="n">
        <v>3.38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48</v>
      </c>
      <c r="B10" s="0" t="n">
        <v>3.48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103</v>
      </c>
      <c r="B11" s="0" t="n">
        <v>3.5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31</v>
      </c>
      <c r="B12" s="0" t="n">
        <v>3.82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46</v>
      </c>
      <c r="B13" s="0" t="n">
        <v>3.9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100</v>
      </c>
      <c r="B14" s="0" t="n">
        <v>3.9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32</v>
      </c>
      <c r="B15" s="0" t="n">
        <v>4.47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88</v>
      </c>
      <c r="B16" s="0" t="n">
        <v>4.7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36</v>
      </c>
      <c r="B17" s="0" t="n">
        <v>4.77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30</v>
      </c>
      <c r="B18" s="0" t="n">
        <v>5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113</v>
      </c>
      <c r="B19" s="0" t="n">
        <v>5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137</v>
      </c>
      <c r="B20" s="0" t="n">
        <v>5.17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76</v>
      </c>
      <c r="B21" s="0" t="n">
        <v>5.2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95</v>
      </c>
      <c r="B22" s="0" t="n">
        <v>5.27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62</v>
      </c>
      <c r="B23" s="0" t="n">
        <v>5.28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60</v>
      </c>
      <c r="B24" s="0" t="n">
        <v>5.47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111</v>
      </c>
      <c r="B25" s="0" t="n">
        <v>5.47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115</v>
      </c>
      <c r="B26" s="0" t="n">
        <v>5.64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58</v>
      </c>
      <c r="B27" s="0" t="n">
        <v>5.67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138</v>
      </c>
      <c r="B28" s="0" t="n">
        <v>5.67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139</v>
      </c>
      <c r="B29" s="0" t="n">
        <v>5.67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140</v>
      </c>
      <c r="B30" s="0" t="n">
        <v>5.67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n">
        <v>256644</v>
      </c>
      <c r="B31" s="0" t="n">
        <v>5.73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127</v>
      </c>
      <c r="B32" s="0" t="n">
        <v>5.84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112</v>
      </c>
      <c r="B33" s="0" t="n">
        <v>5.88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92</v>
      </c>
      <c r="B34" s="0" t="n">
        <v>6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94</v>
      </c>
      <c r="B35" s="0" t="n">
        <v>6.18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81</v>
      </c>
      <c r="B36" s="0" t="n">
        <v>6.2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87</v>
      </c>
      <c r="B37" s="0" t="n">
        <v>6.36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109</v>
      </c>
      <c r="B38" s="0" t="n">
        <v>6.37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135</v>
      </c>
      <c r="B39" s="0" t="n">
        <v>6.56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141</v>
      </c>
      <c r="B40" s="0" t="n">
        <v>6.67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55</v>
      </c>
      <c r="B41" s="0" t="n">
        <v>6.75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85</v>
      </c>
      <c r="B42" s="0" t="n">
        <v>6.75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98</v>
      </c>
      <c r="B43" s="0" t="n">
        <v>6.83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50</v>
      </c>
      <c r="B44" s="0" t="n">
        <v>6.88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146</v>
      </c>
      <c r="B45" s="0" t="n">
        <v>7.11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39</v>
      </c>
      <c r="B46" s="0" t="n">
        <v>7.17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78</v>
      </c>
      <c r="B47" s="0" t="n">
        <v>7.43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83</v>
      </c>
      <c r="B48" s="0" t="n">
        <v>7.67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89</v>
      </c>
      <c r="B49" s="0" t="n">
        <v>7.67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145</v>
      </c>
      <c r="B50" s="0" t="n">
        <v>7.67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68</v>
      </c>
      <c r="B51" s="0" t="n">
        <v>7.92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40</v>
      </c>
      <c r="B52" s="0" t="n">
        <v>7.95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101</v>
      </c>
      <c r="B53" s="0" t="n">
        <v>8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56</v>
      </c>
      <c r="B54" s="0" t="n">
        <v>8.17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65</v>
      </c>
      <c r="B55" s="0" t="n">
        <v>8.27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91</v>
      </c>
      <c r="B56" s="0" t="n">
        <v>8.33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59</v>
      </c>
      <c r="B57" s="0" t="n">
        <v>8.47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147</v>
      </c>
      <c r="B58" s="0" t="n">
        <v>8.58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106</v>
      </c>
      <c r="B59" s="0" t="n">
        <v>9.21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129</v>
      </c>
      <c r="B60" s="0" t="n">
        <v>9.33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134</v>
      </c>
      <c r="B61" s="0" t="n">
        <v>9.5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123</v>
      </c>
      <c r="B62" s="0" t="n">
        <v>9.7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99</v>
      </c>
      <c r="B63" s="0" t="n">
        <v>9.75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44</v>
      </c>
      <c r="B64" s="0" t="n">
        <v>10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51</v>
      </c>
      <c r="B65" s="0" t="n">
        <v>10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72</v>
      </c>
      <c r="B66" s="0" t="n">
        <v>10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148</v>
      </c>
      <c r="B67" s="0" t="n">
        <v>10.5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105</v>
      </c>
      <c r="B68" s="0" t="n">
        <v>10.91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49</v>
      </c>
      <c r="B69" s="0" t="n">
        <v>11.29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102</v>
      </c>
      <c r="B70" s="0" t="n">
        <v>11.5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108</v>
      </c>
      <c r="B71" s="0" t="n">
        <v>12.14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128</v>
      </c>
      <c r="B72" s="0" t="n">
        <v>12.17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43</v>
      </c>
      <c r="B73" s="0" t="n">
        <v>12.57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142</v>
      </c>
      <c r="B74" s="0" t="n">
        <v>12.6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119</v>
      </c>
      <c r="B75" s="0" t="n">
        <v>12.71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143</v>
      </c>
      <c r="B76" s="0" t="n">
        <v>12.8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67</v>
      </c>
      <c r="B77" s="0" t="n">
        <v>13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130</v>
      </c>
      <c r="B78" s="0" t="n">
        <v>13.5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54</v>
      </c>
      <c r="B79" s="0" t="n">
        <v>13.78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116</v>
      </c>
      <c r="B80" s="0" t="n">
        <v>13.78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45</v>
      </c>
      <c r="B81" s="0" t="n">
        <v>13.83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84</v>
      </c>
      <c r="B82" s="0" t="n">
        <v>13.83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90</v>
      </c>
      <c r="B83" s="0" t="n">
        <v>14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126</v>
      </c>
      <c r="B84" s="0" t="n">
        <v>14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47</v>
      </c>
      <c r="B85" s="0" t="n">
        <v>14.71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93</v>
      </c>
      <c r="B86" s="0" t="n">
        <v>15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107</v>
      </c>
      <c r="B87" s="0" t="n">
        <v>15.13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61</v>
      </c>
      <c r="B88" s="0" t="n">
        <v>16.35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125</v>
      </c>
      <c r="B89" s="0" t="n">
        <v>16.42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29</v>
      </c>
      <c r="B90" s="0" t="n">
        <v>17.54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17.88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19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70</v>
      </c>
      <c r="B93" s="0" t="n">
        <v>21.06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52</v>
      </c>
      <c r="B94" s="0" t="n">
        <v>21.56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79</v>
      </c>
      <c r="B95" s="0" t="n">
        <v>21.85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131</v>
      </c>
      <c r="B96" s="0" t="n">
        <v>22.51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122</v>
      </c>
      <c r="B97" s="0" t="n">
        <v>24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80</v>
      </c>
      <c r="B98" s="0" t="n">
        <v>24.5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82</v>
      </c>
      <c r="B99" s="0" t="n">
        <v>25.08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38</v>
      </c>
      <c r="B100" s="0" t="n">
        <v>25.29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73</v>
      </c>
      <c r="B101" s="0" t="n">
        <v>26.83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66</v>
      </c>
      <c r="B102" s="0" t="n">
        <v>26.9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124</v>
      </c>
      <c r="B103" s="0" t="n">
        <v>27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97</v>
      </c>
      <c r="B104" s="0" t="n">
        <v>27.4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110</v>
      </c>
      <c r="B105" s="0" t="n">
        <v>30.17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64</v>
      </c>
      <c r="B106" s="0" t="n">
        <v>31.67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57</v>
      </c>
      <c r="B107" s="0" t="n">
        <v>33.07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42</v>
      </c>
      <c r="B108" s="0" t="n">
        <v>34.21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75</v>
      </c>
      <c r="B109" s="0" t="n">
        <v>35.63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121</v>
      </c>
      <c r="B110" s="0" t="n">
        <v>35.85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77</v>
      </c>
      <c r="B111" s="0" t="n">
        <v>38.57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71</v>
      </c>
      <c r="B112" s="0" t="n">
        <v>39.41</v>
      </c>
      <c r="C112" s="0" t="s">
        <v>178</v>
      </c>
      <c r="D112" s="11" t="n">
        <f aca="false">B112&gt;K$2</f>
        <v>1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37</v>
      </c>
      <c r="B113" s="0" t="n">
        <v>41.8</v>
      </c>
      <c r="C113" s="0" t="s">
        <v>178</v>
      </c>
      <c r="D113" s="11" t="n">
        <f aca="false">B113&gt;K$2</f>
        <v>1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74</v>
      </c>
      <c r="B114" s="0" t="n">
        <v>53.44</v>
      </c>
      <c r="C114" s="0" t="s">
        <v>178</v>
      </c>
      <c r="D114" s="11" t="n">
        <f aca="false">B114&gt;K$2</f>
        <v>1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96</v>
      </c>
      <c r="B115" s="0" t="n">
        <v>53.44</v>
      </c>
      <c r="C115" s="0" t="s">
        <v>178</v>
      </c>
      <c r="D115" s="11" t="n">
        <f aca="false">B115&gt;K$2</f>
        <v>1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133</v>
      </c>
      <c r="B116" s="0" t="n">
        <v>63.29</v>
      </c>
      <c r="C116" s="0" t="s">
        <v>178</v>
      </c>
      <c r="D116" s="11" t="n">
        <f aca="false">B116&gt;K$2</f>
        <v>1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86</v>
      </c>
      <c r="B117" s="0" t="n">
        <v>71.38</v>
      </c>
      <c r="C117" s="0" t="s">
        <v>178</v>
      </c>
      <c r="D117" s="11" t="n">
        <f aca="false">B117&gt;K$2</f>
        <v>1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63</v>
      </c>
      <c r="B118" s="0" t="n">
        <v>97.25</v>
      </c>
      <c r="C118" s="0" t="s">
        <v>178</v>
      </c>
      <c r="D118" s="11" t="n">
        <f aca="false">B118&gt;K$2</f>
        <v>1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120</v>
      </c>
      <c r="B119" s="0" t="n">
        <v>124</v>
      </c>
      <c r="C119" s="0" t="s">
        <v>178</v>
      </c>
      <c r="D119" s="11" t="n">
        <f aca="false">B119&gt;K$2</f>
        <v>1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104</v>
      </c>
      <c r="B120" s="0" t="n">
        <v>205.6</v>
      </c>
      <c r="C120" s="0" t="s">
        <v>178</v>
      </c>
      <c r="D120" s="11" t="n">
        <f aca="false">B120&gt;K$2</f>
        <v>1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132</v>
      </c>
      <c r="B121" s="0" t="n">
        <v>214.33</v>
      </c>
      <c r="C121" s="0" t="s">
        <v>178</v>
      </c>
      <c r="D121" s="11" t="n">
        <f aca="false">B121&gt;K$2</f>
        <v>1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41</v>
      </c>
      <c r="B122" s="0" t="n">
        <v>235.17</v>
      </c>
      <c r="C122" s="0" t="s">
        <v>178</v>
      </c>
      <c r="D122" s="11" t="n">
        <f aca="false">B122&gt;K$2</f>
        <v>1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12</v>
      </c>
    </row>
    <row r="1048438" customFormat="false" ht="12.8" hidden="false" customHeight="false" outlineLevel="0" collapsed="false">
      <c r="B1048438" s="0" t="n">
        <v>5.73</v>
      </c>
    </row>
    <row r="1048439" customFormat="false" ht="12.8" hidden="false" customHeight="false" outlineLevel="0" collapsed="false">
      <c r="B1048439" s="0" t="n">
        <v>17.54</v>
      </c>
    </row>
    <row r="1048440" customFormat="false" ht="12.8" hidden="false" customHeight="false" outlineLevel="0" collapsed="false">
      <c r="B1048440" s="0" t="n">
        <v>7.75</v>
      </c>
    </row>
    <row r="1048441" customFormat="false" ht="12.8" hidden="false" customHeight="false" outlineLevel="0" collapsed="false">
      <c r="B1048441" s="0" t="n">
        <v>5</v>
      </c>
    </row>
    <row r="1048442" customFormat="false" ht="12.8" hidden="false" customHeight="false" outlineLevel="0" collapsed="false">
      <c r="B1048442" s="0" t="n">
        <v>3.33</v>
      </c>
    </row>
    <row r="1048443" customFormat="false" ht="12.8" hidden="false" customHeight="false" outlineLevel="0" collapsed="false">
      <c r="B1048443" s="0" t="n">
        <v>3.82</v>
      </c>
    </row>
    <row r="1048444" customFormat="false" ht="12.8" hidden="false" customHeight="false" outlineLevel="0" collapsed="false">
      <c r="B1048444" s="0" t="n">
        <v>4.47</v>
      </c>
    </row>
    <row r="1048445" customFormat="false" ht="12.8" hidden="false" customHeight="false" outlineLevel="0" collapsed="false">
      <c r="B1048445" s="0" t="n">
        <v>4.5</v>
      </c>
    </row>
    <row r="1048446" customFormat="false" ht="12.8" hidden="false" customHeight="false" outlineLevel="0" collapsed="false">
      <c r="B1048446" s="0" t="n">
        <v>2.74</v>
      </c>
    </row>
    <row r="1048447" customFormat="false" ht="12.8" hidden="false" customHeight="false" outlineLevel="0" collapsed="false">
      <c r="B1048447" s="0" t="n">
        <v>3.1</v>
      </c>
    </row>
    <row r="1048448" customFormat="false" ht="12.8" hidden="false" customHeight="false" outlineLevel="0" collapsed="false">
      <c r="B1048448" s="0" t="n">
        <v>3.25</v>
      </c>
    </row>
    <row r="1048449" customFormat="false" ht="12.8" hidden="false" customHeight="false" outlineLevel="0" collapsed="false">
      <c r="B1048449" s="0" t="n">
        <v>4.77</v>
      </c>
    </row>
    <row r="1048450" customFormat="false" ht="12.8" hidden="false" customHeight="false" outlineLevel="0" collapsed="false">
      <c r="B1048450" s="0" t="n">
        <v>41.8</v>
      </c>
    </row>
    <row r="1048451" customFormat="false" ht="12.8" hidden="false" customHeight="false" outlineLevel="0" collapsed="false">
      <c r="B1048451" s="0" t="n">
        <v>25.29</v>
      </c>
    </row>
    <row r="1048452" customFormat="false" ht="12.8" hidden="false" customHeight="false" outlineLevel="0" collapsed="false">
      <c r="B1048452" s="0" t="n">
        <v>7.17</v>
      </c>
    </row>
    <row r="1048453" customFormat="false" ht="12.8" hidden="false" customHeight="false" outlineLevel="0" collapsed="false">
      <c r="B1048453" s="0" t="n">
        <v>7.95</v>
      </c>
    </row>
    <row r="1048454" customFormat="false" ht="12.8" hidden="false" customHeight="false" outlineLevel="0" collapsed="false">
      <c r="B1048454" s="0" t="n">
        <v>235.17</v>
      </c>
    </row>
    <row r="1048455" customFormat="false" ht="12.8" hidden="false" customHeight="false" outlineLevel="0" collapsed="false">
      <c r="B1048455" s="0" t="n">
        <v>6.14</v>
      </c>
    </row>
    <row r="1048456" customFormat="false" ht="12.8" hidden="false" customHeight="false" outlineLevel="0" collapsed="false">
      <c r="B1048456" s="0" t="n">
        <v>34.21</v>
      </c>
    </row>
    <row r="1048457" customFormat="false" ht="12.8" hidden="false" customHeight="false" outlineLevel="0" collapsed="false">
      <c r="B1048457" s="0" t="n">
        <v>12.57</v>
      </c>
    </row>
    <row r="1048458" customFormat="false" ht="12.8" hidden="false" customHeight="false" outlineLevel="0" collapsed="false">
      <c r="B1048458" s="0" t="n">
        <v>10</v>
      </c>
    </row>
    <row r="1048459" customFormat="false" ht="12.8" hidden="false" customHeight="false" outlineLevel="0" collapsed="false">
      <c r="B1048459" s="0" t="n">
        <v>13.83</v>
      </c>
    </row>
    <row r="1048460" customFormat="false" ht="12.8" hidden="false" customHeight="false" outlineLevel="0" collapsed="false">
      <c r="B1048460" s="0" t="n">
        <v>3.9</v>
      </c>
    </row>
    <row r="1048461" customFormat="false" ht="12.8" hidden="false" customHeight="false" outlineLevel="0" collapsed="false">
      <c r="B1048461" s="0" t="n">
        <v>14.71</v>
      </c>
    </row>
    <row r="1048462" customFormat="false" ht="12.8" hidden="false" customHeight="false" outlineLevel="0" collapsed="false">
      <c r="B1048462" s="0" t="n">
        <v>3.48</v>
      </c>
    </row>
    <row r="1048463" customFormat="false" ht="12.8" hidden="false" customHeight="false" outlineLevel="0" collapsed="false">
      <c r="B1048463" s="0" t="n">
        <v>11.29</v>
      </c>
    </row>
    <row r="1048464" customFormat="false" ht="12.8" hidden="false" customHeight="false" outlineLevel="0" collapsed="false">
      <c r="B1048464" s="0" t="n">
        <v>6.88</v>
      </c>
    </row>
    <row r="1048465" customFormat="false" ht="12.8" hidden="false" customHeight="false" outlineLevel="0" collapsed="false">
      <c r="B1048465" s="0" t="n">
        <v>10</v>
      </c>
    </row>
    <row r="1048466" customFormat="false" ht="12.8" hidden="false" customHeight="false" outlineLevel="0" collapsed="false">
      <c r="B1048466" s="0" t="n">
        <v>21.56</v>
      </c>
    </row>
    <row r="1048467" customFormat="false" ht="12.8" hidden="false" customHeight="false" outlineLevel="0" collapsed="false">
      <c r="B1048467" s="0" t="n">
        <v>0</v>
      </c>
    </row>
    <row r="1048468" customFormat="false" ht="12.8" hidden="false" customHeight="false" outlineLevel="0" collapsed="false">
      <c r="B1048468" s="0" t="n">
        <v>3.38</v>
      </c>
    </row>
    <row r="1048469" customFormat="false" ht="12.8" hidden="false" customHeight="false" outlineLevel="0" collapsed="false">
      <c r="B1048469" s="0" t="n">
        <v>13.78</v>
      </c>
    </row>
    <row r="1048470" customFormat="false" ht="12.8" hidden="false" customHeight="false" outlineLevel="0" collapsed="false">
      <c r="B1048470" s="0" t="n">
        <v>6.75</v>
      </c>
    </row>
    <row r="1048471" customFormat="false" ht="12.8" hidden="false" customHeight="false" outlineLevel="0" collapsed="false">
      <c r="B1048471" s="0" t="n">
        <v>8.17</v>
      </c>
    </row>
    <row r="1048472" customFormat="false" ht="12.8" hidden="false" customHeight="false" outlineLevel="0" collapsed="false">
      <c r="B1048472" s="0" t="n">
        <v>33.07</v>
      </c>
    </row>
    <row r="1048473" customFormat="false" ht="12.8" hidden="false" customHeight="false" outlineLevel="0" collapsed="false">
      <c r="B1048473" s="0" t="n">
        <v>5.67</v>
      </c>
    </row>
    <row r="1048474" customFormat="false" ht="12.8" hidden="false" customHeight="false" outlineLevel="0" collapsed="false">
      <c r="B1048474" s="0" t="n">
        <v>8.47</v>
      </c>
    </row>
    <row r="1048475" customFormat="false" ht="12.8" hidden="false" customHeight="false" outlineLevel="0" collapsed="false">
      <c r="B1048475" s="0" t="n">
        <v>5.47</v>
      </c>
    </row>
    <row r="1048476" customFormat="false" ht="12.8" hidden="false" customHeight="false" outlineLevel="0" collapsed="false">
      <c r="B1048476" s="0" t="n">
        <v>16.35</v>
      </c>
    </row>
    <row r="1048477" customFormat="false" ht="12.8" hidden="false" customHeight="false" outlineLevel="0" collapsed="false">
      <c r="B1048477" s="0" t="n">
        <v>5.28</v>
      </c>
    </row>
    <row r="1048478" customFormat="false" ht="12.8" hidden="false" customHeight="false" outlineLevel="0" collapsed="false">
      <c r="B1048478" s="0" t="n">
        <v>6.5</v>
      </c>
    </row>
    <row r="1048479" customFormat="false" ht="12.8" hidden="false" customHeight="false" outlineLevel="0" collapsed="false">
      <c r="B1048479" s="0" t="n">
        <v>97.25</v>
      </c>
    </row>
    <row r="1048480" customFormat="false" ht="12.8" hidden="false" customHeight="false" outlineLevel="0" collapsed="false">
      <c r="B1048480" s="0" t="n">
        <v>31.67</v>
      </c>
    </row>
    <row r="1048481" customFormat="false" ht="12.8" hidden="false" customHeight="false" outlineLevel="0" collapsed="false">
      <c r="B1048481" s="0" t="n">
        <v>8.27</v>
      </c>
    </row>
    <row r="1048482" customFormat="false" ht="12.8" hidden="false" customHeight="false" outlineLevel="0" collapsed="false">
      <c r="B1048482" s="0" t="n">
        <v>6</v>
      </c>
    </row>
    <row r="1048483" customFormat="false" ht="12.8" hidden="false" customHeight="false" outlineLevel="0" collapsed="false">
      <c r="B1048483" s="0" t="n">
        <v>26.9</v>
      </c>
    </row>
    <row r="1048484" customFormat="false" ht="12.8" hidden="false" customHeight="false" outlineLevel="0" collapsed="false">
      <c r="B1048484" s="0" t="n">
        <v>13</v>
      </c>
    </row>
    <row r="1048485" customFormat="false" ht="12.8" hidden="false" customHeight="false" outlineLevel="0" collapsed="false">
      <c r="B1048485" s="0" t="n">
        <v>7.92</v>
      </c>
    </row>
    <row r="1048486" customFormat="false" ht="12.8" hidden="false" customHeight="false" outlineLevel="0" collapsed="false">
      <c r="B1048486" s="0" t="n">
        <v>3.38</v>
      </c>
    </row>
    <row r="1048487" customFormat="false" ht="12.8" hidden="false" customHeight="false" outlineLevel="0" collapsed="false">
      <c r="B1048487" s="0" t="n">
        <v>21.06</v>
      </c>
    </row>
    <row r="1048488" customFormat="false" ht="12.8" hidden="false" customHeight="false" outlineLevel="0" collapsed="false">
      <c r="B1048488" s="0" t="n">
        <v>39.41</v>
      </c>
    </row>
    <row r="1048489" customFormat="false" ht="12.8" hidden="false" customHeight="false" outlineLevel="0" collapsed="false">
      <c r="B1048489" s="0" t="n">
        <v>10</v>
      </c>
    </row>
    <row r="1048490" customFormat="false" ht="12.8" hidden="false" customHeight="false" outlineLevel="0" collapsed="false">
      <c r="B1048490" s="0" t="n">
        <v>26.83</v>
      </c>
    </row>
    <row r="1048491" customFormat="false" ht="12.8" hidden="false" customHeight="false" outlineLevel="0" collapsed="false">
      <c r="B1048491" s="0" t="n">
        <v>53.44</v>
      </c>
    </row>
    <row r="1048492" customFormat="false" ht="12.8" hidden="false" customHeight="false" outlineLevel="0" collapsed="false">
      <c r="B1048492" s="0" t="n">
        <v>35.63</v>
      </c>
    </row>
    <row r="1048493" customFormat="false" ht="12.8" hidden="false" customHeight="false" outlineLevel="0" collapsed="false">
      <c r="B1048493" s="0" t="n">
        <v>5.2</v>
      </c>
    </row>
    <row r="1048494" customFormat="false" ht="12.8" hidden="false" customHeight="false" outlineLevel="0" collapsed="false">
      <c r="B1048494" s="0" t="n">
        <v>38.57</v>
      </c>
    </row>
    <row r="1048495" customFormat="false" ht="12.8" hidden="false" customHeight="false" outlineLevel="0" collapsed="false">
      <c r="B1048495" s="0" t="n">
        <v>7.43</v>
      </c>
    </row>
    <row r="1048496" customFormat="false" ht="12.8" hidden="false" customHeight="false" outlineLevel="0" collapsed="false">
      <c r="B1048496" s="0" t="n">
        <v>21.85</v>
      </c>
    </row>
    <row r="1048497" customFormat="false" ht="12.8" hidden="false" customHeight="false" outlineLevel="0" collapsed="false">
      <c r="B1048497" s="0" t="n">
        <v>6.14</v>
      </c>
    </row>
    <row r="1048498" customFormat="false" ht="12.8" hidden="false" customHeight="false" outlineLevel="0" collapsed="false">
      <c r="B1048498" s="0" t="n">
        <v>24.5</v>
      </c>
    </row>
    <row r="1048499" customFormat="false" ht="12.8" hidden="false" customHeight="false" outlineLevel="0" collapsed="false">
      <c r="B1048499" s="0" t="n">
        <v>6.2</v>
      </c>
    </row>
    <row r="1048500" customFormat="false" ht="12.8" hidden="false" customHeight="false" outlineLevel="0" collapsed="false">
      <c r="B1048500" s="0" t="n">
        <v>25.08</v>
      </c>
    </row>
    <row r="1048501" customFormat="false" ht="12.8" hidden="false" customHeight="false" outlineLevel="0" collapsed="false">
      <c r="B1048501" s="0" t="n">
        <v>7.67</v>
      </c>
    </row>
    <row r="1048502" customFormat="false" ht="12.8" hidden="false" customHeight="false" outlineLevel="0" collapsed="false">
      <c r="B1048502" s="0" t="n">
        <v>13.83</v>
      </c>
    </row>
    <row r="1048503" customFormat="false" ht="12.8" hidden="false" customHeight="false" outlineLevel="0" collapsed="false">
      <c r="B1048503" s="0" t="n">
        <v>6.14</v>
      </c>
    </row>
    <row r="1048504" customFormat="false" ht="12.8" hidden="false" customHeight="false" outlineLevel="0" collapsed="false">
      <c r="B1048504" s="0" t="n">
        <v>5.57</v>
      </c>
    </row>
    <row r="1048505" customFormat="false" ht="12.8" hidden="false" customHeight="false" outlineLevel="0" collapsed="false">
      <c r="B1048505" s="0" t="n">
        <v>6.75</v>
      </c>
    </row>
    <row r="1048506" customFormat="false" ht="12.8" hidden="false" customHeight="false" outlineLevel="0" collapsed="false">
      <c r="B1048506" s="0" t="n">
        <v>71.38</v>
      </c>
    </row>
    <row r="1048507" customFormat="false" ht="12.8" hidden="false" customHeight="false" outlineLevel="0" collapsed="false">
      <c r="B1048507" s="0" t="n">
        <v>6.36</v>
      </c>
    </row>
    <row r="1048508" customFormat="false" ht="12.8" hidden="false" customHeight="false" outlineLevel="0" collapsed="false">
      <c r="B1048508" s="0" t="n">
        <v>4.7</v>
      </c>
    </row>
    <row r="1048509" customFormat="false" ht="12.8" hidden="false" customHeight="false" outlineLevel="0" collapsed="false">
      <c r="B1048509" s="0" t="n">
        <v>7.67</v>
      </c>
    </row>
    <row r="1048510" customFormat="false" ht="12.8" hidden="false" customHeight="false" outlineLevel="0" collapsed="false">
      <c r="B1048510" s="0" t="n">
        <v>14</v>
      </c>
    </row>
    <row r="1048511" customFormat="false" ht="12.8" hidden="false" customHeight="false" outlineLevel="0" collapsed="false">
      <c r="B1048511" s="0" t="n">
        <v>4.33</v>
      </c>
    </row>
    <row r="1048512" customFormat="false" ht="12.8" hidden="false" customHeight="false" outlineLevel="0" collapsed="false">
      <c r="B1048512" s="0" t="n">
        <v>8.33</v>
      </c>
    </row>
    <row r="1048513" customFormat="false" ht="12.8" hidden="false" customHeight="false" outlineLevel="0" collapsed="false">
      <c r="B1048513" s="0" t="n">
        <v>6</v>
      </c>
    </row>
    <row r="1048514" customFormat="false" ht="12.8" hidden="false" customHeight="false" outlineLevel="0" collapsed="false">
      <c r="B1048514" s="0" t="n">
        <v>10.5</v>
      </c>
    </row>
    <row r="1048515" customFormat="false" ht="12.8" hidden="false" customHeight="false" outlineLevel="0" collapsed="false">
      <c r="B1048515" s="0" t="n">
        <v>15</v>
      </c>
    </row>
    <row r="1048516" customFormat="false" ht="12.8" hidden="false" customHeight="false" outlineLevel="0" collapsed="false">
      <c r="B1048516" s="0" t="n">
        <v>6.18</v>
      </c>
    </row>
    <row r="1048517" customFormat="false" ht="12.8" hidden="false" customHeight="false" outlineLevel="0" collapsed="false">
      <c r="B1048517" s="0" t="n">
        <v>6.5</v>
      </c>
    </row>
    <row r="1048518" customFormat="false" ht="12.8" hidden="false" customHeight="false" outlineLevel="0" collapsed="false">
      <c r="B1048518" s="0" t="n">
        <v>5.27</v>
      </c>
    </row>
    <row r="1048519" customFormat="false" ht="12.8" hidden="false" customHeight="false" outlineLevel="0" collapsed="false">
      <c r="B1048519" s="0" t="n">
        <v>53.44</v>
      </c>
    </row>
    <row r="1048520" customFormat="false" ht="12.8" hidden="false" customHeight="false" outlineLevel="0" collapsed="false">
      <c r="B1048520" s="0" t="n">
        <v>27.4</v>
      </c>
    </row>
    <row r="1048521" customFormat="false" ht="12.8" hidden="false" customHeight="false" outlineLevel="0" collapsed="false">
      <c r="B1048521" s="0" t="n">
        <v>6.83</v>
      </c>
    </row>
    <row r="1048522" customFormat="false" ht="12.8" hidden="false" customHeight="false" outlineLevel="0" collapsed="false">
      <c r="B1048522" s="0" t="n">
        <v>9.75</v>
      </c>
    </row>
    <row r="1048523" customFormat="false" ht="12.8" hidden="false" customHeight="false" outlineLevel="0" collapsed="false">
      <c r="B1048523" s="0" t="n">
        <v>3.9</v>
      </c>
    </row>
    <row r="1048524" customFormat="false" ht="12.8" hidden="false" customHeight="false" outlineLevel="0" collapsed="false">
      <c r="B1048524" s="0" t="n">
        <v>11.33</v>
      </c>
    </row>
    <row r="1048525" customFormat="false" ht="12.8" hidden="false" customHeight="false" outlineLevel="0" collapsed="false">
      <c r="B1048525" s="0" t="n">
        <v>8</v>
      </c>
    </row>
    <row r="1048526" customFormat="false" ht="12.8" hidden="false" customHeight="false" outlineLevel="0" collapsed="false">
      <c r="B1048526" s="0" t="n">
        <v>6.14</v>
      </c>
    </row>
    <row r="1048527" customFormat="false" ht="12.8" hidden="false" customHeight="false" outlineLevel="0" collapsed="false">
      <c r="B1048527" s="0" t="n">
        <v>11.5</v>
      </c>
    </row>
    <row r="1048528" customFormat="false" ht="12.8" hidden="false" customHeight="false" outlineLevel="0" collapsed="false">
      <c r="B1048528" s="0" t="n">
        <v>3.5</v>
      </c>
    </row>
    <row r="1048529" customFormat="false" ht="12.8" hidden="false" customHeight="false" outlineLevel="0" collapsed="false">
      <c r="B1048529" s="0" t="n">
        <v>205.6</v>
      </c>
    </row>
    <row r="1048530" customFormat="false" ht="12.8" hidden="false" customHeight="false" outlineLevel="0" collapsed="false">
      <c r="B1048530" s="0" t="n">
        <v>10.91</v>
      </c>
    </row>
    <row r="1048531" customFormat="false" ht="12.8" hidden="false" customHeight="false" outlineLevel="0" collapsed="false">
      <c r="B1048531" s="0" t="n">
        <v>9.21</v>
      </c>
    </row>
    <row r="1048532" customFormat="false" ht="12.8" hidden="false" customHeight="false" outlineLevel="0" collapsed="false">
      <c r="B1048532" s="0" t="n">
        <v>6.14</v>
      </c>
    </row>
    <row r="1048533" customFormat="false" ht="12.8" hidden="false" customHeight="false" outlineLevel="0" collapsed="false">
      <c r="B1048533" s="0" t="n">
        <v>15.13</v>
      </c>
    </row>
    <row r="1048534" customFormat="false" ht="12.8" hidden="false" customHeight="false" outlineLevel="0" collapsed="false">
      <c r="B1048534" s="0" t="n">
        <v>12.14</v>
      </c>
    </row>
    <row r="1048535" customFormat="false" ht="12.8" hidden="false" customHeight="false" outlineLevel="0" collapsed="false">
      <c r="B1048535" s="0" t="n">
        <v>6.37</v>
      </c>
    </row>
    <row r="1048536" customFormat="false" ht="12.8" hidden="false" customHeight="false" outlineLevel="0" collapsed="false">
      <c r="B1048536" s="0" t="n">
        <v>30.17</v>
      </c>
    </row>
    <row r="1048537" customFormat="false" ht="12.8" hidden="false" customHeight="false" outlineLevel="0" collapsed="false">
      <c r="B1048537" s="0" t="n">
        <v>5.47</v>
      </c>
    </row>
    <row r="1048538" customFormat="false" ht="12.8" hidden="false" customHeight="false" outlineLevel="0" collapsed="false">
      <c r="B1048538" s="0" t="n">
        <v>5.88</v>
      </c>
    </row>
    <row r="1048539" customFormat="false" ht="12.8" hidden="false" customHeight="false" outlineLevel="0" collapsed="false">
      <c r="B1048539" s="0" t="n">
        <v>5</v>
      </c>
    </row>
    <row r="1048540" customFormat="false" ht="12.8" hidden="false" customHeight="false" outlineLevel="0" collapsed="false">
      <c r="B1048540" s="0" t="n">
        <v>2.6</v>
      </c>
    </row>
    <row r="1048541" customFormat="false" ht="12.8" hidden="false" customHeight="false" outlineLevel="0" collapsed="false">
      <c r="B1048541" s="0" t="n">
        <v>5.64</v>
      </c>
    </row>
    <row r="1048542" customFormat="false" ht="12.8" hidden="false" customHeight="false" outlineLevel="0" collapsed="false">
      <c r="B1048542" s="0" t="n">
        <v>13.78</v>
      </c>
    </row>
    <row r="1048543" customFormat="false" ht="12.8" hidden="false" customHeight="false" outlineLevel="0" collapsed="false">
      <c r="B1048543" s="0" t="n">
        <v>17.88</v>
      </c>
    </row>
    <row r="1048544" customFormat="false" ht="12.8" hidden="false" customHeight="false" outlineLevel="0" collapsed="false">
      <c r="B1048544" s="0" t="n">
        <v>19</v>
      </c>
    </row>
    <row r="1048545" customFormat="false" ht="12.8" hidden="false" customHeight="false" outlineLevel="0" collapsed="false">
      <c r="B1048545" s="0" t="n">
        <v>12.71</v>
      </c>
    </row>
    <row r="1048546" customFormat="false" ht="12.8" hidden="false" customHeight="false" outlineLevel="0" collapsed="false">
      <c r="B1048546" s="0" t="n">
        <v>124</v>
      </c>
    </row>
    <row r="1048547" customFormat="false" ht="12.8" hidden="false" customHeight="false" outlineLevel="0" collapsed="false">
      <c r="B1048547" s="0" t="n">
        <v>35.85</v>
      </c>
    </row>
    <row r="1048548" customFormat="false" ht="12.8" hidden="false" customHeight="false" outlineLevel="0" collapsed="false">
      <c r="B1048548" s="0" t="n">
        <v>24</v>
      </c>
    </row>
    <row r="1048549" customFormat="false" ht="12.8" hidden="false" customHeight="false" outlineLevel="0" collapsed="false">
      <c r="B1048549" s="0" t="n">
        <v>9.7</v>
      </c>
    </row>
    <row r="1048550" customFormat="false" ht="12.8" hidden="false" customHeight="false" outlineLevel="0" collapsed="false">
      <c r="B1048550" s="0" t="n">
        <v>27</v>
      </c>
    </row>
    <row r="1048551" customFormat="false" ht="12.8" hidden="false" customHeight="false" outlineLevel="0" collapsed="false">
      <c r="B1048551" s="0" t="n">
        <v>16.42</v>
      </c>
    </row>
    <row r="1048552" customFormat="false" ht="12.8" hidden="false" customHeight="false" outlineLevel="0" collapsed="false">
      <c r="B1048552" s="0" t="n">
        <v>14</v>
      </c>
    </row>
    <row r="1048553" customFormat="false" ht="12.8" hidden="false" customHeight="false" outlineLevel="0" collapsed="false">
      <c r="B1048553" s="0" t="n">
        <v>5.84</v>
      </c>
    </row>
    <row r="1048554" customFormat="false" ht="12.8" hidden="false" customHeight="false" outlineLevel="0" collapsed="false">
      <c r="B1048554" s="0" t="n">
        <v>12.17</v>
      </c>
    </row>
    <row r="1048555" customFormat="false" ht="12.8" hidden="false" customHeight="false" outlineLevel="0" collapsed="false">
      <c r="B1048555" s="0" t="n">
        <v>6.14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13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s">
        <v>136</v>
      </c>
      <c r="B2" s="0" t="n">
        <v>0.88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2.45</v>
      </c>
      <c r="H2" s="0" t="n">
        <f aca="false">QUARTILE(B$2:B$122,2)</f>
        <v>3.02</v>
      </c>
      <c r="I2" s="0" t="n">
        <f aca="false">QUARTILE(B$2:B$122,3)</f>
        <v>4.04</v>
      </c>
      <c r="J2" s="0" t="n">
        <f aca="false">I2-G2</f>
        <v>1.59</v>
      </c>
      <c r="K2" s="0" t="n">
        <f aca="false">I2+J2*1.5</f>
        <v>6.425</v>
      </c>
      <c r="L2" s="0" t="n">
        <f aca="false">G2-1.5*J2</f>
        <v>0.0650000000000004</v>
      </c>
      <c r="M2" s="0" t="n">
        <f aca="false">H2/3</f>
        <v>1.00666666666667</v>
      </c>
    </row>
    <row r="3" customFormat="false" ht="12.8" hidden="false" customHeight="false" outlineLevel="0" collapsed="false">
      <c r="A3" s="0" t="s">
        <v>144</v>
      </c>
      <c r="B3" s="0" t="n">
        <v>1.11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100*COUNTIF(D2:D122,1)/121</f>
        <v>0</v>
      </c>
    </row>
    <row r="4" customFormat="false" ht="12.8" hidden="false" customHeight="false" outlineLevel="0" collapsed="false">
      <c r="A4" s="0" t="s">
        <v>113</v>
      </c>
      <c r="B4" s="0" t="n">
        <v>1.32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0.826446280991735</v>
      </c>
    </row>
    <row r="5" customFormat="false" ht="12.8" hidden="false" customHeight="false" outlineLevel="0" collapsed="false">
      <c r="A5" s="0" t="s">
        <v>39</v>
      </c>
      <c r="B5" s="0" t="n">
        <v>1.59</v>
      </c>
      <c r="C5" s="0" t="s">
        <v>178</v>
      </c>
      <c r="D5" s="11" t="n">
        <f aca="false">B5&gt;K$2</f>
        <v>0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59</v>
      </c>
      <c r="B6" s="0" t="n">
        <v>1.74</v>
      </c>
      <c r="C6" s="0" t="s">
        <v>178</v>
      </c>
      <c r="D6" s="11" t="n">
        <f aca="false">B6&gt;K$2</f>
        <v>0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37</v>
      </c>
      <c r="B7" s="0" t="n">
        <v>1.85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86</v>
      </c>
      <c r="B8" s="0" t="n">
        <v>1.88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90</v>
      </c>
      <c r="B9" s="0" t="n">
        <v>1.88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46</v>
      </c>
      <c r="B10" s="0" t="n">
        <v>1.91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100</v>
      </c>
      <c r="B11" s="0" t="n">
        <v>1.91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143</v>
      </c>
      <c r="B12" s="0" t="n">
        <v>1.96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91</v>
      </c>
      <c r="B13" s="0" t="n">
        <v>1.98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38</v>
      </c>
      <c r="B14" s="0" t="n">
        <v>2.03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147</v>
      </c>
      <c r="B15" s="0" t="n">
        <v>2.04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31</v>
      </c>
      <c r="B16" s="0" t="n">
        <v>2.05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36</v>
      </c>
      <c r="B17" s="0" t="n">
        <v>2.1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33</v>
      </c>
      <c r="B18" s="0" t="n">
        <v>2.13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35</v>
      </c>
      <c r="B19" s="0" t="n">
        <v>2.13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101</v>
      </c>
      <c r="B20" s="0" t="n">
        <v>2.16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134</v>
      </c>
      <c r="B21" s="0" t="n">
        <v>2.16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30</v>
      </c>
      <c r="B22" s="0" t="n">
        <v>2.17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41</v>
      </c>
      <c r="B23" s="0" t="n">
        <v>2.19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56</v>
      </c>
      <c r="B24" s="0" t="n">
        <v>2.2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50</v>
      </c>
      <c r="B25" s="0" t="n">
        <v>2.28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47</v>
      </c>
      <c r="B26" s="0" t="n">
        <v>2.35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65</v>
      </c>
      <c r="B27" s="0" t="n">
        <v>2.37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93</v>
      </c>
      <c r="B28" s="0" t="n">
        <v>2.4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129</v>
      </c>
      <c r="B29" s="0" t="n">
        <v>2.43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34</v>
      </c>
      <c r="B30" s="0" t="n">
        <v>2.45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103</v>
      </c>
      <c r="B31" s="0" t="n">
        <v>2.45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122</v>
      </c>
      <c r="B32" s="0" t="n">
        <v>2.45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78</v>
      </c>
      <c r="B33" s="0" t="n">
        <v>2.47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85</v>
      </c>
      <c r="B34" s="0" t="n">
        <v>2.47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43</v>
      </c>
      <c r="B35" s="0" t="n">
        <v>2.49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71</v>
      </c>
      <c r="B36" s="0" t="n">
        <v>2.52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108</v>
      </c>
      <c r="B37" s="0" t="n">
        <v>2.52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132</v>
      </c>
      <c r="B38" s="0" t="n">
        <v>2.55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115</v>
      </c>
      <c r="B39" s="0" t="n">
        <v>2.57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67</v>
      </c>
      <c r="B40" s="0" t="n">
        <v>2.59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80</v>
      </c>
      <c r="B41" s="0" t="n">
        <v>2.62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146</v>
      </c>
      <c r="B42" s="0" t="n">
        <v>2.63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73</v>
      </c>
      <c r="B43" s="0" t="n">
        <v>2.7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55</v>
      </c>
      <c r="B44" s="0" t="n">
        <v>2.73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45</v>
      </c>
      <c r="B45" s="0" t="n">
        <v>2.75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84</v>
      </c>
      <c r="B46" s="0" t="n">
        <v>2.75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119</v>
      </c>
      <c r="B47" s="0" t="n">
        <v>2.75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92</v>
      </c>
      <c r="B48" s="0" t="n">
        <v>2.78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124</v>
      </c>
      <c r="B49" s="0" t="n">
        <v>2.79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112</v>
      </c>
      <c r="B50" s="0" t="n">
        <v>2.8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76</v>
      </c>
      <c r="B51" s="0" t="n">
        <v>2.82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130</v>
      </c>
      <c r="B52" s="0" t="n">
        <v>2.82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87</v>
      </c>
      <c r="B53" s="0" t="n">
        <v>2.84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148</v>
      </c>
      <c r="B54" s="0" t="n">
        <v>2.84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118</v>
      </c>
      <c r="B55" s="0" t="n">
        <v>2.85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142</v>
      </c>
      <c r="B56" s="0" t="n">
        <v>2.88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94</v>
      </c>
      <c r="B57" s="0" t="n">
        <v>2.93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66</v>
      </c>
      <c r="B58" s="0" t="n">
        <v>3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104</v>
      </c>
      <c r="B59" s="0" t="n">
        <v>3.01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58</v>
      </c>
      <c r="B60" s="0" t="n">
        <v>3.02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138</v>
      </c>
      <c r="B61" s="0" t="n">
        <v>3.02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139</v>
      </c>
      <c r="B62" s="0" t="n">
        <v>3.02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140</v>
      </c>
      <c r="B63" s="0" t="n">
        <v>3.02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72</v>
      </c>
      <c r="B64" s="0" t="n">
        <v>3.05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137</v>
      </c>
      <c r="B65" s="0" t="n">
        <v>3.08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61</v>
      </c>
      <c r="B66" s="0" t="n">
        <v>3.1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79</v>
      </c>
      <c r="B67" s="0" t="n">
        <v>3.2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110</v>
      </c>
      <c r="B68" s="0" t="n">
        <v>3.2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83</v>
      </c>
      <c r="B69" s="0" t="n">
        <v>3.26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145</v>
      </c>
      <c r="B70" s="0" t="n">
        <v>3.27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77</v>
      </c>
      <c r="B71" s="0" t="n">
        <v>3.3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88</v>
      </c>
      <c r="B72" s="0" t="n">
        <v>3.41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128</v>
      </c>
      <c r="B73" s="0" t="n">
        <v>3.41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68</v>
      </c>
      <c r="B74" s="0" t="n">
        <v>3.43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107</v>
      </c>
      <c r="B75" s="0" t="n">
        <v>3.43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n">
        <v>256644</v>
      </c>
      <c r="B76" s="0" t="n">
        <v>3.45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48</v>
      </c>
      <c r="B77" s="0" t="n">
        <v>3.45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40</v>
      </c>
      <c r="B78" s="0" t="n">
        <v>3.49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114</v>
      </c>
      <c r="B79" s="0" t="n">
        <v>3.49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52</v>
      </c>
      <c r="B80" s="0" t="n">
        <v>3.5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29</v>
      </c>
      <c r="B81" s="0" t="n">
        <v>3.59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89</v>
      </c>
      <c r="B82" s="0" t="n">
        <v>3.62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135</v>
      </c>
      <c r="B83" s="0" t="n">
        <v>3.66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64</v>
      </c>
      <c r="B84" s="0" t="n">
        <v>3.78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97</v>
      </c>
      <c r="B85" s="0" t="n">
        <v>3.81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131</v>
      </c>
      <c r="B86" s="0" t="n">
        <v>3.82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117</v>
      </c>
      <c r="B87" s="0" t="n">
        <v>3.87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82</v>
      </c>
      <c r="B88" s="0" t="n">
        <v>3.9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44</v>
      </c>
      <c r="B89" s="0" t="n">
        <v>3.95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51</v>
      </c>
      <c r="B90" s="0" t="n">
        <v>3.97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105</v>
      </c>
      <c r="B91" s="0" t="n">
        <v>4.03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106</v>
      </c>
      <c r="B92" s="0" t="n">
        <v>4.04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102</v>
      </c>
      <c r="B93" s="0" t="n">
        <v>4.06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127</v>
      </c>
      <c r="B94" s="0" t="n">
        <v>4.07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42</v>
      </c>
      <c r="B95" s="0" t="n">
        <v>4.09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81</v>
      </c>
      <c r="B96" s="0" t="n">
        <v>4.11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49</v>
      </c>
      <c r="B97" s="0" t="n">
        <v>4.14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95</v>
      </c>
      <c r="B98" s="0" t="n">
        <v>4.16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70</v>
      </c>
      <c r="B99" s="0" t="n">
        <v>4.17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74</v>
      </c>
      <c r="B100" s="0" t="n">
        <v>4.21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96</v>
      </c>
      <c r="B101" s="0" t="n">
        <v>4.21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75</v>
      </c>
      <c r="B102" s="0" t="n">
        <v>4.25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141</v>
      </c>
      <c r="B103" s="0" t="n">
        <v>4.27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98</v>
      </c>
      <c r="B104" s="0" t="n">
        <v>4.45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109</v>
      </c>
      <c r="B105" s="0" t="n">
        <v>4.48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99</v>
      </c>
      <c r="B106" s="0" t="n">
        <v>4.51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123</v>
      </c>
      <c r="B107" s="0" t="n">
        <v>4.56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53</v>
      </c>
      <c r="B108" s="0" t="n">
        <v>4.67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69</v>
      </c>
      <c r="B109" s="0" t="n">
        <v>4.67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121</v>
      </c>
      <c r="B110" s="0" t="n">
        <v>4.72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120</v>
      </c>
      <c r="B111" s="0" t="n">
        <v>4.73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63</v>
      </c>
      <c r="B112" s="0" t="n">
        <v>4.74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62</v>
      </c>
      <c r="B113" s="0" t="n">
        <v>4.82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32</v>
      </c>
      <c r="B114" s="0" t="n">
        <v>4.97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126</v>
      </c>
      <c r="B115" s="0" t="n">
        <v>5.04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54</v>
      </c>
      <c r="B116" s="0" t="n">
        <v>5.05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116</v>
      </c>
      <c r="B117" s="0" t="n">
        <v>5.05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60</v>
      </c>
      <c r="B118" s="0" t="n">
        <v>5.06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111</v>
      </c>
      <c r="B119" s="0" t="n">
        <v>5.06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133</v>
      </c>
      <c r="B120" s="0" t="n">
        <v>5.14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125</v>
      </c>
      <c r="B121" s="0" t="n">
        <v>5.16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57</v>
      </c>
      <c r="B122" s="0" t="n">
        <v>5.37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47" customFormat="false" ht="12.8" hidden="false" customHeight="false" outlineLevel="0" collapsed="false">
      <c r="B147" s="0" t="n">
        <f aca="false">15/259</f>
        <v>0.0579150579150579</v>
      </c>
    </row>
    <row r="1048437" customFormat="false" ht="12.8" hidden="false" customHeight="false" outlineLevel="0" collapsed="false">
      <c r="B1048437" s="0" t="s">
        <v>13</v>
      </c>
    </row>
    <row r="1048438" customFormat="false" ht="12.8" hidden="false" customHeight="false" outlineLevel="0" collapsed="false">
      <c r="B1048438" s="0" t="n">
        <v>3.45</v>
      </c>
    </row>
    <row r="1048439" customFormat="false" ht="12.8" hidden="false" customHeight="false" outlineLevel="0" collapsed="false">
      <c r="B1048439" s="0" t="n">
        <v>3.59</v>
      </c>
    </row>
    <row r="1048440" customFormat="false" ht="12.8" hidden="false" customHeight="false" outlineLevel="0" collapsed="false">
      <c r="B1048440" s="0" t="n">
        <v>1.81</v>
      </c>
    </row>
    <row r="1048441" customFormat="false" ht="12.8" hidden="false" customHeight="false" outlineLevel="0" collapsed="false">
      <c r="B1048441" s="0" t="n">
        <v>2.17</v>
      </c>
    </row>
    <row r="1048442" customFormat="false" ht="12.8" hidden="false" customHeight="false" outlineLevel="0" collapsed="false">
      <c r="B1048442" s="0" t="n">
        <v>1.17</v>
      </c>
    </row>
    <row r="1048443" customFormat="false" ht="12.8" hidden="false" customHeight="false" outlineLevel="0" collapsed="false">
      <c r="B1048443" s="0" t="n">
        <v>2.05</v>
      </c>
    </row>
    <row r="1048444" customFormat="false" ht="12.8" hidden="false" customHeight="false" outlineLevel="0" collapsed="false">
      <c r="B1048444" s="0" t="n">
        <v>4.97</v>
      </c>
    </row>
    <row r="1048445" customFormat="false" ht="12.8" hidden="false" customHeight="false" outlineLevel="0" collapsed="false">
      <c r="B1048445" s="0" t="n">
        <v>1.42</v>
      </c>
    </row>
    <row r="1048446" customFormat="false" ht="12.8" hidden="false" customHeight="false" outlineLevel="0" collapsed="false">
      <c r="B1048446" s="0" t="n">
        <v>2.13</v>
      </c>
    </row>
    <row r="1048447" customFormat="false" ht="12.8" hidden="false" customHeight="false" outlineLevel="0" collapsed="false">
      <c r="B1048447" s="0" t="n">
        <v>2.45</v>
      </c>
    </row>
    <row r="1048448" customFormat="false" ht="12.8" hidden="false" customHeight="false" outlineLevel="0" collapsed="false">
      <c r="B1048448" s="0" t="n">
        <v>2.13</v>
      </c>
    </row>
    <row r="1048449" customFormat="false" ht="12.8" hidden="false" customHeight="false" outlineLevel="0" collapsed="false">
      <c r="B1048449" s="0" t="n">
        <v>2.1</v>
      </c>
    </row>
    <row r="1048450" customFormat="false" ht="12.8" hidden="false" customHeight="false" outlineLevel="0" collapsed="false">
      <c r="B1048450" s="0" t="n">
        <v>1.85</v>
      </c>
    </row>
    <row r="1048451" customFormat="false" ht="12.8" hidden="false" customHeight="false" outlineLevel="0" collapsed="false">
      <c r="B1048451" s="0" t="n">
        <v>2.03</v>
      </c>
    </row>
    <row r="1048452" customFormat="false" ht="12.8" hidden="false" customHeight="false" outlineLevel="0" collapsed="false">
      <c r="B1048452" s="0" t="n">
        <v>1.59</v>
      </c>
    </row>
    <row r="1048453" customFormat="false" ht="12.8" hidden="false" customHeight="false" outlineLevel="0" collapsed="false">
      <c r="B1048453" s="0" t="n">
        <v>3.49</v>
      </c>
    </row>
    <row r="1048454" customFormat="false" ht="12.8" hidden="false" customHeight="false" outlineLevel="0" collapsed="false">
      <c r="B1048454" s="0" t="n">
        <v>2.19</v>
      </c>
    </row>
    <row r="1048455" customFormat="false" ht="12.8" hidden="false" customHeight="false" outlineLevel="0" collapsed="false">
      <c r="B1048455" s="0" t="n">
        <v>2.27</v>
      </c>
    </row>
    <row r="1048456" customFormat="false" ht="12.8" hidden="false" customHeight="false" outlineLevel="0" collapsed="false">
      <c r="B1048456" s="0" t="n">
        <v>4.09</v>
      </c>
    </row>
    <row r="1048457" customFormat="false" ht="12.8" hidden="false" customHeight="false" outlineLevel="0" collapsed="false">
      <c r="B1048457" s="0" t="n">
        <v>2.49</v>
      </c>
    </row>
    <row r="1048458" customFormat="false" ht="12.8" hidden="false" customHeight="false" outlineLevel="0" collapsed="false">
      <c r="B1048458" s="0" t="n">
        <v>3.95</v>
      </c>
    </row>
    <row r="1048459" customFormat="false" ht="12.8" hidden="false" customHeight="false" outlineLevel="0" collapsed="false">
      <c r="B1048459" s="0" t="n">
        <v>2.75</v>
      </c>
    </row>
    <row r="1048460" customFormat="false" ht="12.8" hidden="false" customHeight="false" outlineLevel="0" collapsed="false">
      <c r="B1048460" s="0" t="n">
        <v>1.91</v>
      </c>
    </row>
    <row r="1048461" customFormat="false" ht="12.8" hidden="false" customHeight="false" outlineLevel="0" collapsed="false">
      <c r="B1048461" s="0" t="n">
        <v>2.35</v>
      </c>
    </row>
    <row r="1048462" customFormat="false" ht="12.8" hidden="false" customHeight="false" outlineLevel="0" collapsed="false">
      <c r="B1048462" s="0" t="n">
        <v>3.45</v>
      </c>
    </row>
    <row r="1048463" customFormat="false" ht="12.8" hidden="false" customHeight="false" outlineLevel="0" collapsed="false">
      <c r="B1048463" s="0" t="n">
        <v>4.14</v>
      </c>
    </row>
    <row r="1048464" customFormat="false" ht="12.8" hidden="false" customHeight="false" outlineLevel="0" collapsed="false">
      <c r="B1048464" s="0" t="n">
        <v>2.28</v>
      </c>
    </row>
    <row r="1048465" customFormat="false" ht="12.8" hidden="false" customHeight="false" outlineLevel="0" collapsed="false">
      <c r="B1048465" s="0" t="n">
        <v>3.97</v>
      </c>
    </row>
    <row r="1048466" customFormat="false" ht="12.8" hidden="false" customHeight="false" outlineLevel="0" collapsed="false">
      <c r="B1048466" s="0" t="n">
        <v>3.5</v>
      </c>
    </row>
    <row r="1048467" customFormat="false" ht="12.8" hidden="false" customHeight="false" outlineLevel="0" collapsed="false">
      <c r="B1048467" s="0" t="n">
        <v>0</v>
      </c>
    </row>
    <row r="1048468" customFormat="false" ht="12.8" hidden="false" customHeight="false" outlineLevel="0" collapsed="false">
      <c r="B1048468" s="0" t="n">
        <v>4.67</v>
      </c>
    </row>
    <row r="1048469" customFormat="false" ht="12.8" hidden="false" customHeight="false" outlineLevel="0" collapsed="false">
      <c r="B1048469" s="0" t="n">
        <v>5.05</v>
      </c>
    </row>
    <row r="1048470" customFormat="false" ht="12.8" hidden="false" customHeight="false" outlineLevel="0" collapsed="false">
      <c r="B1048470" s="0" t="n">
        <v>2.73</v>
      </c>
    </row>
    <row r="1048471" customFormat="false" ht="12.8" hidden="false" customHeight="false" outlineLevel="0" collapsed="false">
      <c r="B1048471" s="0" t="n">
        <v>2.2</v>
      </c>
    </row>
    <row r="1048472" customFormat="false" ht="12.8" hidden="false" customHeight="false" outlineLevel="0" collapsed="false">
      <c r="B1048472" s="0" t="n">
        <v>5.37</v>
      </c>
    </row>
    <row r="1048473" customFormat="false" ht="12.8" hidden="false" customHeight="false" outlineLevel="0" collapsed="false">
      <c r="B1048473" s="0" t="n">
        <v>3.02</v>
      </c>
    </row>
    <row r="1048474" customFormat="false" ht="12.8" hidden="false" customHeight="false" outlineLevel="0" collapsed="false">
      <c r="B1048474" s="0" t="n">
        <v>1.74</v>
      </c>
    </row>
    <row r="1048475" customFormat="false" ht="12.8" hidden="false" customHeight="false" outlineLevel="0" collapsed="false">
      <c r="B1048475" s="0" t="n">
        <v>5.06</v>
      </c>
    </row>
    <row r="1048476" customFormat="false" ht="12.8" hidden="false" customHeight="false" outlineLevel="0" collapsed="false">
      <c r="B1048476" s="0" t="n">
        <v>3.1</v>
      </c>
    </row>
    <row r="1048477" customFormat="false" ht="12.8" hidden="false" customHeight="false" outlineLevel="0" collapsed="false">
      <c r="B1048477" s="0" t="n">
        <v>4.82</v>
      </c>
    </row>
    <row r="1048478" customFormat="false" ht="12.8" hidden="false" customHeight="false" outlineLevel="0" collapsed="false">
      <c r="B1048478" s="0" t="n">
        <v>1.81</v>
      </c>
    </row>
    <row r="1048479" customFormat="false" ht="12.8" hidden="false" customHeight="false" outlineLevel="0" collapsed="false">
      <c r="B1048479" s="0" t="n">
        <v>4.74</v>
      </c>
    </row>
    <row r="1048480" customFormat="false" ht="12.8" hidden="false" customHeight="false" outlineLevel="0" collapsed="false">
      <c r="B1048480" s="0" t="n">
        <v>3.78</v>
      </c>
    </row>
    <row r="1048481" customFormat="false" ht="12.8" hidden="false" customHeight="false" outlineLevel="0" collapsed="false">
      <c r="B1048481" s="0" t="n">
        <v>2.37</v>
      </c>
    </row>
    <row r="1048482" customFormat="false" ht="12.8" hidden="false" customHeight="false" outlineLevel="0" collapsed="false">
      <c r="B1048482" s="0" t="n">
        <v>2.48</v>
      </c>
    </row>
    <row r="1048483" customFormat="false" ht="12.8" hidden="false" customHeight="false" outlineLevel="0" collapsed="false">
      <c r="B1048483" s="0" t="n">
        <v>3</v>
      </c>
    </row>
    <row r="1048484" customFormat="false" ht="12.8" hidden="false" customHeight="false" outlineLevel="0" collapsed="false">
      <c r="B1048484" s="0" t="n">
        <v>2.59</v>
      </c>
    </row>
    <row r="1048485" customFormat="false" ht="12.8" hidden="false" customHeight="false" outlineLevel="0" collapsed="false">
      <c r="B1048485" s="0" t="n">
        <v>3.43</v>
      </c>
    </row>
    <row r="1048486" customFormat="false" ht="12.8" hidden="false" customHeight="false" outlineLevel="0" collapsed="false">
      <c r="B1048486" s="0" t="n">
        <v>4.67</v>
      </c>
    </row>
    <row r="1048487" customFormat="false" ht="12.8" hidden="false" customHeight="false" outlineLevel="0" collapsed="false">
      <c r="B1048487" s="0" t="n">
        <v>4.17</v>
      </c>
    </row>
    <row r="1048488" customFormat="false" ht="12.8" hidden="false" customHeight="false" outlineLevel="0" collapsed="false">
      <c r="B1048488" s="0" t="n">
        <v>2.52</v>
      </c>
    </row>
    <row r="1048489" customFormat="false" ht="12.8" hidden="false" customHeight="false" outlineLevel="0" collapsed="false">
      <c r="B1048489" s="0" t="n">
        <v>3.05</v>
      </c>
    </row>
    <row r="1048490" customFormat="false" ht="12.8" hidden="false" customHeight="false" outlineLevel="0" collapsed="false">
      <c r="B1048490" s="0" t="n">
        <v>2.7</v>
      </c>
    </row>
    <row r="1048491" customFormat="false" ht="12.8" hidden="false" customHeight="false" outlineLevel="0" collapsed="false">
      <c r="B1048491" s="0" t="n">
        <v>4.21</v>
      </c>
    </row>
    <row r="1048492" customFormat="false" ht="12.8" hidden="false" customHeight="false" outlineLevel="0" collapsed="false">
      <c r="B1048492" s="0" t="n">
        <v>4.25</v>
      </c>
    </row>
    <row r="1048493" customFormat="false" ht="12.8" hidden="false" customHeight="false" outlineLevel="0" collapsed="false">
      <c r="B1048493" s="0" t="n">
        <v>2.82</v>
      </c>
    </row>
    <row r="1048494" customFormat="false" ht="12.8" hidden="false" customHeight="false" outlineLevel="0" collapsed="false">
      <c r="B1048494" s="0" t="n">
        <v>3.3</v>
      </c>
    </row>
    <row r="1048495" customFormat="false" ht="12.8" hidden="false" customHeight="false" outlineLevel="0" collapsed="false">
      <c r="B1048495" s="0" t="n">
        <v>2.47</v>
      </c>
    </row>
    <row r="1048496" customFormat="false" ht="12.8" hidden="false" customHeight="false" outlineLevel="0" collapsed="false">
      <c r="B1048496" s="0" t="n">
        <v>3.2</v>
      </c>
    </row>
    <row r="1048497" customFormat="false" ht="12.8" hidden="false" customHeight="false" outlineLevel="0" collapsed="false">
      <c r="B1048497" s="0" t="n">
        <v>2.27</v>
      </c>
    </row>
    <row r="1048498" customFormat="false" ht="12.8" hidden="false" customHeight="false" outlineLevel="0" collapsed="false">
      <c r="B1048498" s="0" t="n">
        <v>2.62</v>
      </c>
    </row>
    <row r="1048499" customFormat="false" ht="12.8" hidden="false" customHeight="false" outlineLevel="0" collapsed="false">
      <c r="B1048499" s="0" t="n">
        <v>4.11</v>
      </c>
    </row>
    <row r="1048500" customFormat="false" ht="12.8" hidden="false" customHeight="false" outlineLevel="0" collapsed="false">
      <c r="B1048500" s="0" t="n">
        <v>3.9</v>
      </c>
    </row>
    <row r="1048501" customFormat="false" ht="12.8" hidden="false" customHeight="false" outlineLevel="0" collapsed="false">
      <c r="B1048501" s="0" t="n">
        <v>3.26</v>
      </c>
    </row>
    <row r="1048502" customFormat="false" ht="12.8" hidden="false" customHeight="false" outlineLevel="0" collapsed="false">
      <c r="B1048502" s="0" t="n">
        <v>2.75</v>
      </c>
    </row>
    <row r="1048503" customFormat="false" ht="12.8" hidden="false" customHeight="false" outlineLevel="0" collapsed="false">
      <c r="B1048503" s="0" t="n">
        <v>2.27</v>
      </c>
    </row>
    <row r="1048504" customFormat="false" ht="12.8" hidden="false" customHeight="false" outlineLevel="0" collapsed="false">
      <c r="B1048504" s="0" t="n">
        <v>1.55</v>
      </c>
    </row>
    <row r="1048505" customFormat="false" ht="12.8" hidden="false" customHeight="false" outlineLevel="0" collapsed="false">
      <c r="B1048505" s="0" t="n">
        <v>2.47</v>
      </c>
    </row>
    <row r="1048506" customFormat="false" ht="12.8" hidden="false" customHeight="false" outlineLevel="0" collapsed="false">
      <c r="B1048506" s="0" t="n">
        <v>1.88</v>
      </c>
    </row>
    <row r="1048507" customFormat="false" ht="12.8" hidden="false" customHeight="false" outlineLevel="0" collapsed="false">
      <c r="B1048507" s="0" t="n">
        <v>2.84</v>
      </c>
    </row>
    <row r="1048508" customFormat="false" ht="12.8" hidden="false" customHeight="false" outlineLevel="0" collapsed="false">
      <c r="B1048508" s="0" t="n">
        <v>3.41</v>
      </c>
    </row>
    <row r="1048509" customFormat="false" ht="12.8" hidden="false" customHeight="false" outlineLevel="0" collapsed="false">
      <c r="B1048509" s="0" t="n">
        <v>3.62</v>
      </c>
    </row>
    <row r="1048510" customFormat="false" ht="12.8" hidden="false" customHeight="false" outlineLevel="0" collapsed="false">
      <c r="B1048510" s="0" t="n">
        <v>1.88</v>
      </c>
    </row>
    <row r="1048511" customFormat="false" ht="12.8" hidden="false" customHeight="false" outlineLevel="0" collapsed="false">
      <c r="B1048511" s="0" t="n">
        <v>2.39</v>
      </c>
    </row>
    <row r="1048512" customFormat="false" ht="12.8" hidden="false" customHeight="false" outlineLevel="0" collapsed="false">
      <c r="B1048512" s="0" t="n">
        <v>1.98</v>
      </c>
    </row>
    <row r="1048513" customFormat="false" ht="12.8" hidden="false" customHeight="false" outlineLevel="0" collapsed="false">
      <c r="B1048513" s="0" t="n">
        <v>2.78</v>
      </c>
    </row>
    <row r="1048514" customFormat="false" ht="12.8" hidden="false" customHeight="false" outlineLevel="0" collapsed="false">
      <c r="B1048514" s="0" t="n">
        <v>2.1</v>
      </c>
    </row>
    <row r="1048515" customFormat="false" ht="12.8" hidden="false" customHeight="false" outlineLevel="0" collapsed="false">
      <c r="B1048515" s="0" t="n">
        <v>2.4</v>
      </c>
    </row>
    <row r="1048516" customFormat="false" ht="12.8" hidden="false" customHeight="false" outlineLevel="0" collapsed="false">
      <c r="B1048516" s="0" t="n">
        <v>2.93</v>
      </c>
    </row>
    <row r="1048517" customFormat="false" ht="12.8" hidden="false" customHeight="false" outlineLevel="0" collapsed="false">
      <c r="B1048517" s="0" t="n">
        <v>1.81</v>
      </c>
    </row>
    <row r="1048518" customFormat="false" ht="12.8" hidden="false" customHeight="false" outlineLevel="0" collapsed="false">
      <c r="B1048518" s="0" t="n">
        <v>4.16</v>
      </c>
    </row>
    <row r="1048519" customFormat="false" ht="12.8" hidden="false" customHeight="false" outlineLevel="0" collapsed="false">
      <c r="B1048519" s="0" t="n">
        <v>4.21</v>
      </c>
    </row>
    <row r="1048520" customFormat="false" ht="12.8" hidden="false" customHeight="false" outlineLevel="0" collapsed="false">
      <c r="B1048520" s="0" t="n">
        <v>3.81</v>
      </c>
    </row>
    <row r="1048521" customFormat="false" ht="12.8" hidden="false" customHeight="false" outlineLevel="0" collapsed="false">
      <c r="B1048521" s="0" t="n">
        <v>4.45</v>
      </c>
    </row>
    <row r="1048522" customFormat="false" ht="12.8" hidden="false" customHeight="false" outlineLevel="0" collapsed="false">
      <c r="B1048522" s="0" t="n">
        <v>4.51</v>
      </c>
    </row>
    <row r="1048523" customFormat="false" ht="12.8" hidden="false" customHeight="false" outlineLevel="0" collapsed="false">
      <c r="B1048523" s="0" t="n">
        <v>1.91</v>
      </c>
    </row>
    <row r="1048524" customFormat="false" ht="12.8" hidden="false" customHeight="false" outlineLevel="0" collapsed="false">
      <c r="B1048524" s="0" t="n">
        <v>2.18</v>
      </c>
    </row>
    <row r="1048525" customFormat="false" ht="12.8" hidden="false" customHeight="false" outlineLevel="0" collapsed="false">
      <c r="B1048525" s="0" t="n">
        <v>2.16</v>
      </c>
    </row>
    <row r="1048526" customFormat="false" ht="12.8" hidden="false" customHeight="false" outlineLevel="0" collapsed="false">
      <c r="B1048526" s="0" t="n">
        <v>2.27</v>
      </c>
    </row>
    <row r="1048527" customFormat="false" ht="12.8" hidden="false" customHeight="false" outlineLevel="0" collapsed="false">
      <c r="B1048527" s="0" t="n">
        <v>4.06</v>
      </c>
    </row>
    <row r="1048528" customFormat="false" ht="12.8" hidden="false" customHeight="false" outlineLevel="0" collapsed="false">
      <c r="B1048528" s="0" t="n">
        <v>2.45</v>
      </c>
    </row>
    <row r="1048529" customFormat="false" ht="12.8" hidden="false" customHeight="false" outlineLevel="0" collapsed="false">
      <c r="B1048529" s="0" t="n">
        <v>3.01</v>
      </c>
    </row>
    <row r="1048530" customFormat="false" ht="12.8" hidden="false" customHeight="false" outlineLevel="0" collapsed="false">
      <c r="B1048530" s="0" t="n">
        <v>4.03</v>
      </c>
    </row>
    <row r="1048531" customFormat="false" ht="12.8" hidden="false" customHeight="false" outlineLevel="0" collapsed="false">
      <c r="B1048531" s="0" t="n">
        <v>4.04</v>
      </c>
    </row>
    <row r="1048532" customFormat="false" ht="12.8" hidden="false" customHeight="false" outlineLevel="0" collapsed="false">
      <c r="B1048532" s="0" t="n">
        <v>2.27</v>
      </c>
    </row>
    <row r="1048533" customFormat="false" ht="12.8" hidden="false" customHeight="false" outlineLevel="0" collapsed="false">
      <c r="B1048533" s="0" t="n">
        <v>3.43</v>
      </c>
    </row>
    <row r="1048534" customFormat="false" ht="12.8" hidden="false" customHeight="false" outlineLevel="0" collapsed="false">
      <c r="B1048534" s="0" t="n">
        <v>2.52</v>
      </c>
    </row>
    <row r="1048535" customFormat="false" ht="12.8" hidden="false" customHeight="false" outlineLevel="0" collapsed="false">
      <c r="B1048535" s="0" t="n">
        <v>4.48</v>
      </c>
    </row>
    <row r="1048536" customFormat="false" ht="12.8" hidden="false" customHeight="false" outlineLevel="0" collapsed="false">
      <c r="B1048536" s="0" t="n">
        <v>3.2</v>
      </c>
    </row>
    <row r="1048537" customFormat="false" ht="12.8" hidden="false" customHeight="false" outlineLevel="0" collapsed="false">
      <c r="B1048537" s="0" t="n">
        <v>5.06</v>
      </c>
    </row>
    <row r="1048538" customFormat="false" ht="12.8" hidden="false" customHeight="false" outlineLevel="0" collapsed="false">
      <c r="B1048538" s="0" t="n">
        <v>2.8</v>
      </c>
    </row>
    <row r="1048539" customFormat="false" ht="12.8" hidden="false" customHeight="false" outlineLevel="0" collapsed="false">
      <c r="B1048539" s="0" t="n">
        <v>1.32</v>
      </c>
    </row>
    <row r="1048540" customFormat="false" ht="12.8" hidden="false" customHeight="false" outlineLevel="0" collapsed="false">
      <c r="B1048540" s="0" t="n">
        <v>3.49</v>
      </c>
    </row>
    <row r="1048541" customFormat="false" ht="12.8" hidden="false" customHeight="false" outlineLevel="0" collapsed="false">
      <c r="B1048541" s="0" t="n">
        <v>2.57</v>
      </c>
    </row>
    <row r="1048542" customFormat="false" ht="12.8" hidden="false" customHeight="false" outlineLevel="0" collapsed="false">
      <c r="B1048542" s="0" t="n">
        <v>5.05</v>
      </c>
    </row>
    <row r="1048543" customFormat="false" ht="12.8" hidden="false" customHeight="false" outlineLevel="0" collapsed="false">
      <c r="B1048543" s="0" t="n">
        <v>3.87</v>
      </c>
    </row>
    <row r="1048544" customFormat="false" ht="12.8" hidden="false" customHeight="false" outlineLevel="0" collapsed="false">
      <c r="B1048544" s="0" t="n">
        <v>2.85</v>
      </c>
    </row>
    <row r="1048545" customFormat="false" ht="12.8" hidden="false" customHeight="false" outlineLevel="0" collapsed="false">
      <c r="B1048545" s="0" t="n">
        <v>2.75</v>
      </c>
    </row>
    <row r="1048546" customFormat="false" ht="12.8" hidden="false" customHeight="false" outlineLevel="0" collapsed="false">
      <c r="B1048546" s="0" t="n">
        <v>4.73</v>
      </c>
    </row>
    <row r="1048547" customFormat="false" ht="12.8" hidden="false" customHeight="false" outlineLevel="0" collapsed="false">
      <c r="B1048547" s="0" t="n">
        <v>4.72</v>
      </c>
    </row>
    <row r="1048548" customFormat="false" ht="12.8" hidden="false" customHeight="false" outlineLevel="0" collapsed="false">
      <c r="B1048548" s="0" t="n">
        <v>2.45</v>
      </c>
    </row>
    <row r="1048549" customFormat="false" ht="12.8" hidden="false" customHeight="false" outlineLevel="0" collapsed="false">
      <c r="B1048549" s="0" t="n">
        <v>4.56</v>
      </c>
    </row>
    <row r="1048550" customFormat="false" ht="12.8" hidden="false" customHeight="false" outlineLevel="0" collapsed="false">
      <c r="B1048550" s="0" t="n">
        <v>2.79</v>
      </c>
    </row>
    <row r="1048551" customFormat="false" ht="12.8" hidden="false" customHeight="false" outlineLevel="0" collapsed="false">
      <c r="B1048551" s="0" t="n">
        <v>5.16</v>
      </c>
    </row>
    <row r="1048552" customFormat="false" ht="12.8" hidden="false" customHeight="false" outlineLevel="0" collapsed="false">
      <c r="B1048552" s="0" t="n">
        <v>5.04</v>
      </c>
    </row>
    <row r="1048553" customFormat="false" ht="12.8" hidden="false" customHeight="false" outlineLevel="0" collapsed="false">
      <c r="B1048553" s="0" t="n">
        <v>4.07</v>
      </c>
    </row>
    <row r="1048554" customFormat="false" ht="12.8" hidden="false" customHeight="false" outlineLevel="0" collapsed="false">
      <c r="B1048554" s="0" t="n">
        <v>3.41</v>
      </c>
    </row>
    <row r="1048555" customFormat="false" ht="12.8" hidden="false" customHeight="false" outlineLevel="0" collapsed="false">
      <c r="B1048555" s="0" t="n">
        <v>2.27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14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s">
        <v>34</v>
      </c>
      <c r="B2" s="0" t="n">
        <v>0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0.42</v>
      </c>
      <c r="H2" s="0" t="n">
        <f aca="false">QUARTILE(B$2:B$122,2)</f>
        <v>0.6</v>
      </c>
      <c r="I2" s="0" t="n">
        <f aca="false">QUARTILE(B$2:B$122,3)</f>
        <v>0.87</v>
      </c>
      <c r="J2" s="0" t="n">
        <f aca="false">I2-G2</f>
        <v>0.45</v>
      </c>
      <c r="K2" s="0" t="n">
        <f aca="false">I2+J2*1.5</f>
        <v>1.545</v>
      </c>
      <c r="L2" s="0" t="n">
        <f aca="false">G2-1.5*J2</f>
        <v>-0.255</v>
      </c>
      <c r="M2" s="0" t="n">
        <f aca="false">H2/3</f>
        <v>0.2</v>
      </c>
    </row>
    <row r="3" customFormat="false" ht="12.8" hidden="false" customHeight="false" outlineLevel="0" collapsed="false">
      <c r="A3" s="0" t="s">
        <v>31</v>
      </c>
      <c r="B3" s="0" t="n">
        <v>0.12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4" t="s">
        <v>306</v>
      </c>
      <c r="H3" s="4" t="n">
        <f aca="false">100*COUNTIF(D1:D122,1)/121</f>
        <v>0</v>
      </c>
    </row>
    <row r="4" customFormat="false" ht="12.8" hidden="false" customHeight="false" outlineLevel="0" collapsed="false">
      <c r="A4" s="0" t="s">
        <v>50</v>
      </c>
      <c r="B4" s="0" t="n">
        <v>0.12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4.13223140495868</v>
      </c>
    </row>
    <row r="5" customFormat="false" ht="12.8" hidden="false" customHeight="false" outlineLevel="0" collapsed="false">
      <c r="A5" s="0" t="s">
        <v>39</v>
      </c>
      <c r="B5" s="0" t="n">
        <v>0.14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136</v>
      </c>
      <c r="B6" s="0" t="n">
        <v>0.2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144</v>
      </c>
      <c r="B7" s="0" t="n">
        <v>0.23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113</v>
      </c>
      <c r="B8" s="0" t="n">
        <v>0.26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56</v>
      </c>
      <c r="B9" s="0" t="n">
        <v>0.27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86</v>
      </c>
      <c r="B10" s="0" t="n">
        <v>0.27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124</v>
      </c>
      <c r="B11" s="0" t="n">
        <v>0.27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41</v>
      </c>
      <c r="B12" s="0" t="n">
        <v>0.28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33</v>
      </c>
      <c r="B13" s="0" t="n">
        <v>0.29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90</v>
      </c>
      <c r="B14" s="0" t="n">
        <v>0.29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143</v>
      </c>
      <c r="B15" s="0" t="n">
        <v>0.3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37</v>
      </c>
      <c r="B16" s="0" t="n">
        <v>0.32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147</v>
      </c>
      <c r="B17" s="0" t="n">
        <v>0.32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46</v>
      </c>
      <c r="B18" s="0" t="n">
        <v>0.34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59</v>
      </c>
      <c r="B19" s="0" t="n">
        <v>0.34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100</v>
      </c>
      <c r="B20" s="0" t="n">
        <v>0.34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n">
        <v>256644</v>
      </c>
      <c r="B21" s="0" t="n">
        <v>0.35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104</v>
      </c>
      <c r="B22" s="0" t="n">
        <v>0.37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38</v>
      </c>
      <c r="B23" s="0" t="n">
        <v>0.38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47</v>
      </c>
      <c r="B24" s="0" t="n">
        <v>0.38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87</v>
      </c>
      <c r="B25" s="0" t="n">
        <v>0.38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43</v>
      </c>
      <c r="B26" s="0" t="n">
        <v>0.39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36</v>
      </c>
      <c r="B27" s="0" t="n">
        <v>0.4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122</v>
      </c>
      <c r="B28" s="0" t="n">
        <v>0.4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132</v>
      </c>
      <c r="B29" s="0" t="n">
        <v>0.4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73</v>
      </c>
      <c r="B30" s="0" t="n">
        <v>0.42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108</v>
      </c>
      <c r="B31" s="0" t="n">
        <v>0.42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129</v>
      </c>
      <c r="B32" s="0" t="n">
        <v>0.42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134</v>
      </c>
      <c r="B33" s="0" t="n">
        <v>0.42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103</v>
      </c>
      <c r="B34" s="0" t="n">
        <v>0.43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118</v>
      </c>
      <c r="B35" s="0" t="n">
        <v>0.45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72</v>
      </c>
      <c r="B36" s="0" t="n">
        <v>0.46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93</v>
      </c>
      <c r="B37" s="0" t="n">
        <v>0.48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67</v>
      </c>
      <c r="B38" s="0" t="n">
        <v>0.49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35</v>
      </c>
      <c r="B39" s="0" t="n">
        <v>0.5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65</v>
      </c>
      <c r="B40" s="0" t="n">
        <v>0.5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92</v>
      </c>
      <c r="B41" s="0" t="n">
        <v>0.5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137</v>
      </c>
      <c r="B42" s="0" t="n">
        <v>0.5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45</v>
      </c>
      <c r="B43" s="0" t="n">
        <v>0.51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84</v>
      </c>
      <c r="B44" s="0" t="n">
        <v>0.51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91</v>
      </c>
      <c r="B45" s="0" t="n">
        <v>0.51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30</v>
      </c>
      <c r="B46" s="0" t="n">
        <v>0.52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66</v>
      </c>
      <c r="B47" s="0" t="n">
        <v>0.52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85</v>
      </c>
      <c r="B48" s="0" t="n">
        <v>0.52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101</v>
      </c>
      <c r="B49" s="0" t="n">
        <v>0.52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148</v>
      </c>
      <c r="B50" s="0" t="n">
        <v>0.52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110</v>
      </c>
      <c r="B51" s="0" t="n">
        <v>0.53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55</v>
      </c>
      <c r="B52" s="0" t="n">
        <v>0.55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146</v>
      </c>
      <c r="B53" s="0" t="n">
        <v>0.55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76</v>
      </c>
      <c r="B54" s="0" t="n">
        <v>0.57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142</v>
      </c>
      <c r="B55" s="0" t="n">
        <v>0.57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80</v>
      </c>
      <c r="B56" s="0" t="n">
        <v>0.58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112</v>
      </c>
      <c r="B57" s="0" t="n">
        <v>0.58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115</v>
      </c>
      <c r="B58" s="0" t="n">
        <v>0.58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58</v>
      </c>
      <c r="B59" s="0" t="n">
        <v>0.6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78</v>
      </c>
      <c r="B60" s="0" t="n">
        <v>0.6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119</v>
      </c>
      <c r="B61" s="0" t="n">
        <v>0.6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138</v>
      </c>
      <c r="B62" s="0" t="n">
        <v>0.6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139</v>
      </c>
      <c r="B63" s="0" t="n">
        <v>0.6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140</v>
      </c>
      <c r="B64" s="0" t="n">
        <v>0.6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94</v>
      </c>
      <c r="B65" s="0" t="n">
        <v>0.62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71</v>
      </c>
      <c r="B66" s="0" t="n">
        <v>0.64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49</v>
      </c>
      <c r="B67" s="0" t="n">
        <v>0.66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130</v>
      </c>
      <c r="B68" s="0" t="n">
        <v>0.66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77</v>
      </c>
      <c r="B69" s="0" t="n">
        <v>0.68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83</v>
      </c>
      <c r="B70" s="0" t="n">
        <v>0.68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61</v>
      </c>
      <c r="B71" s="0" t="n">
        <v>0.69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79</v>
      </c>
      <c r="B72" s="0" t="n">
        <v>0.7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81</v>
      </c>
      <c r="B73" s="0" t="n">
        <v>0.72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102</v>
      </c>
      <c r="B74" s="0" t="n">
        <v>0.73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98</v>
      </c>
      <c r="B75" s="0" t="n">
        <v>0.74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114</v>
      </c>
      <c r="B76" s="0" t="n">
        <v>0.75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120</v>
      </c>
      <c r="B77" s="0" t="n">
        <v>0.75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145</v>
      </c>
      <c r="B78" s="0" t="n">
        <v>0.75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40</v>
      </c>
      <c r="B79" s="0" t="n">
        <v>0.76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88</v>
      </c>
      <c r="B80" s="0" t="n">
        <v>0.76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74</v>
      </c>
      <c r="B81" s="0" t="n">
        <v>0.77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96</v>
      </c>
      <c r="B82" s="0" t="n">
        <v>0.77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68</v>
      </c>
      <c r="B83" s="0" t="n">
        <v>0.8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95</v>
      </c>
      <c r="B84" s="0" t="n">
        <v>0.81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128</v>
      </c>
      <c r="B85" s="0" t="n">
        <v>0.81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48</v>
      </c>
      <c r="B86" s="0" t="n">
        <v>0.82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64</v>
      </c>
      <c r="B87" s="0" t="n">
        <v>0.82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89</v>
      </c>
      <c r="B88" s="0" t="n">
        <v>0.82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107</v>
      </c>
      <c r="B89" s="0" t="n">
        <v>0.82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141</v>
      </c>
      <c r="B90" s="0" t="n">
        <v>0.84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44</v>
      </c>
      <c r="B91" s="0" t="n">
        <v>0.87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51</v>
      </c>
      <c r="B92" s="0" t="n">
        <v>0.87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52</v>
      </c>
      <c r="B93" s="0" t="n">
        <v>0.87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106</v>
      </c>
      <c r="B94" s="0" t="n">
        <v>0.88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32</v>
      </c>
      <c r="B95" s="0" t="n">
        <v>0.91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70</v>
      </c>
      <c r="B96" s="0" t="n">
        <v>0.92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75</v>
      </c>
      <c r="B97" s="0" t="n">
        <v>0.92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127</v>
      </c>
      <c r="B98" s="0" t="n">
        <v>0.92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125</v>
      </c>
      <c r="B99" s="0" t="n">
        <v>0.93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63</v>
      </c>
      <c r="B100" s="0" t="n">
        <v>0.94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54</v>
      </c>
      <c r="B101" s="0" t="n">
        <v>0.95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116</v>
      </c>
      <c r="B102" s="0" t="n">
        <v>0.95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126</v>
      </c>
      <c r="B103" s="0" t="n">
        <v>0.95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135</v>
      </c>
      <c r="B104" s="0" t="n">
        <v>0.95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105</v>
      </c>
      <c r="B105" s="0" t="n">
        <v>0.98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53</v>
      </c>
      <c r="B106" s="0" t="n">
        <v>1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69</v>
      </c>
      <c r="B107" s="0" t="n">
        <v>1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99</v>
      </c>
      <c r="B108" s="0" t="n">
        <v>1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97</v>
      </c>
      <c r="B109" s="0" t="n">
        <v>1.01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62</v>
      </c>
      <c r="B110" s="0" t="n">
        <v>1.02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109</v>
      </c>
      <c r="B111" s="0" t="n">
        <v>1.06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117</v>
      </c>
      <c r="B112" s="0" t="n">
        <v>1.06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60</v>
      </c>
      <c r="B113" s="0" t="n">
        <v>1.1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111</v>
      </c>
      <c r="B114" s="0" t="n">
        <v>1.1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133</v>
      </c>
      <c r="B115" s="0" t="n">
        <v>1.1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42</v>
      </c>
      <c r="B116" s="0" t="n">
        <v>1.11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82</v>
      </c>
      <c r="B117" s="0" t="n">
        <v>1.11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29</v>
      </c>
      <c r="B118" s="0" t="n">
        <v>1.12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131</v>
      </c>
      <c r="B119" s="0" t="n">
        <v>1.13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121</v>
      </c>
      <c r="B120" s="0" t="n">
        <v>1.19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123</v>
      </c>
      <c r="B121" s="0" t="n">
        <v>1.19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57</v>
      </c>
      <c r="B122" s="0" t="n">
        <v>1.33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14</v>
      </c>
    </row>
    <row r="1048438" customFormat="false" ht="12.8" hidden="false" customHeight="false" outlineLevel="0" collapsed="false">
      <c r="B1048438" s="0" t="n">
        <v>0.35</v>
      </c>
    </row>
    <row r="1048439" customFormat="false" ht="12.8" hidden="false" customHeight="false" outlineLevel="0" collapsed="false">
      <c r="B1048439" s="0" t="n">
        <v>1.12</v>
      </c>
    </row>
    <row r="1048440" customFormat="false" ht="12.8" hidden="false" customHeight="false" outlineLevel="0" collapsed="false">
      <c r="B1048440" s="0" t="n">
        <v>0.21</v>
      </c>
    </row>
    <row r="1048441" customFormat="false" ht="12.8" hidden="false" customHeight="false" outlineLevel="0" collapsed="false">
      <c r="B1048441" s="0" t="n">
        <v>0.52</v>
      </c>
    </row>
    <row r="1048442" customFormat="false" ht="12.8" hidden="false" customHeight="false" outlineLevel="0" collapsed="false">
      <c r="B1048442" s="0" t="n">
        <v>0.17</v>
      </c>
    </row>
    <row r="1048443" customFormat="false" ht="12.8" hidden="false" customHeight="false" outlineLevel="0" collapsed="false">
      <c r="B1048443" s="0" t="n">
        <v>0.12</v>
      </c>
    </row>
    <row r="1048444" customFormat="false" ht="12.8" hidden="false" customHeight="false" outlineLevel="0" collapsed="false">
      <c r="B1048444" s="0" t="n">
        <v>0.91</v>
      </c>
    </row>
    <row r="1048445" customFormat="false" ht="12.8" hidden="false" customHeight="false" outlineLevel="0" collapsed="false">
      <c r="B1048445" s="0" t="n">
        <v>0</v>
      </c>
    </row>
    <row r="1048446" customFormat="false" ht="12.8" hidden="false" customHeight="false" outlineLevel="0" collapsed="false">
      <c r="B1048446" s="0" t="n">
        <v>0.29</v>
      </c>
    </row>
    <row r="1048447" customFormat="false" ht="12.8" hidden="false" customHeight="false" outlineLevel="0" collapsed="false">
      <c r="B1048447" s="0" t="n">
        <v>0</v>
      </c>
    </row>
    <row r="1048448" customFormat="false" ht="12.8" hidden="false" customHeight="false" outlineLevel="0" collapsed="false">
      <c r="B1048448" s="0" t="n">
        <v>0.5</v>
      </c>
    </row>
    <row r="1048449" customFormat="false" ht="12.8" hidden="false" customHeight="false" outlineLevel="0" collapsed="false">
      <c r="B1048449" s="0" t="n">
        <v>0.4</v>
      </c>
    </row>
    <row r="1048450" customFormat="false" ht="12.8" hidden="false" customHeight="false" outlineLevel="0" collapsed="false">
      <c r="B1048450" s="0" t="n">
        <v>0.32</v>
      </c>
    </row>
    <row r="1048451" customFormat="false" ht="12.8" hidden="false" customHeight="false" outlineLevel="0" collapsed="false">
      <c r="B1048451" s="0" t="n">
        <v>0.38</v>
      </c>
    </row>
    <row r="1048452" customFormat="false" ht="12.8" hidden="false" customHeight="false" outlineLevel="0" collapsed="false">
      <c r="B1048452" s="0" t="n">
        <v>0.14</v>
      </c>
    </row>
    <row r="1048453" customFormat="false" ht="12.8" hidden="false" customHeight="false" outlineLevel="0" collapsed="false">
      <c r="B1048453" s="0" t="n">
        <v>0.76</v>
      </c>
    </row>
    <row r="1048454" customFormat="false" ht="12.8" hidden="false" customHeight="false" outlineLevel="0" collapsed="false">
      <c r="B1048454" s="0" t="n">
        <v>0.28</v>
      </c>
    </row>
    <row r="1048455" customFormat="false" ht="12.8" hidden="false" customHeight="false" outlineLevel="0" collapsed="false">
      <c r="B1048455" s="0" t="n">
        <v>0.48</v>
      </c>
    </row>
    <row r="1048456" customFormat="false" ht="12.8" hidden="false" customHeight="false" outlineLevel="0" collapsed="false">
      <c r="B1048456" s="0" t="n">
        <v>1.11</v>
      </c>
    </row>
    <row r="1048457" customFormat="false" ht="12.8" hidden="false" customHeight="false" outlineLevel="0" collapsed="false">
      <c r="B1048457" s="0" t="n">
        <v>0.39</v>
      </c>
    </row>
    <row r="1048458" customFormat="false" ht="12.8" hidden="false" customHeight="false" outlineLevel="0" collapsed="false">
      <c r="B1048458" s="0" t="n">
        <v>0.87</v>
      </c>
    </row>
    <row r="1048459" customFormat="false" ht="12.8" hidden="false" customHeight="false" outlineLevel="0" collapsed="false">
      <c r="B1048459" s="0" t="n">
        <v>0.51</v>
      </c>
    </row>
    <row r="1048460" customFormat="false" ht="12.8" hidden="false" customHeight="false" outlineLevel="0" collapsed="false">
      <c r="B1048460" s="0" t="n">
        <v>0.34</v>
      </c>
    </row>
    <row r="1048461" customFormat="false" ht="12.8" hidden="false" customHeight="false" outlineLevel="0" collapsed="false">
      <c r="B1048461" s="0" t="n">
        <v>0.38</v>
      </c>
    </row>
    <row r="1048462" customFormat="false" ht="12.8" hidden="false" customHeight="false" outlineLevel="0" collapsed="false">
      <c r="B1048462" s="0" t="n">
        <v>0.82</v>
      </c>
    </row>
    <row r="1048463" customFormat="false" ht="12.8" hidden="false" customHeight="false" outlineLevel="0" collapsed="false">
      <c r="B1048463" s="0" t="n">
        <v>0.66</v>
      </c>
    </row>
    <row r="1048464" customFormat="false" ht="12.8" hidden="false" customHeight="false" outlineLevel="0" collapsed="false">
      <c r="B1048464" s="0" t="n">
        <v>0.12</v>
      </c>
    </row>
    <row r="1048465" customFormat="false" ht="12.8" hidden="false" customHeight="false" outlineLevel="0" collapsed="false">
      <c r="B1048465" s="0" t="n">
        <v>0.87</v>
      </c>
    </row>
    <row r="1048466" customFormat="false" ht="12.8" hidden="false" customHeight="false" outlineLevel="0" collapsed="false">
      <c r="B1048466" s="0" t="n">
        <v>0.87</v>
      </c>
    </row>
    <row r="1048467" customFormat="false" ht="12.8" hidden="false" customHeight="false" outlineLevel="0" collapsed="false">
      <c r="B1048467" s="0" t="n">
        <v>0</v>
      </c>
    </row>
    <row r="1048468" customFormat="false" ht="12.8" hidden="false" customHeight="false" outlineLevel="0" collapsed="false">
      <c r="B1048468" s="0" t="n">
        <v>1</v>
      </c>
    </row>
    <row r="1048469" customFormat="false" ht="12.8" hidden="false" customHeight="false" outlineLevel="0" collapsed="false">
      <c r="B1048469" s="0" t="n">
        <v>0.95</v>
      </c>
    </row>
    <row r="1048470" customFormat="false" ht="12.8" hidden="false" customHeight="false" outlineLevel="0" collapsed="false">
      <c r="B1048470" s="0" t="n">
        <v>0.55</v>
      </c>
    </row>
    <row r="1048471" customFormat="false" ht="12.8" hidden="false" customHeight="false" outlineLevel="0" collapsed="false">
      <c r="B1048471" s="0" t="n">
        <v>0.27</v>
      </c>
    </row>
    <row r="1048472" customFormat="false" ht="12.8" hidden="false" customHeight="false" outlineLevel="0" collapsed="false">
      <c r="B1048472" s="0" t="n">
        <v>1.33</v>
      </c>
    </row>
    <row r="1048473" customFormat="false" ht="12.8" hidden="false" customHeight="false" outlineLevel="0" collapsed="false">
      <c r="B1048473" s="0" t="n">
        <v>0.6</v>
      </c>
    </row>
    <row r="1048474" customFormat="false" ht="12.8" hidden="false" customHeight="false" outlineLevel="0" collapsed="false">
      <c r="B1048474" s="0" t="n">
        <v>0.34</v>
      </c>
    </row>
    <row r="1048475" customFormat="false" ht="12.8" hidden="false" customHeight="false" outlineLevel="0" collapsed="false">
      <c r="B1048475" s="0" t="n">
        <v>1.1</v>
      </c>
    </row>
    <row r="1048476" customFormat="false" ht="12.8" hidden="false" customHeight="false" outlineLevel="0" collapsed="false">
      <c r="B1048476" s="0" t="n">
        <v>0.69</v>
      </c>
    </row>
    <row r="1048477" customFormat="false" ht="12.8" hidden="false" customHeight="false" outlineLevel="0" collapsed="false">
      <c r="B1048477" s="0" t="n">
        <v>1.02</v>
      </c>
    </row>
    <row r="1048478" customFormat="false" ht="12.8" hidden="false" customHeight="false" outlineLevel="0" collapsed="false">
      <c r="B1048478" s="0" t="n">
        <v>0.31</v>
      </c>
    </row>
    <row r="1048479" customFormat="false" ht="12.8" hidden="false" customHeight="false" outlineLevel="0" collapsed="false">
      <c r="B1048479" s="0" t="n">
        <v>0.94</v>
      </c>
    </row>
    <row r="1048480" customFormat="false" ht="12.8" hidden="false" customHeight="false" outlineLevel="0" collapsed="false">
      <c r="B1048480" s="0" t="n">
        <v>0.82</v>
      </c>
    </row>
    <row r="1048481" customFormat="false" ht="12.8" hidden="false" customHeight="false" outlineLevel="0" collapsed="false">
      <c r="B1048481" s="0" t="n">
        <v>0.5</v>
      </c>
    </row>
    <row r="1048482" customFormat="false" ht="12.8" hidden="false" customHeight="false" outlineLevel="0" collapsed="false">
      <c r="B1048482" s="0" t="n">
        <v>0.47</v>
      </c>
    </row>
    <row r="1048483" customFormat="false" ht="12.8" hidden="false" customHeight="false" outlineLevel="0" collapsed="false">
      <c r="B1048483" s="0" t="n">
        <v>0.52</v>
      </c>
    </row>
    <row r="1048484" customFormat="false" ht="12.8" hidden="false" customHeight="false" outlineLevel="0" collapsed="false">
      <c r="B1048484" s="0" t="n">
        <v>0.49</v>
      </c>
    </row>
    <row r="1048485" customFormat="false" ht="12.8" hidden="false" customHeight="false" outlineLevel="0" collapsed="false">
      <c r="B1048485" s="0" t="n">
        <v>0.8</v>
      </c>
    </row>
    <row r="1048486" customFormat="false" ht="12.8" hidden="false" customHeight="false" outlineLevel="0" collapsed="false">
      <c r="B1048486" s="0" t="n">
        <v>1</v>
      </c>
    </row>
    <row r="1048487" customFormat="false" ht="12.8" hidden="false" customHeight="false" outlineLevel="0" collapsed="false">
      <c r="B1048487" s="0" t="n">
        <v>0.92</v>
      </c>
    </row>
    <row r="1048488" customFormat="false" ht="12.8" hidden="false" customHeight="false" outlineLevel="0" collapsed="false">
      <c r="B1048488" s="0" t="n">
        <v>0.64</v>
      </c>
    </row>
    <row r="1048489" customFormat="false" ht="12.8" hidden="false" customHeight="false" outlineLevel="0" collapsed="false">
      <c r="B1048489" s="0" t="n">
        <v>0.46</v>
      </c>
    </row>
    <row r="1048490" customFormat="false" ht="12.8" hidden="false" customHeight="false" outlineLevel="0" collapsed="false">
      <c r="B1048490" s="0" t="n">
        <v>0.42</v>
      </c>
    </row>
    <row r="1048491" customFormat="false" ht="12.8" hidden="false" customHeight="false" outlineLevel="0" collapsed="false">
      <c r="B1048491" s="0" t="n">
        <v>0.77</v>
      </c>
    </row>
    <row r="1048492" customFormat="false" ht="12.8" hidden="false" customHeight="false" outlineLevel="0" collapsed="false">
      <c r="B1048492" s="0" t="n">
        <v>0.92</v>
      </c>
    </row>
    <row r="1048493" customFormat="false" ht="12.8" hidden="false" customHeight="false" outlineLevel="0" collapsed="false">
      <c r="B1048493" s="0" t="n">
        <v>0.57</v>
      </c>
    </row>
    <row r="1048494" customFormat="false" ht="12.8" hidden="false" customHeight="false" outlineLevel="0" collapsed="false">
      <c r="B1048494" s="0" t="n">
        <v>0.68</v>
      </c>
    </row>
    <row r="1048495" customFormat="false" ht="12.8" hidden="false" customHeight="false" outlineLevel="0" collapsed="false">
      <c r="B1048495" s="0" t="n">
        <v>0.6</v>
      </c>
    </row>
    <row r="1048496" customFormat="false" ht="12.8" hidden="false" customHeight="false" outlineLevel="0" collapsed="false">
      <c r="B1048496" s="0" t="n">
        <v>0.7</v>
      </c>
    </row>
    <row r="1048497" customFormat="false" ht="12.8" hidden="false" customHeight="false" outlineLevel="0" collapsed="false">
      <c r="B1048497" s="0" t="n">
        <v>0.48</v>
      </c>
    </row>
    <row r="1048498" customFormat="false" ht="12.8" hidden="false" customHeight="false" outlineLevel="0" collapsed="false">
      <c r="B1048498" s="0" t="n">
        <v>0.58</v>
      </c>
    </row>
    <row r="1048499" customFormat="false" ht="12.8" hidden="false" customHeight="false" outlineLevel="0" collapsed="false">
      <c r="B1048499" s="0" t="n">
        <v>0.72</v>
      </c>
    </row>
    <row r="1048500" customFormat="false" ht="12.8" hidden="false" customHeight="false" outlineLevel="0" collapsed="false">
      <c r="B1048500" s="0" t="n">
        <v>1.11</v>
      </c>
    </row>
    <row r="1048501" customFormat="false" ht="12.8" hidden="false" customHeight="false" outlineLevel="0" collapsed="false">
      <c r="B1048501" s="0" t="n">
        <v>0.68</v>
      </c>
    </row>
    <row r="1048502" customFormat="false" ht="12.8" hidden="false" customHeight="false" outlineLevel="0" collapsed="false">
      <c r="B1048502" s="0" t="n">
        <v>0.51</v>
      </c>
    </row>
    <row r="1048503" customFormat="false" ht="12.8" hidden="false" customHeight="false" outlineLevel="0" collapsed="false">
      <c r="B1048503" s="0" t="n">
        <v>0.48</v>
      </c>
    </row>
    <row r="1048504" customFormat="false" ht="12.8" hidden="false" customHeight="false" outlineLevel="0" collapsed="false">
      <c r="B1048504" s="0" t="n">
        <v>0.27</v>
      </c>
    </row>
    <row r="1048505" customFormat="false" ht="12.8" hidden="false" customHeight="false" outlineLevel="0" collapsed="false">
      <c r="B1048505" s="0" t="n">
        <v>0.52</v>
      </c>
    </row>
    <row r="1048506" customFormat="false" ht="12.8" hidden="false" customHeight="false" outlineLevel="0" collapsed="false">
      <c r="B1048506" s="0" t="n">
        <v>0.27</v>
      </c>
    </row>
    <row r="1048507" customFormat="false" ht="12.8" hidden="false" customHeight="false" outlineLevel="0" collapsed="false">
      <c r="B1048507" s="0" t="n">
        <v>0.38</v>
      </c>
    </row>
    <row r="1048508" customFormat="false" ht="12.8" hidden="false" customHeight="false" outlineLevel="0" collapsed="false">
      <c r="B1048508" s="0" t="n">
        <v>0.76</v>
      </c>
    </row>
    <row r="1048509" customFormat="false" ht="12.8" hidden="false" customHeight="false" outlineLevel="0" collapsed="false">
      <c r="B1048509" s="0" t="n">
        <v>0.82</v>
      </c>
    </row>
    <row r="1048510" customFormat="false" ht="12.8" hidden="false" customHeight="false" outlineLevel="0" collapsed="false">
      <c r="B1048510" s="0" t="n">
        <v>0.29</v>
      </c>
    </row>
    <row r="1048511" customFormat="false" ht="12.8" hidden="false" customHeight="false" outlineLevel="0" collapsed="false">
      <c r="B1048511" s="0" t="n">
        <v>0</v>
      </c>
    </row>
    <row r="1048512" customFormat="false" ht="12.8" hidden="false" customHeight="false" outlineLevel="0" collapsed="false">
      <c r="B1048512" s="0" t="n">
        <v>0.51</v>
      </c>
    </row>
    <row r="1048513" customFormat="false" ht="12.8" hidden="false" customHeight="false" outlineLevel="0" collapsed="false">
      <c r="B1048513" s="0" t="n">
        <v>0.5</v>
      </c>
    </row>
    <row r="1048514" customFormat="false" ht="12.8" hidden="false" customHeight="false" outlineLevel="0" collapsed="false">
      <c r="B1048514" s="0" t="n">
        <v>0.44</v>
      </c>
    </row>
    <row r="1048515" customFormat="false" ht="12.8" hidden="false" customHeight="false" outlineLevel="0" collapsed="false">
      <c r="B1048515" s="0" t="n">
        <v>0.48</v>
      </c>
    </row>
    <row r="1048516" customFormat="false" ht="12.8" hidden="false" customHeight="false" outlineLevel="0" collapsed="false">
      <c r="B1048516" s="0" t="n">
        <v>0.62</v>
      </c>
    </row>
    <row r="1048517" customFormat="false" ht="12.8" hidden="false" customHeight="false" outlineLevel="0" collapsed="false">
      <c r="B1048517" s="0" t="n">
        <v>0.31</v>
      </c>
    </row>
    <row r="1048518" customFormat="false" ht="12.8" hidden="false" customHeight="false" outlineLevel="0" collapsed="false">
      <c r="B1048518" s="0" t="n">
        <v>0.81</v>
      </c>
    </row>
    <row r="1048519" customFormat="false" ht="12.8" hidden="false" customHeight="false" outlineLevel="0" collapsed="false">
      <c r="B1048519" s="0" t="n">
        <v>0.77</v>
      </c>
    </row>
    <row r="1048520" customFormat="false" ht="12.8" hidden="false" customHeight="false" outlineLevel="0" collapsed="false">
      <c r="B1048520" s="0" t="n">
        <v>1.01</v>
      </c>
    </row>
    <row r="1048521" customFormat="false" ht="12.8" hidden="false" customHeight="false" outlineLevel="0" collapsed="false">
      <c r="B1048521" s="0" t="n">
        <v>0.74</v>
      </c>
    </row>
    <row r="1048522" customFormat="false" ht="12.8" hidden="false" customHeight="false" outlineLevel="0" collapsed="false">
      <c r="B1048522" s="0" t="n">
        <v>1</v>
      </c>
    </row>
    <row r="1048523" customFormat="false" ht="12.8" hidden="false" customHeight="false" outlineLevel="0" collapsed="false">
      <c r="B1048523" s="0" t="n">
        <v>0.34</v>
      </c>
    </row>
    <row r="1048524" customFormat="false" ht="12.8" hidden="false" customHeight="false" outlineLevel="0" collapsed="false">
      <c r="B1048524" s="0" t="n">
        <v>0.44</v>
      </c>
    </row>
    <row r="1048525" customFormat="false" ht="12.8" hidden="false" customHeight="false" outlineLevel="0" collapsed="false">
      <c r="B1048525" s="0" t="n">
        <v>0.52</v>
      </c>
    </row>
    <row r="1048526" customFormat="false" ht="12.8" hidden="false" customHeight="false" outlineLevel="0" collapsed="false">
      <c r="B1048526" s="0" t="n">
        <v>0.48</v>
      </c>
    </row>
    <row r="1048527" customFormat="false" ht="12.8" hidden="false" customHeight="false" outlineLevel="0" collapsed="false">
      <c r="B1048527" s="0" t="n">
        <v>0.73</v>
      </c>
    </row>
    <row r="1048528" customFormat="false" ht="12.8" hidden="false" customHeight="false" outlineLevel="0" collapsed="false">
      <c r="B1048528" s="0" t="n">
        <v>0.43</v>
      </c>
    </row>
    <row r="1048529" customFormat="false" ht="12.8" hidden="false" customHeight="false" outlineLevel="0" collapsed="false">
      <c r="B1048529" s="0" t="n">
        <v>0.37</v>
      </c>
    </row>
    <row r="1048530" customFormat="false" ht="12.8" hidden="false" customHeight="false" outlineLevel="0" collapsed="false">
      <c r="B1048530" s="0" t="n">
        <v>0.98</v>
      </c>
    </row>
    <row r="1048531" customFormat="false" ht="12.8" hidden="false" customHeight="false" outlineLevel="0" collapsed="false">
      <c r="B1048531" s="0" t="n">
        <v>0.88</v>
      </c>
    </row>
    <row r="1048532" customFormat="false" ht="12.8" hidden="false" customHeight="false" outlineLevel="0" collapsed="false">
      <c r="B1048532" s="0" t="n">
        <v>0.48</v>
      </c>
    </row>
    <row r="1048533" customFormat="false" ht="12.8" hidden="false" customHeight="false" outlineLevel="0" collapsed="false">
      <c r="B1048533" s="0" t="n">
        <v>0.82</v>
      </c>
    </row>
    <row r="1048534" customFormat="false" ht="12.8" hidden="false" customHeight="false" outlineLevel="0" collapsed="false">
      <c r="B1048534" s="0" t="n">
        <v>0.42</v>
      </c>
    </row>
    <row r="1048535" customFormat="false" ht="12.8" hidden="false" customHeight="false" outlineLevel="0" collapsed="false">
      <c r="B1048535" s="0" t="n">
        <v>1.06</v>
      </c>
    </row>
    <row r="1048536" customFormat="false" ht="12.8" hidden="false" customHeight="false" outlineLevel="0" collapsed="false">
      <c r="B1048536" s="0" t="n">
        <v>0.53</v>
      </c>
    </row>
    <row r="1048537" customFormat="false" ht="12.8" hidden="false" customHeight="false" outlineLevel="0" collapsed="false">
      <c r="B1048537" s="0" t="n">
        <v>1.1</v>
      </c>
    </row>
    <row r="1048538" customFormat="false" ht="12.8" hidden="false" customHeight="false" outlineLevel="0" collapsed="false">
      <c r="B1048538" s="0" t="n">
        <v>0.58</v>
      </c>
    </row>
    <row r="1048539" customFormat="false" ht="12.8" hidden="false" customHeight="false" outlineLevel="0" collapsed="false">
      <c r="B1048539" s="0" t="n">
        <v>0.26</v>
      </c>
    </row>
    <row r="1048540" customFormat="false" ht="12.8" hidden="false" customHeight="false" outlineLevel="0" collapsed="false">
      <c r="B1048540" s="0" t="n">
        <v>0.75</v>
      </c>
    </row>
    <row r="1048541" customFormat="false" ht="12.8" hidden="false" customHeight="false" outlineLevel="0" collapsed="false">
      <c r="B1048541" s="0" t="n">
        <v>0.58</v>
      </c>
    </row>
    <row r="1048542" customFormat="false" ht="12.8" hidden="false" customHeight="false" outlineLevel="0" collapsed="false">
      <c r="B1048542" s="0" t="n">
        <v>0.95</v>
      </c>
    </row>
    <row r="1048543" customFormat="false" ht="12.8" hidden="false" customHeight="false" outlineLevel="0" collapsed="false">
      <c r="B1048543" s="0" t="n">
        <v>1.06</v>
      </c>
    </row>
    <row r="1048544" customFormat="false" ht="12.8" hidden="false" customHeight="false" outlineLevel="0" collapsed="false">
      <c r="B1048544" s="0" t="n">
        <v>0.45</v>
      </c>
    </row>
    <row r="1048545" customFormat="false" ht="12.8" hidden="false" customHeight="false" outlineLevel="0" collapsed="false">
      <c r="B1048545" s="0" t="n">
        <v>0.6</v>
      </c>
    </row>
    <row r="1048546" customFormat="false" ht="12.8" hidden="false" customHeight="false" outlineLevel="0" collapsed="false">
      <c r="B1048546" s="0" t="n">
        <v>0.75</v>
      </c>
    </row>
    <row r="1048547" customFormat="false" ht="12.8" hidden="false" customHeight="false" outlineLevel="0" collapsed="false">
      <c r="B1048547" s="0" t="n">
        <v>1.19</v>
      </c>
    </row>
    <row r="1048548" customFormat="false" ht="12.8" hidden="false" customHeight="false" outlineLevel="0" collapsed="false">
      <c r="B1048548" s="0" t="n">
        <v>0.4</v>
      </c>
    </row>
    <row r="1048549" customFormat="false" ht="12.8" hidden="false" customHeight="false" outlineLevel="0" collapsed="false">
      <c r="B1048549" s="0" t="n">
        <v>1.19</v>
      </c>
    </row>
    <row r="1048550" customFormat="false" ht="12.8" hidden="false" customHeight="false" outlineLevel="0" collapsed="false">
      <c r="B1048550" s="0" t="n">
        <v>0.27</v>
      </c>
    </row>
    <row r="1048551" customFormat="false" ht="12.8" hidden="false" customHeight="false" outlineLevel="0" collapsed="false">
      <c r="B1048551" s="0" t="n">
        <v>0.93</v>
      </c>
    </row>
    <row r="1048552" customFormat="false" ht="12.8" hidden="false" customHeight="false" outlineLevel="0" collapsed="false">
      <c r="B1048552" s="0" t="n">
        <v>0.95</v>
      </c>
    </row>
    <row r="1048553" customFormat="false" ht="12.8" hidden="false" customHeight="false" outlineLevel="0" collapsed="false">
      <c r="B1048553" s="0" t="n">
        <v>0.92</v>
      </c>
    </row>
    <row r="1048554" customFormat="false" ht="12.8" hidden="false" customHeight="false" outlineLevel="0" collapsed="false">
      <c r="B1048554" s="0" t="n">
        <v>0.81</v>
      </c>
    </row>
    <row r="1048555" customFormat="false" ht="12.8" hidden="false" customHeight="false" outlineLevel="0" collapsed="false">
      <c r="B1048555" s="0" t="n">
        <v>0.48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15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s">
        <v>29</v>
      </c>
      <c r="B2" s="0" t="n">
        <v>0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0</v>
      </c>
      <c r="H2" s="0" t="n">
        <f aca="false">QUARTILE(B$2:B$122,2)</f>
        <v>0.29</v>
      </c>
      <c r="I2" s="0" t="n">
        <f aca="false">QUARTILE(B$2:B$122,3)</f>
        <v>0.63</v>
      </c>
      <c r="J2" s="0" t="n">
        <f aca="false">I2-G2</f>
        <v>0.63</v>
      </c>
      <c r="K2" s="0" t="n">
        <f aca="false">I2+J2*1.5</f>
        <v>1.575</v>
      </c>
      <c r="L2" s="0" t="n">
        <f aca="false">G2-1.5*J2</f>
        <v>-0.945</v>
      </c>
      <c r="M2" s="0" t="n">
        <f aca="false">H2/3</f>
        <v>0.0966666666666667</v>
      </c>
    </row>
    <row r="3" customFormat="false" ht="12.8" hidden="false" customHeight="false" outlineLevel="0" collapsed="false">
      <c r="A3" s="0" t="s">
        <v>30</v>
      </c>
      <c r="B3" s="0" t="n">
        <v>0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4" t="s">
        <v>306</v>
      </c>
      <c r="H3" s="4" t="n">
        <f aca="false">100*COUNTIF(D1:D122,1)/121</f>
        <v>0.826446280991735</v>
      </c>
    </row>
    <row r="4" customFormat="false" ht="12.8" hidden="false" customHeight="false" outlineLevel="0" collapsed="false">
      <c r="A4" s="0" t="s">
        <v>31</v>
      </c>
      <c r="B4" s="0" t="n">
        <v>0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31.404958677686</v>
      </c>
    </row>
    <row r="5" customFormat="false" ht="12.8" hidden="false" customHeight="false" outlineLevel="0" collapsed="false">
      <c r="A5" s="0" t="s">
        <v>32</v>
      </c>
      <c r="B5" s="0" t="n">
        <v>0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33</v>
      </c>
      <c r="B6" s="0" t="n">
        <v>0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34</v>
      </c>
      <c r="B7" s="0" t="n">
        <v>0</v>
      </c>
      <c r="C7" s="0" t="s">
        <v>178</v>
      </c>
      <c r="D7" s="11" t="n">
        <f aca="false">B7&gt;K$2</f>
        <v>0</v>
      </c>
      <c r="E7" s="11" t="n">
        <f aca="false">B7&lt;=M$2</f>
        <v>1</v>
      </c>
    </row>
    <row r="8" customFormat="false" ht="12.8" hidden="false" customHeight="false" outlineLevel="0" collapsed="false">
      <c r="A8" s="0" t="s">
        <v>35</v>
      </c>
      <c r="B8" s="0" t="n">
        <v>0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45</v>
      </c>
      <c r="B9" s="0" t="n">
        <v>0</v>
      </c>
      <c r="C9" s="0" t="s">
        <v>178</v>
      </c>
      <c r="D9" s="11" t="n">
        <f aca="false">B9&gt;K$2</f>
        <v>0</v>
      </c>
      <c r="E9" s="11" t="n">
        <f aca="false">B9&lt;=M$2</f>
        <v>1</v>
      </c>
    </row>
    <row r="10" customFormat="false" ht="12.8" hidden="false" customHeight="false" outlineLevel="0" collapsed="false">
      <c r="A10" s="0" t="s">
        <v>46</v>
      </c>
      <c r="B10" s="0" t="n">
        <v>0</v>
      </c>
      <c r="C10" s="0" t="s">
        <v>178</v>
      </c>
      <c r="D10" s="11" t="n">
        <f aca="false">B10&gt;K$2</f>
        <v>0</v>
      </c>
      <c r="E10" s="11" t="n">
        <f aca="false">B10&lt;=M$2</f>
        <v>1</v>
      </c>
    </row>
    <row r="11" customFormat="false" ht="12.8" hidden="false" customHeight="false" outlineLevel="0" collapsed="false">
      <c r="A11" s="0" t="s">
        <v>48</v>
      </c>
      <c r="B11" s="0" t="n">
        <v>0</v>
      </c>
      <c r="C11" s="0" t="s">
        <v>178</v>
      </c>
      <c r="D11" s="11" t="n">
        <f aca="false">B11&gt;K$2</f>
        <v>0</v>
      </c>
      <c r="E11" s="11" t="n">
        <f aca="false">B11&lt;=M$2</f>
        <v>1</v>
      </c>
    </row>
    <row r="12" customFormat="false" ht="12.8" hidden="false" customHeight="false" outlineLevel="0" collapsed="false">
      <c r="A12" s="0" t="s">
        <v>53</v>
      </c>
      <c r="B12" s="0" t="n">
        <v>0</v>
      </c>
      <c r="C12" s="0" t="s">
        <v>178</v>
      </c>
      <c r="D12" s="11" t="n">
        <f aca="false">B12&gt;K$2</f>
        <v>0</v>
      </c>
      <c r="E12" s="11" t="n">
        <f aca="false">B12&lt;=M$2</f>
        <v>1</v>
      </c>
    </row>
    <row r="13" customFormat="false" ht="12.8" hidden="false" customHeight="false" outlineLevel="0" collapsed="false">
      <c r="A13" s="0" t="s">
        <v>56</v>
      </c>
      <c r="B13" s="0" t="n">
        <v>0</v>
      </c>
      <c r="C13" s="0" t="s">
        <v>178</v>
      </c>
      <c r="D13" s="11" t="n">
        <f aca="false">B13&gt;K$2</f>
        <v>0</v>
      </c>
      <c r="E13" s="11" t="n">
        <f aca="false">B13&lt;=M$2</f>
        <v>1</v>
      </c>
    </row>
    <row r="14" customFormat="false" ht="12.8" hidden="false" customHeight="false" outlineLevel="0" collapsed="false">
      <c r="A14" s="0" t="s">
        <v>61</v>
      </c>
      <c r="B14" s="0" t="n">
        <v>0</v>
      </c>
      <c r="C14" s="0" t="s">
        <v>178</v>
      </c>
      <c r="D14" s="11" t="n">
        <f aca="false">B14&gt;K$2</f>
        <v>0</v>
      </c>
      <c r="E14" s="11" t="n">
        <f aca="false">B14&lt;=M$2</f>
        <v>1</v>
      </c>
    </row>
    <row r="15" customFormat="false" ht="12.8" hidden="false" customHeight="false" outlineLevel="0" collapsed="false">
      <c r="A15" s="0" t="s">
        <v>62</v>
      </c>
      <c r="B15" s="0" t="n">
        <v>0</v>
      </c>
      <c r="C15" s="0" t="s">
        <v>178</v>
      </c>
      <c r="D15" s="11" t="n">
        <f aca="false">B15&gt;K$2</f>
        <v>0</v>
      </c>
      <c r="E15" s="11" t="n">
        <f aca="false">B15&lt;=M$2</f>
        <v>1</v>
      </c>
    </row>
    <row r="16" customFormat="false" ht="12.8" hidden="false" customHeight="false" outlineLevel="0" collapsed="false">
      <c r="A16" s="0" t="s">
        <v>69</v>
      </c>
      <c r="B16" s="0" t="n">
        <v>0</v>
      </c>
      <c r="C16" s="0" t="s">
        <v>178</v>
      </c>
      <c r="D16" s="11" t="n">
        <f aca="false">B16&gt;K$2</f>
        <v>0</v>
      </c>
      <c r="E16" s="11" t="n">
        <f aca="false">B16&lt;=M$2</f>
        <v>1</v>
      </c>
    </row>
    <row r="17" customFormat="false" ht="12.8" hidden="false" customHeight="false" outlineLevel="0" collapsed="false">
      <c r="A17" s="0" t="s">
        <v>84</v>
      </c>
      <c r="B17" s="0" t="n">
        <v>0</v>
      </c>
      <c r="C17" s="0" t="s">
        <v>178</v>
      </c>
      <c r="D17" s="11" t="n">
        <f aca="false">B17&gt;K$2</f>
        <v>0</v>
      </c>
      <c r="E17" s="11" t="n">
        <f aca="false">B17&lt;=M$2</f>
        <v>1</v>
      </c>
    </row>
    <row r="18" customFormat="false" ht="12.8" hidden="false" customHeight="false" outlineLevel="0" collapsed="false">
      <c r="A18" s="0" t="s">
        <v>85</v>
      </c>
      <c r="B18" s="0" t="n">
        <v>0</v>
      </c>
      <c r="C18" s="0" t="s">
        <v>178</v>
      </c>
      <c r="D18" s="11" t="n">
        <f aca="false">B18&gt;K$2</f>
        <v>0</v>
      </c>
      <c r="E18" s="11" t="n">
        <f aca="false">B18&lt;=M$2</f>
        <v>1</v>
      </c>
    </row>
    <row r="19" customFormat="false" ht="12.8" hidden="false" customHeight="false" outlineLevel="0" collapsed="false">
      <c r="A19" s="0" t="s">
        <v>87</v>
      </c>
      <c r="B19" s="0" t="n">
        <v>0</v>
      </c>
      <c r="C19" s="0" t="s">
        <v>178</v>
      </c>
      <c r="D19" s="11" t="n">
        <f aca="false">B19&gt;K$2</f>
        <v>0</v>
      </c>
      <c r="E19" s="11" t="n">
        <f aca="false">B19&lt;=M$2</f>
        <v>1</v>
      </c>
    </row>
    <row r="20" customFormat="false" ht="12.8" hidden="false" customHeight="false" outlineLevel="0" collapsed="false">
      <c r="A20" s="0" t="s">
        <v>94</v>
      </c>
      <c r="B20" s="0" t="n">
        <v>0</v>
      </c>
      <c r="C20" s="0" t="s">
        <v>178</v>
      </c>
      <c r="D20" s="11" t="n">
        <f aca="false">B20&gt;K$2</f>
        <v>0</v>
      </c>
      <c r="E20" s="11" t="n">
        <f aca="false">B20&lt;=M$2</f>
        <v>1</v>
      </c>
    </row>
    <row r="21" customFormat="false" ht="12.8" hidden="false" customHeight="false" outlineLevel="0" collapsed="false">
      <c r="A21" s="0" t="s">
        <v>95</v>
      </c>
      <c r="B21" s="0" t="n">
        <v>0</v>
      </c>
      <c r="C21" s="0" t="s">
        <v>178</v>
      </c>
      <c r="D21" s="11" t="n">
        <f aca="false">B21&gt;K$2</f>
        <v>0</v>
      </c>
      <c r="E21" s="11" t="n">
        <f aca="false">B21&lt;=M$2</f>
        <v>1</v>
      </c>
    </row>
    <row r="22" customFormat="false" ht="12.8" hidden="false" customHeight="false" outlineLevel="0" collapsed="false">
      <c r="A22" s="0" t="s">
        <v>100</v>
      </c>
      <c r="B22" s="0" t="n">
        <v>0</v>
      </c>
      <c r="C22" s="0" t="s">
        <v>178</v>
      </c>
      <c r="D22" s="11" t="n">
        <f aca="false">B22&gt;K$2</f>
        <v>0</v>
      </c>
      <c r="E22" s="11" t="n">
        <f aca="false">B22&lt;=M$2</f>
        <v>1</v>
      </c>
    </row>
    <row r="23" customFormat="false" ht="12.8" hidden="false" customHeight="false" outlineLevel="0" collapsed="false">
      <c r="A23" s="0" t="s">
        <v>104</v>
      </c>
      <c r="B23" s="0" t="n">
        <v>0</v>
      </c>
      <c r="C23" s="0" t="s">
        <v>178</v>
      </c>
      <c r="D23" s="11" t="n">
        <f aca="false">B23&gt;K$2</f>
        <v>0</v>
      </c>
      <c r="E23" s="11" t="n">
        <f aca="false">B23&lt;=M$2</f>
        <v>1</v>
      </c>
    </row>
    <row r="24" customFormat="false" ht="12.8" hidden="false" customHeight="false" outlineLevel="0" collapsed="false">
      <c r="A24" s="0" t="s">
        <v>112</v>
      </c>
      <c r="B24" s="0" t="n">
        <v>0</v>
      </c>
      <c r="C24" s="0" t="s">
        <v>178</v>
      </c>
      <c r="D24" s="11" t="n">
        <f aca="false">B24&gt;K$2</f>
        <v>0</v>
      </c>
      <c r="E24" s="11" t="n">
        <f aca="false">B24&lt;=M$2</f>
        <v>1</v>
      </c>
    </row>
    <row r="25" customFormat="false" ht="12.8" hidden="false" customHeight="false" outlineLevel="0" collapsed="false">
      <c r="A25" s="0" t="s">
        <v>113</v>
      </c>
      <c r="B25" s="0" t="n">
        <v>0</v>
      </c>
      <c r="C25" s="0" t="s">
        <v>178</v>
      </c>
      <c r="D25" s="11" t="n">
        <f aca="false">B25&gt;K$2</f>
        <v>0</v>
      </c>
      <c r="E25" s="11" t="n">
        <f aca="false">B25&lt;=M$2</f>
        <v>1</v>
      </c>
    </row>
    <row r="26" customFormat="false" ht="12.8" hidden="false" customHeight="false" outlineLevel="0" collapsed="false">
      <c r="A26" s="0" t="s">
        <v>115</v>
      </c>
      <c r="B26" s="0" t="n">
        <v>0</v>
      </c>
      <c r="C26" s="0" t="s">
        <v>178</v>
      </c>
      <c r="D26" s="11" t="n">
        <f aca="false">B26&gt;K$2</f>
        <v>0</v>
      </c>
      <c r="E26" s="11" t="n">
        <f aca="false">B26&lt;=M$2</f>
        <v>1</v>
      </c>
    </row>
    <row r="27" customFormat="false" ht="12.8" hidden="false" customHeight="false" outlineLevel="0" collapsed="false">
      <c r="A27" s="0" t="s">
        <v>117</v>
      </c>
      <c r="B27" s="0" t="n">
        <v>0</v>
      </c>
      <c r="C27" s="0" t="s">
        <v>178</v>
      </c>
      <c r="D27" s="11" t="n">
        <f aca="false">B27&gt;K$2</f>
        <v>0</v>
      </c>
      <c r="E27" s="11" t="n">
        <f aca="false">B27&lt;=M$2</f>
        <v>1</v>
      </c>
    </row>
    <row r="28" customFormat="false" ht="12.8" hidden="false" customHeight="false" outlineLevel="0" collapsed="false">
      <c r="A28" s="0" t="s">
        <v>127</v>
      </c>
      <c r="B28" s="0" t="n">
        <v>0</v>
      </c>
      <c r="C28" s="0" t="s">
        <v>178</v>
      </c>
      <c r="D28" s="11" t="n">
        <f aca="false">B28&gt;K$2</f>
        <v>0</v>
      </c>
      <c r="E28" s="11" t="n">
        <f aca="false">B28&lt;=M$2</f>
        <v>1</v>
      </c>
    </row>
    <row r="29" customFormat="false" ht="12.8" hidden="false" customHeight="false" outlineLevel="0" collapsed="false">
      <c r="A29" s="0" t="s">
        <v>128</v>
      </c>
      <c r="B29" s="0" t="n">
        <v>0</v>
      </c>
      <c r="C29" s="0" t="s">
        <v>178</v>
      </c>
      <c r="D29" s="11" t="n">
        <f aca="false">B29&gt;K$2</f>
        <v>0</v>
      </c>
      <c r="E29" s="11" t="n">
        <f aca="false">B29&lt;=M$2</f>
        <v>1</v>
      </c>
    </row>
    <row r="30" customFormat="false" ht="12.8" hidden="false" customHeight="false" outlineLevel="0" collapsed="false">
      <c r="A30" s="0" t="s">
        <v>129</v>
      </c>
      <c r="B30" s="0" t="n">
        <v>0</v>
      </c>
      <c r="C30" s="0" t="s">
        <v>178</v>
      </c>
      <c r="D30" s="11" t="n">
        <f aca="false">B30&gt;K$2</f>
        <v>0</v>
      </c>
      <c r="E30" s="11" t="n">
        <f aca="false">B30&lt;=M$2</f>
        <v>1</v>
      </c>
    </row>
    <row r="31" customFormat="false" ht="12.8" hidden="false" customHeight="false" outlineLevel="0" collapsed="false">
      <c r="A31" s="0" t="s">
        <v>131</v>
      </c>
      <c r="B31" s="0" t="n">
        <v>0</v>
      </c>
      <c r="C31" s="0" t="s">
        <v>178</v>
      </c>
      <c r="D31" s="11" t="n">
        <f aca="false">B31&gt;K$2</f>
        <v>0</v>
      </c>
      <c r="E31" s="11" t="n">
        <f aca="false">B31&lt;=M$2</f>
        <v>1</v>
      </c>
    </row>
    <row r="32" customFormat="false" ht="12.8" hidden="false" customHeight="false" outlineLevel="0" collapsed="false">
      <c r="A32" s="0" t="s">
        <v>136</v>
      </c>
      <c r="B32" s="0" t="n">
        <v>0</v>
      </c>
      <c r="C32" s="0" t="s">
        <v>178</v>
      </c>
      <c r="D32" s="11" t="n">
        <f aca="false">B32&gt;K$2</f>
        <v>0</v>
      </c>
      <c r="E32" s="11" t="n">
        <f aca="false">B32&lt;=M$2</f>
        <v>1</v>
      </c>
    </row>
    <row r="33" customFormat="false" ht="12.8" hidden="false" customHeight="false" outlineLevel="0" collapsed="false">
      <c r="A33" s="0" t="s">
        <v>144</v>
      </c>
      <c r="B33" s="0" t="n">
        <v>0</v>
      </c>
      <c r="C33" s="0" t="s">
        <v>178</v>
      </c>
      <c r="D33" s="11" t="n">
        <f aca="false">B33&gt;K$2</f>
        <v>0</v>
      </c>
      <c r="E33" s="11" t="n">
        <f aca="false">B33&lt;=M$2</f>
        <v>1</v>
      </c>
    </row>
    <row r="34" customFormat="false" ht="12.8" hidden="false" customHeight="false" outlineLevel="0" collapsed="false">
      <c r="A34" s="0" t="s">
        <v>57</v>
      </c>
      <c r="B34" s="0" t="n">
        <v>0.03</v>
      </c>
      <c r="C34" s="0" t="s">
        <v>178</v>
      </c>
      <c r="D34" s="11" t="n">
        <f aca="false">B34&gt;K$2</f>
        <v>0</v>
      </c>
      <c r="E34" s="11" t="n">
        <f aca="false">B34&lt;=M$2</f>
        <v>1</v>
      </c>
    </row>
    <row r="35" customFormat="false" ht="12.8" hidden="false" customHeight="false" outlineLevel="0" collapsed="false">
      <c r="A35" s="0" t="s">
        <v>42</v>
      </c>
      <c r="B35" s="0" t="n">
        <v>0.05</v>
      </c>
      <c r="C35" s="0" t="s">
        <v>178</v>
      </c>
      <c r="D35" s="11" t="n">
        <f aca="false">B35&gt;K$2</f>
        <v>0</v>
      </c>
      <c r="E35" s="11" t="n">
        <f aca="false">B35&lt;=M$2</f>
        <v>1</v>
      </c>
    </row>
    <row r="36" customFormat="false" ht="12.8" hidden="false" customHeight="false" outlineLevel="0" collapsed="false">
      <c r="A36" s="0" t="s">
        <v>59</v>
      </c>
      <c r="B36" s="0" t="n">
        <v>0.06</v>
      </c>
      <c r="C36" s="0" t="s">
        <v>178</v>
      </c>
      <c r="D36" s="11" t="n">
        <f aca="false">B36&gt;K$2</f>
        <v>0</v>
      </c>
      <c r="E36" s="11" t="n">
        <f aca="false">B36&lt;=M$2</f>
        <v>1</v>
      </c>
    </row>
    <row r="37" customFormat="false" ht="12.8" hidden="false" customHeight="false" outlineLevel="0" collapsed="false">
      <c r="A37" s="0" t="s">
        <v>71</v>
      </c>
      <c r="B37" s="0" t="n">
        <v>0.07</v>
      </c>
      <c r="C37" s="0" t="s">
        <v>178</v>
      </c>
      <c r="D37" s="11" t="n">
        <f aca="false">B37&gt;K$2</f>
        <v>0</v>
      </c>
      <c r="E37" s="11" t="n">
        <f aca="false">B37&lt;=M$2</f>
        <v>1</v>
      </c>
    </row>
    <row r="38" customFormat="false" ht="12.8" hidden="false" customHeight="false" outlineLevel="0" collapsed="false">
      <c r="A38" s="0" t="s">
        <v>141</v>
      </c>
      <c r="B38" s="0" t="n">
        <v>0.07</v>
      </c>
      <c r="C38" s="0" t="s">
        <v>178</v>
      </c>
      <c r="D38" s="11" t="n">
        <f aca="false">B38&gt;K$2</f>
        <v>0</v>
      </c>
      <c r="E38" s="11" t="n">
        <f aca="false">B38&lt;=M$2</f>
        <v>1</v>
      </c>
    </row>
    <row r="39" customFormat="false" ht="12.8" hidden="false" customHeight="false" outlineLevel="0" collapsed="false">
      <c r="A39" s="0" t="n">
        <v>256644</v>
      </c>
      <c r="B39" s="0" t="n">
        <v>0.09</v>
      </c>
      <c r="C39" s="0" t="s">
        <v>178</v>
      </c>
      <c r="D39" s="11" t="n">
        <f aca="false">B39&gt;K$2</f>
        <v>0</v>
      </c>
      <c r="E39" s="11" t="n">
        <f aca="false">B39&lt;=M$2</f>
        <v>1</v>
      </c>
    </row>
    <row r="40" customFormat="false" ht="12.8" hidden="false" customHeight="false" outlineLevel="0" collapsed="false">
      <c r="A40" s="0" t="s">
        <v>82</v>
      </c>
      <c r="B40" s="0" t="n">
        <v>0.12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55</v>
      </c>
      <c r="B41" s="0" t="n">
        <v>0.13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99</v>
      </c>
      <c r="B42" s="0" t="n">
        <v>0.13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107</v>
      </c>
      <c r="B43" s="0" t="n">
        <v>0.13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134</v>
      </c>
      <c r="B44" s="0" t="n">
        <v>0.13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36</v>
      </c>
      <c r="B45" s="0" t="n">
        <v>0.15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145</v>
      </c>
      <c r="B46" s="0" t="n">
        <v>0.17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114</v>
      </c>
      <c r="B47" s="0" t="n">
        <v>0.2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135</v>
      </c>
      <c r="B48" s="0" t="n">
        <v>0.22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146</v>
      </c>
      <c r="B49" s="0" t="n">
        <v>0.22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102</v>
      </c>
      <c r="B50" s="0" t="n">
        <v>0.25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124</v>
      </c>
      <c r="B51" s="0" t="n">
        <v>0.25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147</v>
      </c>
      <c r="B52" s="0" t="n">
        <v>0.25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109</v>
      </c>
      <c r="B53" s="0" t="n">
        <v>0.26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60</v>
      </c>
      <c r="B54" s="0" t="n">
        <v>0.27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65</v>
      </c>
      <c r="B55" s="0" t="n">
        <v>0.27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105</v>
      </c>
      <c r="B56" s="0" t="n">
        <v>0.27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111</v>
      </c>
      <c r="B57" s="0" t="n">
        <v>0.27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123</v>
      </c>
      <c r="B58" s="0" t="n">
        <v>0.27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47</v>
      </c>
      <c r="B59" s="0" t="n">
        <v>0.29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49</v>
      </c>
      <c r="B60" s="0" t="n">
        <v>0.29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78</v>
      </c>
      <c r="B61" s="0" t="n">
        <v>0.29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108</v>
      </c>
      <c r="B62" s="0" t="n">
        <v>0.29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92</v>
      </c>
      <c r="B63" s="0" t="n">
        <v>0.3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101</v>
      </c>
      <c r="B64" s="0" t="n">
        <v>0.3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58</v>
      </c>
      <c r="B65" s="0" t="n">
        <v>0.33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74</v>
      </c>
      <c r="B66" s="0" t="n">
        <v>0.33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81</v>
      </c>
      <c r="B67" s="0" t="n">
        <v>0.33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83</v>
      </c>
      <c r="B68" s="0" t="n">
        <v>0.33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89</v>
      </c>
      <c r="B69" s="0" t="n">
        <v>0.33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0.33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137</v>
      </c>
      <c r="B71" s="0" t="n">
        <v>0.33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138</v>
      </c>
      <c r="B72" s="0" t="n">
        <v>0.33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139</v>
      </c>
      <c r="B73" s="0" t="n">
        <v>0.33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140</v>
      </c>
      <c r="B74" s="0" t="n">
        <v>0.33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50</v>
      </c>
      <c r="B75" s="0" t="n">
        <v>0.35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121</v>
      </c>
      <c r="B76" s="0" t="n">
        <v>0.38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66</v>
      </c>
      <c r="B77" s="0" t="n">
        <v>0.4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91</v>
      </c>
      <c r="B78" s="0" t="n">
        <v>0.4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40</v>
      </c>
      <c r="B79" s="0" t="n">
        <v>0.41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80</v>
      </c>
      <c r="B80" s="0" t="n">
        <v>0.42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68</v>
      </c>
      <c r="B81" s="0" t="n">
        <v>0.46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106</v>
      </c>
      <c r="B82" s="0" t="n">
        <v>0.47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39</v>
      </c>
      <c r="B83" s="0" t="n">
        <v>0.5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88</v>
      </c>
      <c r="B84" s="0" t="n">
        <v>0.5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98</v>
      </c>
      <c r="B85" s="0" t="n">
        <v>0.5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148</v>
      </c>
      <c r="B86" s="0" t="n">
        <v>0.5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132</v>
      </c>
      <c r="B87" s="0" t="n">
        <v>0.53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133</v>
      </c>
      <c r="B88" s="0" t="n">
        <v>0.57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142</v>
      </c>
      <c r="B89" s="0" t="n">
        <v>0.6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44</v>
      </c>
      <c r="B90" s="0" t="n">
        <v>0.63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79</v>
      </c>
      <c r="B91" s="0" t="n">
        <v>0.63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103</v>
      </c>
      <c r="B92" s="0" t="n">
        <v>0.63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52</v>
      </c>
      <c r="B93" s="0" t="n">
        <v>0.67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64</v>
      </c>
      <c r="B94" s="0" t="n">
        <v>0.67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67</v>
      </c>
      <c r="B95" s="0" t="n">
        <v>0.67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110</v>
      </c>
      <c r="B96" s="0" t="n">
        <v>0.67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118</v>
      </c>
      <c r="B97" s="0" t="n">
        <v>0.67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70</v>
      </c>
      <c r="B98" s="0" t="n">
        <v>0.69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97</v>
      </c>
      <c r="B99" s="0" t="n">
        <v>0.7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119</v>
      </c>
      <c r="B100" s="0" t="n">
        <v>0.71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122</v>
      </c>
      <c r="B101" s="0" t="n">
        <v>0.71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51</v>
      </c>
      <c r="B102" s="0" t="n">
        <v>0.75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63</v>
      </c>
      <c r="B103" s="0" t="n">
        <v>0.75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86</v>
      </c>
      <c r="B104" s="0" t="n">
        <v>0.75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93</v>
      </c>
      <c r="B105" s="0" t="n">
        <v>0.75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77</v>
      </c>
      <c r="B106" s="0" t="n">
        <v>0.79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76</v>
      </c>
      <c r="B107" s="0" t="n">
        <v>0.8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90</v>
      </c>
      <c r="B108" s="0" t="n">
        <v>0.8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143</v>
      </c>
      <c r="B109" s="0" t="n">
        <v>0.8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120</v>
      </c>
      <c r="B110" s="0" t="n">
        <v>0.83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43</v>
      </c>
      <c r="B111" s="0" t="n">
        <v>0.86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130</v>
      </c>
      <c r="B112" s="0" t="n">
        <v>0.88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37</v>
      </c>
      <c r="B113" s="0" t="n">
        <v>1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38</v>
      </c>
      <c r="B114" s="0" t="n">
        <v>1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125</v>
      </c>
      <c r="B115" s="0" t="n">
        <v>1.16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41</v>
      </c>
      <c r="B116" s="0" t="n">
        <v>1.17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54</v>
      </c>
      <c r="B117" s="0" t="n">
        <v>1.17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116</v>
      </c>
      <c r="B118" s="0" t="n">
        <v>1.17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126</v>
      </c>
      <c r="B119" s="0" t="n">
        <v>1.17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75</v>
      </c>
      <c r="B120" s="0" t="n">
        <v>1.25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73</v>
      </c>
      <c r="B121" s="0" t="n">
        <v>1.5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72</v>
      </c>
      <c r="B122" s="0" t="n">
        <v>1.6</v>
      </c>
      <c r="C122" s="0" t="s">
        <v>178</v>
      </c>
      <c r="D122" s="11" t="n">
        <f aca="false">B122&gt;K$2</f>
        <v>1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15</v>
      </c>
    </row>
    <row r="1048438" customFormat="false" ht="12.8" hidden="false" customHeight="false" outlineLevel="0" collapsed="false">
      <c r="B1048438" s="0" t="n">
        <v>0.09</v>
      </c>
    </row>
    <row r="1048439" customFormat="false" ht="12.8" hidden="false" customHeight="false" outlineLevel="0" collapsed="false">
      <c r="B1048439" s="0" t="n">
        <v>0</v>
      </c>
    </row>
    <row r="1048440" customFormat="false" ht="12.8" hidden="false" customHeight="false" outlineLevel="0" collapsed="false">
      <c r="B1048440" s="0" t="n">
        <v>0</v>
      </c>
    </row>
    <row r="1048441" customFormat="false" ht="12.8" hidden="false" customHeight="false" outlineLevel="0" collapsed="false">
      <c r="B1048441" s="0" t="n">
        <v>0</v>
      </c>
    </row>
    <row r="1048442" customFormat="false" ht="12.8" hidden="false" customHeight="false" outlineLevel="0" collapsed="false">
      <c r="B1048442" s="0" t="n">
        <v>0</v>
      </c>
    </row>
    <row r="1048443" customFormat="false" ht="12.8" hidden="false" customHeight="false" outlineLevel="0" collapsed="false">
      <c r="B1048443" s="0" t="n">
        <v>0</v>
      </c>
    </row>
    <row r="1048444" customFormat="false" ht="12.8" hidden="false" customHeight="false" outlineLevel="0" collapsed="false">
      <c r="B1048444" s="0" t="n">
        <v>0</v>
      </c>
    </row>
    <row r="1048445" customFormat="false" ht="12.8" hidden="false" customHeight="false" outlineLevel="0" collapsed="false">
      <c r="B1048445" s="0" t="n">
        <v>0</v>
      </c>
    </row>
    <row r="1048446" customFormat="false" ht="12.8" hidden="false" customHeight="false" outlineLevel="0" collapsed="false">
      <c r="B1048446" s="0" t="n">
        <v>0</v>
      </c>
    </row>
    <row r="1048447" customFormat="false" ht="12.8" hidden="false" customHeight="false" outlineLevel="0" collapsed="false">
      <c r="B1048447" s="0" t="n">
        <v>0</v>
      </c>
    </row>
    <row r="1048448" customFormat="false" ht="12.8" hidden="false" customHeight="false" outlineLevel="0" collapsed="false">
      <c r="B1048448" s="0" t="n">
        <v>0</v>
      </c>
    </row>
    <row r="1048449" customFormat="false" ht="12.8" hidden="false" customHeight="false" outlineLevel="0" collapsed="false">
      <c r="B1048449" s="0" t="n">
        <v>0.15</v>
      </c>
    </row>
    <row r="1048450" customFormat="false" ht="12.8" hidden="false" customHeight="false" outlineLevel="0" collapsed="false">
      <c r="B1048450" s="0" t="n">
        <v>1</v>
      </c>
    </row>
    <row r="1048451" customFormat="false" ht="12.8" hidden="false" customHeight="false" outlineLevel="0" collapsed="false">
      <c r="B1048451" s="0" t="n">
        <v>1</v>
      </c>
    </row>
    <row r="1048452" customFormat="false" ht="12.8" hidden="false" customHeight="false" outlineLevel="0" collapsed="false">
      <c r="B1048452" s="0" t="n">
        <v>0.5</v>
      </c>
    </row>
    <row r="1048453" customFormat="false" ht="12.8" hidden="false" customHeight="false" outlineLevel="0" collapsed="false">
      <c r="B1048453" s="0" t="n">
        <v>0.41</v>
      </c>
    </row>
    <row r="1048454" customFormat="false" ht="12.8" hidden="false" customHeight="false" outlineLevel="0" collapsed="false">
      <c r="B1048454" s="0" t="n">
        <v>1.17</v>
      </c>
    </row>
    <row r="1048455" customFormat="false" ht="12.8" hidden="false" customHeight="false" outlineLevel="0" collapsed="false">
      <c r="B1048455" s="0" t="n">
        <v>0</v>
      </c>
    </row>
    <row r="1048456" customFormat="false" ht="12.8" hidden="false" customHeight="false" outlineLevel="0" collapsed="false">
      <c r="B1048456" s="0" t="n">
        <v>0.05</v>
      </c>
    </row>
    <row r="1048457" customFormat="false" ht="12.8" hidden="false" customHeight="false" outlineLevel="0" collapsed="false">
      <c r="B1048457" s="0" t="n">
        <v>0.86</v>
      </c>
    </row>
    <row r="1048458" customFormat="false" ht="12.8" hidden="false" customHeight="false" outlineLevel="0" collapsed="false">
      <c r="B1048458" s="0" t="n">
        <v>0.63</v>
      </c>
    </row>
    <row r="1048459" customFormat="false" ht="12.8" hidden="false" customHeight="false" outlineLevel="0" collapsed="false">
      <c r="B1048459" s="0" t="n">
        <v>0</v>
      </c>
    </row>
    <row r="1048460" customFormat="false" ht="12.8" hidden="false" customHeight="false" outlineLevel="0" collapsed="false">
      <c r="B1048460" s="0" t="n">
        <v>0</v>
      </c>
    </row>
    <row r="1048461" customFormat="false" ht="12.8" hidden="false" customHeight="false" outlineLevel="0" collapsed="false">
      <c r="B1048461" s="0" t="n">
        <v>0.29</v>
      </c>
    </row>
    <row r="1048462" customFormat="false" ht="12.8" hidden="false" customHeight="false" outlineLevel="0" collapsed="false">
      <c r="B1048462" s="0" t="n">
        <v>0</v>
      </c>
    </row>
    <row r="1048463" customFormat="false" ht="12.8" hidden="false" customHeight="false" outlineLevel="0" collapsed="false">
      <c r="B1048463" s="0" t="n">
        <v>0.29</v>
      </c>
    </row>
    <row r="1048464" customFormat="false" ht="12.8" hidden="false" customHeight="false" outlineLevel="0" collapsed="false">
      <c r="B1048464" s="0" t="n">
        <v>0.35</v>
      </c>
    </row>
    <row r="1048465" customFormat="false" ht="12.8" hidden="false" customHeight="false" outlineLevel="0" collapsed="false">
      <c r="B1048465" s="0" t="n">
        <v>0.75</v>
      </c>
    </row>
    <row r="1048466" customFormat="false" ht="12.8" hidden="false" customHeight="false" outlineLevel="0" collapsed="false">
      <c r="B1048466" s="0" t="n">
        <v>0.67</v>
      </c>
    </row>
    <row r="1048467" customFormat="false" ht="12.8" hidden="false" customHeight="false" outlineLevel="0" collapsed="false">
      <c r="B1048467" s="0" t="n">
        <v>0</v>
      </c>
    </row>
    <row r="1048468" customFormat="false" ht="12.8" hidden="false" customHeight="false" outlineLevel="0" collapsed="false">
      <c r="B1048468" s="0" t="n">
        <v>0</v>
      </c>
    </row>
    <row r="1048469" customFormat="false" ht="12.8" hidden="false" customHeight="false" outlineLevel="0" collapsed="false">
      <c r="B1048469" s="0" t="n">
        <v>1.17</v>
      </c>
    </row>
    <row r="1048470" customFormat="false" ht="12.8" hidden="false" customHeight="false" outlineLevel="0" collapsed="false">
      <c r="B1048470" s="0" t="n">
        <v>0.13</v>
      </c>
    </row>
    <row r="1048471" customFormat="false" ht="12.8" hidden="false" customHeight="false" outlineLevel="0" collapsed="false">
      <c r="B1048471" s="0" t="n">
        <v>0</v>
      </c>
    </row>
    <row r="1048472" customFormat="false" ht="12.8" hidden="false" customHeight="false" outlineLevel="0" collapsed="false">
      <c r="B1048472" s="0" t="n">
        <v>0.03</v>
      </c>
    </row>
    <row r="1048473" customFormat="false" ht="12.8" hidden="false" customHeight="false" outlineLevel="0" collapsed="false">
      <c r="B1048473" s="0" t="n">
        <v>0.33</v>
      </c>
    </row>
    <row r="1048474" customFormat="false" ht="12.8" hidden="false" customHeight="false" outlineLevel="0" collapsed="false">
      <c r="B1048474" s="0" t="n">
        <v>0.06</v>
      </c>
    </row>
    <row r="1048475" customFormat="false" ht="12.8" hidden="false" customHeight="false" outlineLevel="0" collapsed="false">
      <c r="B1048475" s="0" t="n">
        <v>0.27</v>
      </c>
    </row>
    <row r="1048476" customFormat="false" ht="12.8" hidden="false" customHeight="false" outlineLevel="0" collapsed="false">
      <c r="B1048476" s="0" t="n">
        <v>0</v>
      </c>
    </row>
    <row r="1048477" customFormat="false" ht="12.8" hidden="false" customHeight="false" outlineLevel="0" collapsed="false">
      <c r="B1048477" s="0" t="n">
        <v>0</v>
      </c>
    </row>
    <row r="1048478" customFormat="false" ht="12.8" hidden="false" customHeight="false" outlineLevel="0" collapsed="false">
      <c r="B1048478" s="0" t="n">
        <v>0</v>
      </c>
    </row>
    <row r="1048479" customFormat="false" ht="12.8" hidden="false" customHeight="false" outlineLevel="0" collapsed="false">
      <c r="B1048479" s="0" t="n">
        <v>0.75</v>
      </c>
    </row>
    <row r="1048480" customFormat="false" ht="12.8" hidden="false" customHeight="false" outlineLevel="0" collapsed="false">
      <c r="B1048480" s="0" t="n">
        <v>0.67</v>
      </c>
    </row>
    <row r="1048481" customFormat="false" ht="12.8" hidden="false" customHeight="false" outlineLevel="0" collapsed="false">
      <c r="B1048481" s="0" t="n">
        <v>0.27</v>
      </c>
    </row>
    <row r="1048482" customFormat="false" ht="12.8" hidden="false" customHeight="false" outlineLevel="0" collapsed="false">
      <c r="B1048482" s="0" t="n">
        <v>0</v>
      </c>
    </row>
    <row r="1048483" customFormat="false" ht="12.8" hidden="false" customHeight="false" outlineLevel="0" collapsed="false">
      <c r="B1048483" s="0" t="n">
        <v>0.4</v>
      </c>
    </row>
    <row r="1048484" customFormat="false" ht="12.8" hidden="false" customHeight="false" outlineLevel="0" collapsed="false">
      <c r="B1048484" s="0" t="n">
        <v>0.67</v>
      </c>
    </row>
    <row r="1048485" customFormat="false" ht="12.8" hidden="false" customHeight="false" outlineLevel="0" collapsed="false">
      <c r="B1048485" s="0" t="n">
        <v>0.46</v>
      </c>
    </row>
    <row r="1048486" customFormat="false" ht="12.8" hidden="false" customHeight="false" outlineLevel="0" collapsed="false">
      <c r="B1048486" s="0" t="n">
        <v>0</v>
      </c>
    </row>
    <row r="1048487" customFormat="false" ht="12.8" hidden="false" customHeight="false" outlineLevel="0" collapsed="false">
      <c r="B1048487" s="0" t="n">
        <v>0.69</v>
      </c>
    </row>
    <row r="1048488" customFormat="false" ht="12.8" hidden="false" customHeight="false" outlineLevel="0" collapsed="false">
      <c r="B1048488" s="0" t="n">
        <v>0.07</v>
      </c>
    </row>
    <row r="1048489" customFormat="false" ht="12.8" hidden="false" customHeight="false" outlineLevel="0" collapsed="false">
      <c r="B1048489" s="0" t="n">
        <v>1.6</v>
      </c>
    </row>
    <row r="1048490" customFormat="false" ht="12.8" hidden="false" customHeight="false" outlineLevel="0" collapsed="false">
      <c r="B1048490" s="0" t="n">
        <v>1.5</v>
      </c>
    </row>
    <row r="1048491" customFormat="false" ht="12.8" hidden="false" customHeight="false" outlineLevel="0" collapsed="false">
      <c r="B1048491" s="0" t="n">
        <v>0.33</v>
      </c>
    </row>
    <row r="1048492" customFormat="false" ht="12.8" hidden="false" customHeight="false" outlineLevel="0" collapsed="false">
      <c r="B1048492" s="0" t="n">
        <v>1.25</v>
      </c>
    </row>
    <row r="1048493" customFormat="false" ht="12.8" hidden="false" customHeight="false" outlineLevel="0" collapsed="false">
      <c r="B1048493" s="0" t="n">
        <v>0.8</v>
      </c>
    </row>
    <row r="1048494" customFormat="false" ht="12.8" hidden="false" customHeight="false" outlineLevel="0" collapsed="false">
      <c r="B1048494" s="0" t="n">
        <v>0.79</v>
      </c>
    </row>
    <row r="1048495" customFormat="false" ht="12.8" hidden="false" customHeight="false" outlineLevel="0" collapsed="false">
      <c r="B1048495" s="0" t="n">
        <v>0.29</v>
      </c>
    </row>
    <row r="1048496" customFormat="false" ht="12.8" hidden="false" customHeight="false" outlineLevel="0" collapsed="false">
      <c r="B1048496" s="0" t="n">
        <v>0.63</v>
      </c>
    </row>
    <row r="1048497" customFormat="false" ht="12.8" hidden="false" customHeight="false" outlineLevel="0" collapsed="false">
      <c r="B1048497" s="0" t="n">
        <v>0</v>
      </c>
    </row>
    <row r="1048498" customFormat="false" ht="12.8" hidden="false" customHeight="false" outlineLevel="0" collapsed="false">
      <c r="B1048498" s="0" t="n">
        <v>0.42</v>
      </c>
    </row>
    <row r="1048499" customFormat="false" ht="12.8" hidden="false" customHeight="false" outlineLevel="0" collapsed="false">
      <c r="B1048499" s="0" t="n">
        <v>0.33</v>
      </c>
    </row>
    <row r="1048500" customFormat="false" ht="12.8" hidden="false" customHeight="false" outlineLevel="0" collapsed="false">
      <c r="B1048500" s="0" t="n">
        <v>0.12</v>
      </c>
    </row>
    <row r="1048501" customFormat="false" ht="12.8" hidden="false" customHeight="false" outlineLevel="0" collapsed="false">
      <c r="B1048501" s="0" t="n">
        <v>0.33</v>
      </c>
    </row>
    <row r="1048502" customFormat="false" ht="12.8" hidden="false" customHeight="false" outlineLevel="0" collapsed="false">
      <c r="B1048502" s="0" t="n">
        <v>0</v>
      </c>
    </row>
    <row r="1048503" customFormat="false" ht="12.8" hidden="false" customHeight="false" outlineLevel="0" collapsed="false">
      <c r="B1048503" s="0" t="n">
        <v>0</v>
      </c>
    </row>
    <row r="1048504" customFormat="false" ht="12.8" hidden="false" customHeight="false" outlineLevel="0" collapsed="false">
      <c r="B1048504" s="0" t="n">
        <v>0</v>
      </c>
    </row>
    <row r="1048505" customFormat="false" ht="12.8" hidden="false" customHeight="false" outlineLevel="0" collapsed="false">
      <c r="B1048505" s="0" t="n">
        <v>0</v>
      </c>
    </row>
    <row r="1048506" customFormat="false" ht="12.8" hidden="false" customHeight="false" outlineLevel="0" collapsed="false">
      <c r="B1048506" s="0" t="n">
        <v>0.75</v>
      </c>
    </row>
    <row r="1048507" customFormat="false" ht="12.8" hidden="false" customHeight="false" outlineLevel="0" collapsed="false">
      <c r="B1048507" s="0" t="n">
        <v>0</v>
      </c>
    </row>
    <row r="1048508" customFormat="false" ht="12.8" hidden="false" customHeight="false" outlineLevel="0" collapsed="false">
      <c r="B1048508" s="0" t="n">
        <v>0.5</v>
      </c>
    </row>
    <row r="1048509" customFormat="false" ht="12.8" hidden="false" customHeight="false" outlineLevel="0" collapsed="false">
      <c r="B1048509" s="0" t="n">
        <v>0.33</v>
      </c>
    </row>
    <row r="1048510" customFormat="false" ht="12.8" hidden="false" customHeight="false" outlineLevel="0" collapsed="false">
      <c r="B1048510" s="0" t="n">
        <v>0.8</v>
      </c>
    </row>
    <row r="1048511" customFormat="false" ht="12.8" hidden="false" customHeight="false" outlineLevel="0" collapsed="false">
      <c r="B1048511" s="0" t="n">
        <v>0</v>
      </c>
    </row>
    <row r="1048512" customFormat="false" ht="12.8" hidden="false" customHeight="false" outlineLevel="0" collapsed="false">
      <c r="B1048512" s="0" t="n">
        <v>0.4</v>
      </c>
    </row>
    <row r="1048513" customFormat="false" ht="12.8" hidden="false" customHeight="false" outlineLevel="0" collapsed="false">
      <c r="B1048513" s="0" t="n">
        <v>0.3</v>
      </c>
    </row>
    <row r="1048514" customFormat="false" ht="12.8" hidden="false" customHeight="false" outlineLevel="0" collapsed="false">
      <c r="B1048514" s="0" t="n">
        <v>0</v>
      </c>
    </row>
    <row r="1048515" customFormat="false" ht="12.8" hidden="false" customHeight="false" outlineLevel="0" collapsed="false">
      <c r="B1048515" s="0" t="n">
        <v>0.75</v>
      </c>
    </row>
    <row r="1048516" customFormat="false" ht="12.8" hidden="false" customHeight="false" outlineLevel="0" collapsed="false">
      <c r="B1048516" s="0" t="n">
        <v>0</v>
      </c>
    </row>
    <row r="1048517" customFormat="false" ht="12.8" hidden="false" customHeight="false" outlineLevel="0" collapsed="false">
      <c r="B1048517" s="0" t="n">
        <v>0</v>
      </c>
    </row>
    <row r="1048518" customFormat="false" ht="12.8" hidden="false" customHeight="false" outlineLevel="0" collapsed="false">
      <c r="B1048518" s="0" t="n">
        <v>0</v>
      </c>
    </row>
    <row r="1048519" customFormat="false" ht="12.8" hidden="false" customHeight="false" outlineLevel="0" collapsed="false">
      <c r="B1048519" s="0" t="n">
        <v>0.33</v>
      </c>
    </row>
    <row r="1048520" customFormat="false" ht="12.8" hidden="false" customHeight="false" outlineLevel="0" collapsed="false">
      <c r="B1048520" s="0" t="n">
        <v>0.7</v>
      </c>
    </row>
    <row r="1048521" customFormat="false" ht="12.8" hidden="false" customHeight="false" outlineLevel="0" collapsed="false">
      <c r="B1048521" s="0" t="n">
        <v>0.5</v>
      </c>
    </row>
    <row r="1048522" customFormat="false" ht="12.8" hidden="false" customHeight="false" outlineLevel="0" collapsed="false">
      <c r="B1048522" s="0" t="n">
        <v>0.13</v>
      </c>
    </row>
    <row r="1048523" customFormat="false" ht="12.8" hidden="false" customHeight="false" outlineLevel="0" collapsed="false">
      <c r="B1048523" s="0" t="n">
        <v>0</v>
      </c>
    </row>
    <row r="1048524" customFormat="false" ht="12.8" hidden="false" customHeight="false" outlineLevel="0" collapsed="false">
      <c r="B1048524" s="0" t="n">
        <v>0.17</v>
      </c>
    </row>
    <row r="1048525" customFormat="false" ht="12.8" hidden="false" customHeight="false" outlineLevel="0" collapsed="false">
      <c r="B1048525" s="0" t="n">
        <v>0.3</v>
      </c>
    </row>
    <row r="1048526" customFormat="false" ht="12.8" hidden="false" customHeight="false" outlineLevel="0" collapsed="false">
      <c r="B1048526" s="0" t="n">
        <v>0</v>
      </c>
    </row>
    <row r="1048527" customFormat="false" ht="12.8" hidden="false" customHeight="false" outlineLevel="0" collapsed="false">
      <c r="B1048527" s="0" t="n">
        <v>0.25</v>
      </c>
    </row>
    <row r="1048528" customFormat="false" ht="12.8" hidden="false" customHeight="false" outlineLevel="0" collapsed="false">
      <c r="B1048528" s="0" t="n">
        <v>0.63</v>
      </c>
    </row>
    <row r="1048529" customFormat="false" ht="12.8" hidden="false" customHeight="false" outlineLevel="0" collapsed="false">
      <c r="B1048529" s="0" t="n">
        <v>0</v>
      </c>
    </row>
    <row r="1048530" customFormat="false" ht="12.8" hidden="false" customHeight="false" outlineLevel="0" collapsed="false">
      <c r="B1048530" s="0" t="n">
        <v>0.27</v>
      </c>
    </row>
    <row r="1048531" customFormat="false" ht="12.8" hidden="false" customHeight="false" outlineLevel="0" collapsed="false">
      <c r="B1048531" s="0" t="n">
        <v>0.47</v>
      </c>
    </row>
    <row r="1048532" customFormat="false" ht="12.8" hidden="false" customHeight="false" outlineLevel="0" collapsed="false">
      <c r="B1048532" s="0" t="n">
        <v>0</v>
      </c>
    </row>
    <row r="1048533" customFormat="false" ht="12.8" hidden="false" customHeight="false" outlineLevel="0" collapsed="false">
      <c r="B1048533" s="0" t="n">
        <v>0.13</v>
      </c>
    </row>
    <row r="1048534" customFormat="false" ht="12.8" hidden="false" customHeight="false" outlineLevel="0" collapsed="false">
      <c r="B1048534" s="0" t="n">
        <v>0.29</v>
      </c>
    </row>
    <row r="1048535" customFormat="false" ht="12.8" hidden="false" customHeight="false" outlineLevel="0" collapsed="false">
      <c r="B1048535" s="0" t="n">
        <v>0.26</v>
      </c>
    </row>
    <row r="1048536" customFormat="false" ht="12.8" hidden="false" customHeight="false" outlineLevel="0" collapsed="false">
      <c r="B1048536" s="0" t="n">
        <v>0.67</v>
      </c>
    </row>
    <row r="1048537" customFormat="false" ht="12.8" hidden="false" customHeight="false" outlineLevel="0" collapsed="false">
      <c r="B1048537" s="0" t="n">
        <v>0.27</v>
      </c>
    </row>
    <row r="1048538" customFormat="false" ht="12.8" hidden="false" customHeight="false" outlineLevel="0" collapsed="false">
      <c r="B1048538" s="0" t="n">
        <v>0</v>
      </c>
    </row>
    <row r="1048539" customFormat="false" ht="12.8" hidden="false" customHeight="false" outlineLevel="0" collapsed="false">
      <c r="B1048539" s="0" t="n">
        <v>0</v>
      </c>
    </row>
    <row r="1048540" customFormat="false" ht="12.8" hidden="false" customHeight="false" outlineLevel="0" collapsed="false">
      <c r="B1048540" s="0" t="n">
        <v>0.2</v>
      </c>
    </row>
    <row r="1048541" customFormat="false" ht="12.8" hidden="false" customHeight="false" outlineLevel="0" collapsed="false">
      <c r="B1048541" s="0" t="n">
        <v>0</v>
      </c>
    </row>
    <row r="1048542" customFormat="false" ht="12.8" hidden="false" customHeight="false" outlineLevel="0" collapsed="false">
      <c r="B1048542" s="0" t="n">
        <v>1.17</v>
      </c>
    </row>
    <row r="1048543" customFormat="false" ht="12.8" hidden="false" customHeight="false" outlineLevel="0" collapsed="false">
      <c r="B1048543" s="0" t="n">
        <v>0</v>
      </c>
    </row>
    <row r="1048544" customFormat="false" ht="12.8" hidden="false" customHeight="false" outlineLevel="0" collapsed="false">
      <c r="B1048544" s="0" t="n">
        <v>0.67</v>
      </c>
    </row>
    <row r="1048545" customFormat="false" ht="12.8" hidden="false" customHeight="false" outlineLevel="0" collapsed="false">
      <c r="B1048545" s="0" t="n">
        <v>0.71</v>
      </c>
    </row>
    <row r="1048546" customFormat="false" ht="12.8" hidden="false" customHeight="false" outlineLevel="0" collapsed="false">
      <c r="B1048546" s="0" t="n">
        <v>0.83</v>
      </c>
    </row>
    <row r="1048547" customFormat="false" ht="12.8" hidden="false" customHeight="false" outlineLevel="0" collapsed="false">
      <c r="B1048547" s="0" t="n">
        <v>0.38</v>
      </c>
    </row>
    <row r="1048548" customFormat="false" ht="12.8" hidden="false" customHeight="false" outlineLevel="0" collapsed="false">
      <c r="B1048548" s="0" t="n">
        <v>0.71</v>
      </c>
    </row>
    <row r="1048549" customFormat="false" ht="12.8" hidden="false" customHeight="false" outlineLevel="0" collapsed="false">
      <c r="B1048549" s="0" t="n">
        <v>0.27</v>
      </c>
    </row>
    <row r="1048550" customFormat="false" ht="12.8" hidden="false" customHeight="false" outlineLevel="0" collapsed="false">
      <c r="B1048550" s="0" t="n">
        <v>0.25</v>
      </c>
    </row>
    <row r="1048551" customFormat="false" ht="12.8" hidden="false" customHeight="false" outlineLevel="0" collapsed="false">
      <c r="B1048551" s="0" t="n">
        <v>1.16</v>
      </c>
    </row>
    <row r="1048552" customFormat="false" ht="12.8" hidden="false" customHeight="false" outlineLevel="0" collapsed="false">
      <c r="B1048552" s="0" t="n">
        <v>1.17</v>
      </c>
    </row>
    <row r="1048553" customFormat="false" ht="12.8" hidden="false" customHeight="false" outlineLevel="0" collapsed="false">
      <c r="B1048553" s="0" t="n">
        <v>0</v>
      </c>
    </row>
    <row r="1048554" customFormat="false" ht="12.8" hidden="false" customHeight="false" outlineLevel="0" collapsed="false">
      <c r="B1048554" s="0" t="n">
        <v>0</v>
      </c>
    </row>
    <row r="1048555" customFormat="false" ht="12.8" hidden="false" customHeight="false" outlineLevel="0" collapsed="false">
      <c r="B1048555" s="0" t="n">
        <v>0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16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32.09</v>
      </c>
      <c r="C2" s="0" t="s">
        <v>178</v>
      </c>
      <c r="D2" s="11" t="n">
        <f aca="false">B2&gt;K$2</f>
        <v>1</v>
      </c>
      <c r="E2" s="11" t="n">
        <f aca="false">B2&lt;=M$2</f>
        <v>0</v>
      </c>
      <c r="G2" s="0" t="n">
        <f aca="false">QUARTILE(B$2:B$122,1)</f>
        <v>5.63</v>
      </c>
      <c r="H2" s="0" t="n">
        <f aca="false">QUARTILE(B$2:B$122,2)</f>
        <v>6.89</v>
      </c>
      <c r="I2" s="0" t="n">
        <f aca="false">QUARTILE(B$2:B$122,3)</f>
        <v>9.31</v>
      </c>
      <c r="J2" s="0" t="n">
        <f aca="false">I2-G2</f>
        <v>3.68</v>
      </c>
      <c r="K2" s="0" t="n">
        <f aca="false">I2+J2*1.5</f>
        <v>14.83</v>
      </c>
      <c r="L2" s="0" t="n">
        <f aca="false">G2-1.5*J2</f>
        <v>0.109999999999999</v>
      </c>
      <c r="M2" s="0" t="n">
        <f aca="false">H2/3</f>
        <v>2.29666666666667</v>
      </c>
    </row>
    <row r="3" customFormat="false" ht="12.8" hidden="false" customHeight="false" outlineLevel="0" collapsed="false">
      <c r="A3" s="0" t="s">
        <v>29</v>
      </c>
      <c r="B3" s="0" t="n">
        <v>6.7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100*COUNTIF(D2:D122,1)/121</f>
        <v>8.26446280991735</v>
      </c>
    </row>
    <row r="4" customFormat="false" ht="12.8" hidden="false" customHeight="false" outlineLevel="0" collapsed="false">
      <c r="A4" s="0" t="s">
        <v>30</v>
      </c>
      <c r="B4" s="0" t="n">
        <v>11.07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0</v>
      </c>
    </row>
    <row r="5" customFormat="false" ht="12.8" hidden="false" customHeight="false" outlineLevel="0" collapsed="false">
      <c r="A5" s="0" t="s">
        <v>31</v>
      </c>
      <c r="B5" s="0" t="n">
        <v>15</v>
      </c>
      <c r="C5" s="0" t="s">
        <v>178</v>
      </c>
      <c r="D5" s="11" t="n">
        <f aca="false">B5&gt;K$2</f>
        <v>1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23.15</v>
      </c>
      <c r="C6" s="0" t="s">
        <v>178</v>
      </c>
      <c r="D6" s="11" t="n">
        <f aca="false">B6&gt;K$2</f>
        <v>1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20.39</v>
      </c>
      <c r="C7" s="0" t="s">
        <v>178</v>
      </c>
      <c r="D7" s="11" t="n">
        <f aca="false">B7&gt;K$2</f>
        <v>1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7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8.44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4.29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5.14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5.5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7.83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13.29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6.56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8.33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6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3.67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7.89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6.73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7.33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5.45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8.8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13.38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3.67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7.58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13.4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9.48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3.8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3.75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6.29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5.57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7.38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10.63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73.37</v>
      </c>
      <c r="C35" s="0" t="s">
        <v>178</v>
      </c>
      <c r="D35" s="11" t="n">
        <f aca="false">B35&gt;K$2</f>
        <v>1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11.19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6.5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7.6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6.89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5.63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6.25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4.17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54.56</v>
      </c>
      <c r="C43" s="0" t="s">
        <v>178</v>
      </c>
      <c r="D43" s="11" t="n">
        <f aca="false">B43&gt;K$2</f>
        <v>1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9.04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6.78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6.82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7.3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7.54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5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5.38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77</v>
      </c>
      <c r="B51" s="0" t="n">
        <v>8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5.62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7.8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8.82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6.29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6.88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9.8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7.89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5.63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5.82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13.21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10.4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6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6.33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6.31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5.57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93</v>
      </c>
      <c r="B67" s="0" t="n">
        <v>8.88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94</v>
      </c>
      <c r="B68" s="0" t="n">
        <v>12.13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56.73</v>
      </c>
      <c r="C69" s="0" t="s">
        <v>178</v>
      </c>
      <c r="D69" s="11" t="n">
        <f aca="false">B69&gt;K$2</f>
        <v>1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7.54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7.43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3.5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99</v>
      </c>
      <c r="B73" s="0" t="n">
        <v>5.08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6.73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101</v>
      </c>
      <c r="B75" s="0" t="n">
        <v>6.27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102</v>
      </c>
      <c r="B76" s="0" t="n">
        <v>8.74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103</v>
      </c>
      <c r="B77" s="0" t="n">
        <v>8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104</v>
      </c>
      <c r="B78" s="0" t="n">
        <v>6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105</v>
      </c>
      <c r="B79" s="0" t="n">
        <v>10.12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106</v>
      </c>
      <c r="B80" s="0" t="n">
        <v>13.29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107</v>
      </c>
      <c r="B81" s="0" t="n">
        <v>5.53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108</v>
      </c>
      <c r="B82" s="0" t="n">
        <v>7.33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109</v>
      </c>
      <c r="B83" s="0" t="n">
        <v>7.25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110</v>
      </c>
      <c r="B84" s="0" t="n">
        <v>6.87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10.63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112</v>
      </c>
      <c r="B86" s="0" t="n">
        <v>4.67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113</v>
      </c>
      <c r="B87" s="0" t="n">
        <v>23.07</v>
      </c>
      <c r="C87" s="0" t="s">
        <v>178</v>
      </c>
      <c r="D87" s="11" t="n">
        <f aca="false">B87&gt;K$2</f>
        <v>1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114</v>
      </c>
      <c r="B88" s="0" t="n">
        <v>6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115</v>
      </c>
      <c r="B89" s="0" t="n">
        <v>6.19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116</v>
      </c>
      <c r="B90" s="0" t="n">
        <v>9.61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8.42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6.47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119</v>
      </c>
      <c r="B93" s="0" t="n">
        <v>6.11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120</v>
      </c>
      <c r="B94" s="0" t="n">
        <v>6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121</v>
      </c>
      <c r="B95" s="0" t="n">
        <v>9.86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122</v>
      </c>
      <c r="B96" s="0" t="n">
        <v>7.11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123</v>
      </c>
      <c r="B97" s="0" t="n">
        <v>7.14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124</v>
      </c>
      <c r="B98" s="0" t="n">
        <v>6.33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125</v>
      </c>
      <c r="B99" s="0" t="n">
        <v>9.61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9.48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3.8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128</v>
      </c>
      <c r="B102" s="0" t="n">
        <v>4.48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129</v>
      </c>
      <c r="B103" s="0" t="n">
        <v>5.33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130</v>
      </c>
      <c r="B104" s="0" t="n">
        <v>4.71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131</v>
      </c>
      <c r="B105" s="0" t="n">
        <v>6.66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132</v>
      </c>
      <c r="B106" s="0" t="n">
        <v>9.67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133</v>
      </c>
      <c r="B107" s="0" t="n">
        <v>7.02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134</v>
      </c>
      <c r="B108" s="0" t="n">
        <v>5.5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135</v>
      </c>
      <c r="B109" s="0" t="n">
        <v>3.8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136</v>
      </c>
      <c r="B110" s="0" t="n">
        <v>87.63</v>
      </c>
      <c r="C110" s="0" t="s">
        <v>178</v>
      </c>
      <c r="D110" s="11" t="n">
        <f aca="false">B110&gt;K$2</f>
        <v>1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137</v>
      </c>
      <c r="B111" s="0" t="n">
        <v>6.6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138</v>
      </c>
      <c r="B112" s="0" t="n">
        <v>5.57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139</v>
      </c>
      <c r="B113" s="0" t="n">
        <v>5.57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140</v>
      </c>
      <c r="B114" s="0" t="n">
        <v>5.57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141</v>
      </c>
      <c r="B115" s="0" t="n">
        <v>53.17</v>
      </c>
      <c r="C115" s="0" t="s">
        <v>178</v>
      </c>
      <c r="D115" s="11" t="n">
        <f aca="false">B115&gt;K$2</f>
        <v>1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142</v>
      </c>
      <c r="B116" s="0" t="n">
        <v>7.26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5.67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12.67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9.31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3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147</v>
      </c>
      <c r="B121" s="0" t="n">
        <v>4.71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148</v>
      </c>
      <c r="B122" s="0" t="n">
        <v>2.8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16</v>
      </c>
    </row>
    <row r="1048438" customFormat="false" ht="12.8" hidden="false" customHeight="false" outlineLevel="0" collapsed="false">
      <c r="B1048438" s="0" t="n">
        <v>32.09</v>
      </c>
    </row>
    <row r="1048439" customFormat="false" ht="12.8" hidden="false" customHeight="false" outlineLevel="0" collapsed="false">
      <c r="B1048439" s="0" t="n">
        <v>6.7</v>
      </c>
    </row>
    <row r="1048440" customFormat="false" ht="12.8" hidden="false" customHeight="false" outlineLevel="0" collapsed="false">
      <c r="B1048440" s="0" t="n">
        <v>6.32</v>
      </c>
    </row>
    <row r="1048441" customFormat="false" ht="12.8" hidden="false" customHeight="false" outlineLevel="0" collapsed="false">
      <c r="B1048441" s="0" t="n">
        <v>11.07</v>
      </c>
    </row>
    <row r="1048442" customFormat="false" ht="12.8" hidden="false" customHeight="false" outlineLevel="0" collapsed="false">
      <c r="B1048442" s="0" t="n">
        <v>9.42</v>
      </c>
    </row>
    <row r="1048443" customFormat="false" ht="12.8" hidden="false" customHeight="false" outlineLevel="0" collapsed="false">
      <c r="B1048443" s="0" t="n">
        <v>15</v>
      </c>
    </row>
    <row r="1048444" customFormat="false" ht="12.8" hidden="false" customHeight="false" outlineLevel="0" collapsed="false">
      <c r="B1048444" s="0" t="n">
        <v>23.15</v>
      </c>
    </row>
    <row r="1048445" customFormat="false" ht="12.8" hidden="false" customHeight="false" outlineLevel="0" collapsed="false">
      <c r="B1048445" s="0" t="n">
        <v>9.18</v>
      </c>
    </row>
    <row r="1048446" customFormat="false" ht="12.8" hidden="false" customHeight="false" outlineLevel="0" collapsed="false">
      <c r="B1048446" s="0" t="n">
        <v>20.39</v>
      </c>
    </row>
    <row r="1048447" customFormat="false" ht="12.8" hidden="false" customHeight="false" outlineLevel="0" collapsed="false">
      <c r="B1048447" s="0" t="n">
        <v>7</v>
      </c>
    </row>
    <row r="1048448" customFormat="false" ht="12.8" hidden="false" customHeight="false" outlineLevel="0" collapsed="false">
      <c r="B1048448" s="0" t="n">
        <v>8.44</v>
      </c>
    </row>
    <row r="1048449" customFormat="false" ht="12.8" hidden="false" customHeight="false" outlineLevel="0" collapsed="false">
      <c r="B1048449" s="0" t="n">
        <v>4.29</v>
      </c>
    </row>
    <row r="1048450" customFormat="false" ht="12.8" hidden="false" customHeight="false" outlineLevel="0" collapsed="false">
      <c r="B1048450" s="0" t="n">
        <v>5.14</v>
      </c>
    </row>
    <row r="1048451" customFormat="false" ht="12.8" hidden="false" customHeight="false" outlineLevel="0" collapsed="false">
      <c r="B1048451" s="0" t="n">
        <v>5.5</v>
      </c>
    </row>
    <row r="1048452" customFormat="false" ht="12.8" hidden="false" customHeight="false" outlineLevel="0" collapsed="false">
      <c r="B1048452" s="0" t="n">
        <v>7.83</v>
      </c>
    </row>
    <row r="1048453" customFormat="false" ht="12.8" hidden="false" customHeight="false" outlineLevel="0" collapsed="false">
      <c r="B1048453" s="0" t="n">
        <v>13.29</v>
      </c>
    </row>
    <row r="1048454" customFormat="false" ht="12.8" hidden="false" customHeight="false" outlineLevel="0" collapsed="false">
      <c r="B1048454" s="0" t="n">
        <v>6.56</v>
      </c>
    </row>
    <row r="1048455" customFormat="false" ht="12.8" hidden="false" customHeight="false" outlineLevel="0" collapsed="false">
      <c r="B1048455" s="0" t="n">
        <v>3.8</v>
      </c>
    </row>
    <row r="1048456" customFormat="false" ht="12.8" hidden="false" customHeight="false" outlineLevel="0" collapsed="false">
      <c r="B1048456" s="0" t="n">
        <v>8.33</v>
      </c>
    </row>
    <row r="1048457" customFormat="false" ht="12.8" hidden="false" customHeight="false" outlineLevel="0" collapsed="false">
      <c r="B1048457" s="0" t="n">
        <v>6</v>
      </c>
    </row>
    <row r="1048458" customFormat="false" ht="12.8" hidden="false" customHeight="false" outlineLevel="0" collapsed="false">
      <c r="B1048458" s="0" t="n">
        <v>3.67</v>
      </c>
    </row>
    <row r="1048459" customFormat="false" ht="12.8" hidden="false" customHeight="false" outlineLevel="0" collapsed="false">
      <c r="B1048459" s="0" t="n">
        <v>7.89</v>
      </c>
    </row>
    <row r="1048460" customFormat="false" ht="12.8" hidden="false" customHeight="false" outlineLevel="0" collapsed="false">
      <c r="B1048460" s="0" t="n">
        <v>6.73</v>
      </c>
    </row>
    <row r="1048461" customFormat="false" ht="12.8" hidden="false" customHeight="false" outlineLevel="0" collapsed="false">
      <c r="B1048461" s="0" t="n">
        <v>7.33</v>
      </c>
    </row>
    <row r="1048462" customFormat="false" ht="12.8" hidden="false" customHeight="false" outlineLevel="0" collapsed="false">
      <c r="B1048462" s="0" t="n">
        <v>5.45</v>
      </c>
    </row>
    <row r="1048463" customFormat="false" ht="12.8" hidden="false" customHeight="false" outlineLevel="0" collapsed="false">
      <c r="B1048463" s="0" t="n">
        <v>8.8</v>
      </c>
    </row>
    <row r="1048464" customFormat="false" ht="12.8" hidden="false" customHeight="false" outlineLevel="0" collapsed="false">
      <c r="B1048464" s="0" t="n">
        <v>13.38</v>
      </c>
    </row>
    <row r="1048465" customFormat="false" ht="12.8" hidden="false" customHeight="false" outlineLevel="0" collapsed="false">
      <c r="B1048465" s="0" t="n">
        <v>3.67</v>
      </c>
    </row>
    <row r="1048466" customFormat="false" ht="12.8" hidden="false" customHeight="false" outlineLevel="0" collapsed="false">
      <c r="B1048466" s="0" t="n">
        <v>7.58</v>
      </c>
    </row>
    <row r="1048467" customFormat="false" ht="12.8" hidden="false" customHeight="false" outlineLevel="0" collapsed="false">
      <c r="B1048467" s="0" t="n">
        <v>2.25</v>
      </c>
    </row>
    <row r="1048468" customFormat="false" ht="12.8" hidden="false" customHeight="false" outlineLevel="0" collapsed="false">
      <c r="B1048468" s="0" t="n">
        <v>13.4</v>
      </c>
    </row>
    <row r="1048469" customFormat="false" ht="12.8" hidden="false" customHeight="false" outlineLevel="0" collapsed="false">
      <c r="B1048469" s="0" t="n">
        <v>9.48</v>
      </c>
    </row>
    <row r="1048470" customFormat="false" ht="12.8" hidden="false" customHeight="false" outlineLevel="0" collapsed="false">
      <c r="B1048470" s="0" t="n">
        <v>3.8</v>
      </c>
    </row>
    <row r="1048471" customFormat="false" ht="12.8" hidden="false" customHeight="false" outlineLevel="0" collapsed="false">
      <c r="B1048471" s="0" t="n">
        <v>3.75</v>
      </c>
    </row>
    <row r="1048472" customFormat="false" ht="12.8" hidden="false" customHeight="false" outlineLevel="0" collapsed="false">
      <c r="B1048472" s="0" t="n">
        <v>6.29</v>
      </c>
    </row>
    <row r="1048473" customFormat="false" ht="12.8" hidden="false" customHeight="false" outlineLevel="0" collapsed="false">
      <c r="B1048473" s="0" t="n">
        <v>5.57</v>
      </c>
    </row>
    <row r="1048474" customFormat="false" ht="12.8" hidden="false" customHeight="false" outlineLevel="0" collapsed="false">
      <c r="B1048474" s="0" t="n">
        <v>7.38</v>
      </c>
    </row>
    <row r="1048475" customFormat="false" ht="12.8" hidden="false" customHeight="false" outlineLevel="0" collapsed="false">
      <c r="B1048475" s="0" t="n">
        <v>10.63</v>
      </c>
    </row>
    <row r="1048476" customFormat="false" ht="12.8" hidden="false" customHeight="false" outlineLevel="0" collapsed="false">
      <c r="B1048476" s="0" t="n">
        <v>73.37</v>
      </c>
    </row>
    <row r="1048477" customFormat="false" ht="12.8" hidden="false" customHeight="false" outlineLevel="0" collapsed="false">
      <c r="B1048477" s="0" t="n">
        <v>11.19</v>
      </c>
    </row>
    <row r="1048478" customFormat="false" ht="12.8" hidden="false" customHeight="false" outlineLevel="0" collapsed="false">
      <c r="B1048478" s="0" t="n">
        <v>3</v>
      </c>
    </row>
    <row r="1048479" customFormat="false" ht="12.8" hidden="false" customHeight="false" outlineLevel="0" collapsed="false">
      <c r="B1048479" s="0" t="n">
        <v>6.5</v>
      </c>
    </row>
    <row r="1048480" customFormat="false" ht="12.8" hidden="false" customHeight="false" outlineLevel="0" collapsed="false">
      <c r="B1048480" s="0" t="n">
        <v>7.6</v>
      </c>
    </row>
    <row r="1048481" customFormat="false" ht="12.8" hidden="false" customHeight="false" outlineLevel="0" collapsed="false">
      <c r="B1048481" s="0" t="n">
        <v>6.89</v>
      </c>
    </row>
    <row r="1048482" customFormat="false" ht="12.8" hidden="false" customHeight="false" outlineLevel="0" collapsed="false">
      <c r="B1048482" s="0" t="n">
        <v>5</v>
      </c>
    </row>
    <row r="1048483" customFormat="false" ht="12.8" hidden="false" customHeight="false" outlineLevel="0" collapsed="false">
      <c r="B1048483" s="0" t="n">
        <v>5.63</v>
      </c>
    </row>
    <row r="1048484" customFormat="false" ht="12.8" hidden="false" customHeight="false" outlineLevel="0" collapsed="false">
      <c r="B1048484" s="0" t="n">
        <v>6.25</v>
      </c>
    </row>
    <row r="1048485" customFormat="false" ht="12.8" hidden="false" customHeight="false" outlineLevel="0" collapsed="false">
      <c r="B1048485" s="0" t="n">
        <v>4.17</v>
      </c>
    </row>
    <row r="1048486" customFormat="false" ht="12.8" hidden="false" customHeight="false" outlineLevel="0" collapsed="false">
      <c r="B1048486" s="0" t="n">
        <v>54.56</v>
      </c>
    </row>
    <row r="1048487" customFormat="false" ht="12.8" hidden="false" customHeight="false" outlineLevel="0" collapsed="false">
      <c r="B1048487" s="0" t="n">
        <v>9.04</v>
      </c>
    </row>
    <row r="1048488" customFormat="false" ht="12.8" hidden="false" customHeight="false" outlineLevel="0" collapsed="false">
      <c r="B1048488" s="0" t="n">
        <v>6.78</v>
      </c>
    </row>
    <row r="1048489" customFormat="false" ht="12.8" hidden="false" customHeight="false" outlineLevel="0" collapsed="false">
      <c r="B1048489" s="0" t="n">
        <v>6.82</v>
      </c>
    </row>
    <row r="1048490" customFormat="false" ht="12.8" hidden="false" customHeight="false" outlineLevel="0" collapsed="false">
      <c r="B1048490" s="0" t="n">
        <v>7.3</v>
      </c>
    </row>
    <row r="1048491" customFormat="false" ht="12.8" hidden="false" customHeight="false" outlineLevel="0" collapsed="false">
      <c r="B1048491" s="0" t="n">
        <v>7.54</v>
      </c>
    </row>
    <row r="1048492" customFormat="false" ht="12.8" hidden="false" customHeight="false" outlineLevel="0" collapsed="false">
      <c r="B1048492" s="0" t="n">
        <v>5</v>
      </c>
    </row>
    <row r="1048493" customFormat="false" ht="12.8" hidden="false" customHeight="false" outlineLevel="0" collapsed="false">
      <c r="B1048493" s="0" t="n">
        <v>5.38</v>
      </c>
    </row>
    <row r="1048494" customFormat="false" ht="12.8" hidden="false" customHeight="false" outlineLevel="0" collapsed="false">
      <c r="B1048494" s="0" t="n">
        <v>8</v>
      </c>
    </row>
    <row r="1048495" customFormat="false" ht="12.8" hidden="false" customHeight="false" outlineLevel="0" collapsed="false">
      <c r="B1048495" s="0" t="n">
        <v>5.62</v>
      </c>
    </row>
    <row r="1048496" customFormat="false" ht="12.8" hidden="false" customHeight="false" outlineLevel="0" collapsed="false">
      <c r="B1048496" s="0" t="n">
        <v>7.8</v>
      </c>
    </row>
    <row r="1048497" customFormat="false" ht="12.8" hidden="false" customHeight="false" outlineLevel="0" collapsed="false">
      <c r="B1048497" s="0" t="n">
        <v>3.8</v>
      </c>
    </row>
    <row r="1048498" customFormat="false" ht="12.8" hidden="false" customHeight="false" outlineLevel="0" collapsed="false">
      <c r="B1048498" s="0" t="n">
        <v>8.82</v>
      </c>
    </row>
    <row r="1048499" customFormat="false" ht="12.8" hidden="false" customHeight="false" outlineLevel="0" collapsed="false">
      <c r="B1048499" s="0" t="n">
        <v>6.29</v>
      </c>
    </row>
    <row r="1048500" customFormat="false" ht="12.8" hidden="false" customHeight="false" outlineLevel="0" collapsed="false">
      <c r="B1048500" s="0" t="n">
        <v>6.88</v>
      </c>
    </row>
    <row r="1048501" customFormat="false" ht="12.8" hidden="false" customHeight="false" outlineLevel="0" collapsed="false">
      <c r="B1048501" s="0" t="n">
        <v>9.8</v>
      </c>
    </row>
    <row r="1048502" customFormat="false" ht="12.8" hidden="false" customHeight="false" outlineLevel="0" collapsed="false">
      <c r="B1048502" s="0" t="n">
        <v>7.89</v>
      </c>
    </row>
    <row r="1048503" customFormat="false" ht="12.8" hidden="false" customHeight="false" outlineLevel="0" collapsed="false">
      <c r="B1048503" s="0" t="n">
        <v>3.8</v>
      </c>
    </row>
    <row r="1048504" customFormat="false" ht="12.8" hidden="false" customHeight="false" outlineLevel="0" collapsed="false">
      <c r="B1048504" s="0" t="n">
        <v>3.2</v>
      </c>
    </row>
    <row r="1048505" customFormat="false" ht="12.8" hidden="false" customHeight="false" outlineLevel="0" collapsed="false">
      <c r="B1048505" s="0" t="n">
        <v>5.63</v>
      </c>
    </row>
    <row r="1048506" customFormat="false" ht="12.8" hidden="false" customHeight="false" outlineLevel="0" collapsed="false">
      <c r="B1048506" s="0" t="n">
        <v>5.82</v>
      </c>
    </row>
    <row r="1048507" customFormat="false" ht="12.8" hidden="false" customHeight="false" outlineLevel="0" collapsed="false">
      <c r="B1048507" s="0" t="n">
        <v>13.21</v>
      </c>
    </row>
    <row r="1048508" customFormat="false" ht="12.8" hidden="false" customHeight="false" outlineLevel="0" collapsed="false">
      <c r="B1048508" s="0" t="n">
        <v>10.4</v>
      </c>
    </row>
    <row r="1048509" customFormat="false" ht="12.8" hidden="false" customHeight="false" outlineLevel="0" collapsed="false">
      <c r="B1048509" s="0" t="n">
        <v>6</v>
      </c>
    </row>
    <row r="1048510" customFormat="false" ht="12.8" hidden="false" customHeight="false" outlineLevel="0" collapsed="false">
      <c r="B1048510" s="0" t="n">
        <v>6.33</v>
      </c>
    </row>
    <row r="1048511" customFormat="false" ht="12.8" hidden="false" customHeight="false" outlineLevel="0" collapsed="false">
      <c r="B1048511" s="0" t="n">
        <v>6</v>
      </c>
    </row>
    <row r="1048512" customFormat="false" ht="12.8" hidden="false" customHeight="false" outlineLevel="0" collapsed="false">
      <c r="B1048512" s="0" t="n">
        <v>6.31</v>
      </c>
    </row>
    <row r="1048513" customFormat="false" ht="12.8" hidden="false" customHeight="false" outlineLevel="0" collapsed="false">
      <c r="B1048513" s="0" t="n">
        <v>5.57</v>
      </c>
    </row>
    <row r="1048514" customFormat="false" ht="12.8" hidden="false" customHeight="false" outlineLevel="0" collapsed="false">
      <c r="B1048514" s="0" t="n">
        <v>3</v>
      </c>
    </row>
    <row r="1048515" customFormat="false" ht="12.8" hidden="false" customHeight="false" outlineLevel="0" collapsed="false">
      <c r="B1048515" s="0" t="n">
        <v>8.88</v>
      </c>
    </row>
    <row r="1048516" customFormat="false" ht="12.8" hidden="false" customHeight="false" outlineLevel="0" collapsed="false">
      <c r="B1048516" s="0" t="n">
        <v>12.13</v>
      </c>
    </row>
    <row r="1048517" customFormat="false" ht="12.8" hidden="false" customHeight="false" outlineLevel="0" collapsed="false">
      <c r="B1048517" s="0" t="n">
        <v>3</v>
      </c>
    </row>
    <row r="1048518" customFormat="false" ht="12.8" hidden="false" customHeight="false" outlineLevel="0" collapsed="false">
      <c r="B1048518" s="0" t="n">
        <v>56.73</v>
      </c>
    </row>
    <row r="1048519" customFormat="false" ht="12.8" hidden="false" customHeight="false" outlineLevel="0" collapsed="false">
      <c r="B1048519" s="0" t="n">
        <v>7.54</v>
      </c>
    </row>
    <row r="1048520" customFormat="false" ht="12.8" hidden="false" customHeight="false" outlineLevel="0" collapsed="false">
      <c r="B1048520" s="0" t="n">
        <v>7.43</v>
      </c>
    </row>
    <row r="1048521" customFormat="false" ht="12.8" hidden="false" customHeight="false" outlineLevel="0" collapsed="false">
      <c r="B1048521" s="0" t="n">
        <v>3.5</v>
      </c>
    </row>
    <row r="1048522" customFormat="false" ht="12.8" hidden="false" customHeight="false" outlineLevel="0" collapsed="false">
      <c r="B1048522" s="0" t="n">
        <v>5.08</v>
      </c>
    </row>
    <row r="1048523" customFormat="false" ht="12.8" hidden="false" customHeight="false" outlineLevel="0" collapsed="false">
      <c r="B1048523" s="0" t="n">
        <v>6.73</v>
      </c>
    </row>
    <row r="1048524" customFormat="false" ht="12.8" hidden="false" customHeight="false" outlineLevel="0" collapsed="false">
      <c r="B1048524" s="0" t="n">
        <v>4.14</v>
      </c>
    </row>
    <row r="1048525" customFormat="false" ht="12.8" hidden="false" customHeight="false" outlineLevel="0" collapsed="false">
      <c r="B1048525" s="0" t="n">
        <v>6.27</v>
      </c>
    </row>
    <row r="1048526" customFormat="false" ht="12.8" hidden="false" customHeight="false" outlineLevel="0" collapsed="false">
      <c r="B1048526" s="0" t="n">
        <v>3.8</v>
      </c>
    </row>
    <row r="1048527" customFormat="false" ht="12.8" hidden="false" customHeight="false" outlineLevel="0" collapsed="false">
      <c r="B1048527" s="0" t="n">
        <v>8.74</v>
      </c>
    </row>
    <row r="1048528" customFormat="false" ht="12.8" hidden="false" customHeight="false" outlineLevel="0" collapsed="false">
      <c r="B1048528" s="0" t="n">
        <v>8</v>
      </c>
    </row>
    <row r="1048529" customFormat="false" ht="12.8" hidden="false" customHeight="false" outlineLevel="0" collapsed="false">
      <c r="B1048529" s="0" t="n">
        <v>6</v>
      </c>
    </row>
    <row r="1048530" customFormat="false" ht="12.8" hidden="false" customHeight="false" outlineLevel="0" collapsed="false">
      <c r="B1048530" s="0" t="n">
        <v>10.12</v>
      </c>
    </row>
    <row r="1048531" customFormat="false" ht="12.8" hidden="false" customHeight="false" outlineLevel="0" collapsed="false">
      <c r="B1048531" s="0" t="n">
        <v>13.29</v>
      </c>
    </row>
    <row r="1048532" customFormat="false" ht="12.8" hidden="false" customHeight="false" outlineLevel="0" collapsed="false">
      <c r="B1048532" s="0" t="n">
        <v>3.8</v>
      </c>
    </row>
    <row r="1048533" customFormat="false" ht="12.8" hidden="false" customHeight="false" outlineLevel="0" collapsed="false">
      <c r="B1048533" s="0" t="n">
        <v>5.53</v>
      </c>
    </row>
    <row r="1048534" customFormat="false" ht="12.8" hidden="false" customHeight="false" outlineLevel="0" collapsed="false">
      <c r="B1048534" s="0" t="n">
        <v>7.33</v>
      </c>
    </row>
    <row r="1048535" customFormat="false" ht="12.8" hidden="false" customHeight="false" outlineLevel="0" collapsed="false">
      <c r="B1048535" s="0" t="n">
        <v>7.25</v>
      </c>
    </row>
    <row r="1048536" customFormat="false" ht="12.8" hidden="false" customHeight="false" outlineLevel="0" collapsed="false">
      <c r="B1048536" s="0" t="n">
        <v>6.87</v>
      </c>
    </row>
    <row r="1048537" customFormat="false" ht="12.8" hidden="false" customHeight="false" outlineLevel="0" collapsed="false">
      <c r="B1048537" s="0" t="n">
        <v>10.63</v>
      </c>
    </row>
    <row r="1048538" customFormat="false" ht="12.8" hidden="false" customHeight="false" outlineLevel="0" collapsed="false">
      <c r="B1048538" s="0" t="n">
        <v>4.67</v>
      </c>
    </row>
    <row r="1048539" customFormat="false" ht="12.8" hidden="false" customHeight="false" outlineLevel="0" collapsed="false">
      <c r="B1048539" s="0" t="n">
        <v>23.07</v>
      </c>
    </row>
    <row r="1048540" customFormat="false" ht="12.8" hidden="false" customHeight="false" outlineLevel="0" collapsed="false">
      <c r="B1048540" s="0" t="n">
        <v>6</v>
      </c>
    </row>
    <row r="1048541" customFormat="false" ht="12.8" hidden="false" customHeight="false" outlineLevel="0" collapsed="false">
      <c r="B1048541" s="0" t="n">
        <v>6.19</v>
      </c>
    </row>
    <row r="1048542" customFormat="false" ht="12.8" hidden="false" customHeight="false" outlineLevel="0" collapsed="false">
      <c r="B1048542" s="0" t="n">
        <v>9.61</v>
      </c>
    </row>
    <row r="1048543" customFormat="false" ht="12.8" hidden="false" customHeight="false" outlineLevel="0" collapsed="false">
      <c r="B1048543" s="0" t="n">
        <v>8.42</v>
      </c>
    </row>
    <row r="1048544" customFormat="false" ht="12.8" hidden="false" customHeight="false" outlineLevel="0" collapsed="false">
      <c r="B1048544" s="0" t="n">
        <v>6.47</v>
      </c>
    </row>
    <row r="1048545" customFormat="false" ht="12.8" hidden="false" customHeight="false" outlineLevel="0" collapsed="false">
      <c r="B1048545" s="0" t="n">
        <v>6.11</v>
      </c>
    </row>
    <row r="1048546" customFormat="false" ht="12.8" hidden="false" customHeight="false" outlineLevel="0" collapsed="false">
      <c r="B1048546" s="0" t="n">
        <v>6</v>
      </c>
    </row>
    <row r="1048547" customFormat="false" ht="12.8" hidden="false" customHeight="false" outlineLevel="0" collapsed="false">
      <c r="B1048547" s="0" t="n">
        <v>9.86</v>
      </c>
    </row>
    <row r="1048548" customFormat="false" ht="12.8" hidden="false" customHeight="false" outlineLevel="0" collapsed="false">
      <c r="B1048548" s="0" t="n">
        <v>7.11</v>
      </c>
    </row>
    <row r="1048549" customFormat="false" ht="12.8" hidden="false" customHeight="false" outlineLevel="0" collapsed="false">
      <c r="B1048549" s="0" t="n">
        <v>7.14</v>
      </c>
    </row>
    <row r="1048550" customFormat="false" ht="12.8" hidden="false" customHeight="false" outlineLevel="0" collapsed="false">
      <c r="B1048550" s="0" t="n">
        <v>6.33</v>
      </c>
    </row>
    <row r="1048551" customFormat="false" ht="12.8" hidden="false" customHeight="false" outlineLevel="0" collapsed="false">
      <c r="B1048551" s="0" t="n">
        <v>9.61</v>
      </c>
    </row>
    <row r="1048552" customFormat="false" ht="12.8" hidden="false" customHeight="false" outlineLevel="0" collapsed="false">
      <c r="B1048552" s="0" t="n">
        <v>9.48</v>
      </c>
    </row>
    <row r="1048553" customFormat="false" ht="12.8" hidden="false" customHeight="false" outlineLevel="0" collapsed="false">
      <c r="B1048553" s="0" t="n">
        <v>3.8</v>
      </c>
    </row>
    <row r="1048554" customFormat="false" ht="12.8" hidden="false" customHeight="false" outlineLevel="0" collapsed="false">
      <c r="B1048554" s="0" t="n">
        <v>4.48</v>
      </c>
    </row>
    <row r="1048555" customFormat="false" ht="12.8" hidden="false" customHeight="false" outlineLevel="0" collapsed="false">
      <c r="B1048555" s="0" t="n">
        <v>3.8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0" width="27.19"/>
    <col collapsed="false" customWidth="true" hidden="false" outlineLevel="0" max="3" min="2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18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208.91</v>
      </c>
      <c r="C2" s="0" t="s">
        <v>178</v>
      </c>
      <c r="D2" s="11" t="n">
        <f aca="false">B2&gt;K$2</f>
        <v>1</v>
      </c>
      <c r="E2" s="11" t="n">
        <f aca="false">B2&lt;=M$2</f>
        <v>0</v>
      </c>
      <c r="G2" s="0" t="n">
        <f aca="false">QUARTILE(B$2:B$122,1)</f>
        <v>24.07</v>
      </c>
      <c r="H2" s="0" t="n">
        <f aca="false">QUARTILE(B$2:B$122,2)</f>
        <v>29.13</v>
      </c>
      <c r="I2" s="0" t="n">
        <f aca="false">QUARTILE(B$2:B$122,3)</f>
        <v>40.89</v>
      </c>
      <c r="J2" s="0" t="n">
        <f aca="false">I2-G2</f>
        <v>16.82</v>
      </c>
      <c r="K2" s="0" t="n">
        <f aca="false">I2+J2*1.5</f>
        <v>66.12</v>
      </c>
      <c r="L2" s="0" t="n">
        <f aca="false">G2-1.5*J2</f>
        <v>-1.16</v>
      </c>
      <c r="M2" s="0" t="n">
        <f aca="false">H2/3</f>
        <v>9.71</v>
      </c>
    </row>
    <row r="3" customFormat="false" ht="12.8" hidden="false" customHeight="false" outlineLevel="0" collapsed="false">
      <c r="A3" s="0" t="s">
        <v>29</v>
      </c>
      <c r="B3" s="0" t="n">
        <v>28.62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100*COUNTIF(D2:D122,1)/121</f>
        <v>9.91735537190083</v>
      </c>
    </row>
    <row r="4" customFormat="false" ht="12.8" hidden="false" customHeight="false" outlineLevel="0" collapsed="false">
      <c r="A4" s="0" t="s">
        <v>30</v>
      </c>
      <c r="B4" s="0" t="n">
        <v>48.57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0</v>
      </c>
    </row>
    <row r="5" customFormat="false" ht="12.8" hidden="false" customHeight="false" outlineLevel="0" collapsed="false">
      <c r="A5" s="0" t="s">
        <v>31</v>
      </c>
      <c r="B5" s="0" t="n">
        <v>87</v>
      </c>
      <c r="C5" s="0" t="s">
        <v>178</v>
      </c>
      <c r="D5" s="11" t="n">
        <f aca="false">B5&gt;K$2</f>
        <v>1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124.34</v>
      </c>
      <c r="C6" s="0" t="s">
        <v>178</v>
      </c>
      <c r="D6" s="11" t="n">
        <f aca="false">B6&gt;K$2</f>
        <v>1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101.79</v>
      </c>
      <c r="C7" s="0" t="s">
        <v>178</v>
      </c>
      <c r="D7" s="11" t="n">
        <f aca="false">B7&gt;K$2</f>
        <v>1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31.75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40.89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16.71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21.27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21.86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33.17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62.14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29.5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34.71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24.07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17.44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30.44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35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24.83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21.18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41.87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76.81</v>
      </c>
      <c r="C24" s="0" t="s">
        <v>178</v>
      </c>
      <c r="D24" s="11" t="n">
        <f aca="false">B24&gt;K$2</f>
        <v>1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16.67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36.68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65.8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39.95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13.6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15.75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25.29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19.86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30.5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47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382.9</v>
      </c>
      <c r="C35" s="0" t="s">
        <v>178</v>
      </c>
      <c r="D35" s="11" t="n">
        <f aca="false">B35&gt;K$2</f>
        <v>1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50.63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32.25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39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27.33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26.06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29.13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18.25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285.56</v>
      </c>
      <c r="C43" s="0" t="s">
        <v>178</v>
      </c>
      <c r="D43" s="11" t="n">
        <f aca="false">B43&gt;K$2</f>
        <v>1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51.63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37.57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27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30.1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32.5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22.5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25.25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77</v>
      </c>
      <c r="B51" s="0" t="n">
        <v>34.12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26.08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37.73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43.18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25.53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28.57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51.85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30.44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22.13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26.05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58.33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42.3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27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26.27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28.31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23.86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93</v>
      </c>
      <c r="B67" s="0" t="n">
        <v>43.13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94</v>
      </c>
      <c r="B68" s="0" t="n">
        <v>57.13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301.2</v>
      </c>
      <c r="C69" s="0" t="s">
        <v>178</v>
      </c>
      <c r="D69" s="11" t="n">
        <f aca="false">B69&gt;K$2</f>
        <v>1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32.5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33.57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15.25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99</v>
      </c>
      <c r="B73" s="0" t="n">
        <v>24.58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35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101</v>
      </c>
      <c r="B75" s="0" t="n">
        <v>24.4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102</v>
      </c>
      <c r="B76" s="0" t="n">
        <v>40.32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103</v>
      </c>
      <c r="B77" s="0" t="n">
        <v>29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104</v>
      </c>
      <c r="B78" s="0" t="n">
        <v>25.67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105</v>
      </c>
      <c r="B79" s="0" t="n">
        <v>46.62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106</v>
      </c>
      <c r="B80" s="0" t="n">
        <v>62.14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107</v>
      </c>
      <c r="B81" s="0" t="n">
        <v>23.24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108</v>
      </c>
      <c r="B82" s="0" t="n">
        <v>24.83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109</v>
      </c>
      <c r="B83" s="0" t="n">
        <v>28.75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110</v>
      </c>
      <c r="B84" s="0" t="n">
        <v>27.73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47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112</v>
      </c>
      <c r="B86" s="0" t="n">
        <v>23.33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113</v>
      </c>
      <c r="B87" s="0" t="n">
        <v>117.6</v>
      </c>
      <c r="C87" s="0" t="s">
        <v>178</v>
      </c>
      <c r="D87" s="11" t="n">
        <f aca="false">B87&gt;K$2</f>
        <v>1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114</v>
      </c>
      <c r="B88" s="0" t="n">
        <v>26.29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115</v>
      </c>
      <c r="B89" s="0" t="n">
        <v>28.94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116</v>
      </c>
      <c r="B90" s="0" t="n">
        <v>40.28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37.29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26.53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119</v>
      </c>
      <c r="B93" s="0" t="n">
        <v>24.78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120</v>
      </c>
      <c r="B94" s="0" t="n">
        <v>28.57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121</v>
      </c>
      <c r="B95" s="0" t="n">
        <v>45.86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122</v>
      </c>
      <c r="B96" s="0" t="n">
        <v>28.26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123</v>
      </c>
      <c r="B97" s="0" t="n">
        <v>30.23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124</v>
      </c>
      <c r="B98" s="0" t="n">
        <v>28.17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125</v>
      </c>
      <c r="B99" s="0" t="n">
        <v>40.28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39.95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13.6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128</v>
      </c>
      <c r="B102" s="0" t="n">
        <v>18.86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129</v>
      </c>
      <c r="B103" s="0" t="n">
        <v>21.33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130</v>
      </c>
      <c r="B104" s="0" t="n">
        <v>21.96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131</v>
      </c>
      <c r="B105" s="0" t="n">
        <v>28.48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132</v>
      </c>
      <c r="B106" s="0" t="n">
        <v>42.72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133</v>
      </c>
      <c r="B107" s="0" t="n">
        <v>32.31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134</v>
      </c>
      <c r="B108" s="0" t="n">
        <v>20.75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135</v>
      </c>
      <c r="B109" s="0" t="n">
        <v>13.6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136</v>
      </c>
      <c r="B110" s="0" t="n">
        <v>440.1</v>
      </c>
      <c r="C110" s="0" t="s">
        <v>178</v>
      </c>
      <c r="D110" s="11" t="n">
        <f aca="false">B110&gt;K$2</f>
        <v>1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137</v>
      </c>
      <c r="B111" s="0" t="n">
        <v>23.2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138</v>
      </c>
      <c r="B112" s="0" t="n">
        <v>19.86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139</v>
      </c>
      <c r="B113" s="0" t="n">
        <v>19.86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140</v>
      </c>
      <c r="B114" s="0" t="n">
        <v>19.86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141</v>
      </c>
      <c r="B115" s="0" t="n">
        <v>273.5</v>
      </c>
      <c r="C115" s="0" t="s">
        <v>178</v>
      </c>
      <c r="D115" s="11" t="n">
        <f aca="false">B115&gt;K$2</f>
        <v>1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142</v>
      </c>
      <c r="B116" s="0" t="n">
        <v>31.74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21.56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93.73</v>
      </c>
      <c r="C118" s="0" t="s">
        <v>178</v>
      </c>
      <c r="D118" s="11" t="n">
        <f aca="false">B118&gt;K$2</f>
        <v>1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32.75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10.82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147</v>
      </c>
      <c r="B121" s="0" t="n">
        <v>19.43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148</v>
      </c>
      <c r="B122" s="0" t="n">
        <v>13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18</v>
      </c>
    </row>
    <row r="1048438" customFormat="false" ht="12.8" hidden="false" customHeight="false" outlineLevel="0" collapsed="false">
      <c r="B1048438" s="0" t="n">
        <v>208.91</v>
      </c>
    </row>
    <row r="1048439" customFormat="false" ht="12.8" hidden="false" customHeight="false" outlineLevel="0" collapsed="false">
      <c r="B1048439" s="0" t="n">
        <v>28.62</v>
      </c>
    </row>
    <row r="1048440" customFormat="false" ht="12.8" hidden="false" customHeight="false" outlineLevel="0" collapsed="false">
      <c r="B1048440" s="0" t="n">
        <v>29.45</v>
      </c>
    </row>
    <row r="1048441" customFormat="false" ht="12.8" hidden="false" customHeight="false" outlineLevel="0" collapsed="false">
      <c r="B1048441" s="0" t="n">
        <v>48.57</v>
      </c>
    </row>
    <row r="1048442" customFormat="false" ht="12.8" hidden="false" customHeight="false" outlineLevel="0" collapsed="false">
      <c r="B1048442" s="0" t="n">
        <v>41.58</v>
      </c>
    </row>
    <row r="1048443" customFormat="false" ht="12.8" hidden="false" customHeight="false" outlineLevel="0" collapsed="false">
      <c r="B1048443" s="0" t="n">
        <v>87</v>
      </c>
    </row>
    <row r="1048444" customFormat="false" ht="12.8" hidden="false" customHeight="false" outlineLevel="0" collapsed="false">
      <c r="B1048444" s="0" t="n">
        <v>124.34</v>
      </c>
    </row>
    <row r="1048445" customFormat="false" ht="12.8" hidden="false" customHeight="false" outlineLevel="0" collapsed="false">
      <c r="B1048445" s="0" t="n">
        <v>43.09</v>
      </c>
    </row>
    <row r="1048446" customFormat="false" ht="12.8" hidden="false" customHeight="false" outlineLevel="0" collapsed="false">
      <c r="B1048446" s="0" t="n">
        <v>101.79</v>
      </c>
    </row>
    <row r="1048447" customFormat="false" ht="12.8" hidden="false" customHeight="false" outlineLevel="0" collapsed="false">
      <c r="B1048447" s="0" t="n">
        <v>31.75</v>
      </c>
    </row>
    <row r="1048448" customFormat="false" ht="12.8" hidden="false" customHeight="false" outlineLevel="0" collapsed="false">
      <c r="B1048448" s="0" t="n">
        <v>40.89</v>
      </c>
    </row>
    <row r="1048449" customFormat="false" ht="12.8" hidden="false" customHeight="false" outlineLevel="0" collapsed="false">
      <c r="B1048449" s="0" t="n">
        <v>16.71</v>
      </c>
    </row>
    <row r="1048450" customFormat="false" ht="12.8" hidden="false" customHeight="false" outlineLevel="0" collapsed="false">
      <c r="B1048450" s="0" t="n">
        <v>21.27</v>
      </c>
    </row>
    <row r="1048451" customFormat="false" ht="12.8" hidden="false" customHeight="false" outlineLevel="0" collapsed="false">
      <c r="B1048451" s="0" t="n">
        <v>21.86</v>
      </c>
    </row>
    <row r="1048452" customFormat="false" ht="12.8" hidden="false" customHeight="false" outlineLevel="0" collapsed="false">
      <c r="B1048452" s="0" t="n">
        <v>33.17</v>
      </c>
    </row>
    <row r="1048453" customFormat="false" ht="12.8" hidden="false" customHeight="false" outlineLevel="0" collapsed="false">
      <c r="B1048453" s="0" t="n">
        <v>62.14</v>
      </c>
    </row>
    <row r="1048454" customFormat="false" ht="12.8" hidden="false" customHeight="false" outlineLevel="0" collapsed="false">
      <c r="B1048454" s="0" t="n">
        <v>29.5</v>
      </c>
    </row>
    <row r="1048455" customFormat="false" ht="12.8" hidden="false" customHeight="false" outlineLevel="0" collapsed="false">
      <c r="B1048455" s="0" t="n">
        <v>13.6</v>
      </c>
    </row>
    <row r="1048456" customFormat="false" ht="12.8" hidden="false" customHeight="false" outlineLevel="0" collapsed="false">
      <c r="B1048456" s="0" t="n">
        <v>34.71</v>
      </c>
    </row>
    <row r="1048457" customFormat="false" ht="12.8" hidden="false" customHeight="false" outlineLevel="0" collapsed="false">
      <c r="B1048457" s="0" t="n">
        <v>24.07</v>
      </c>
    </row>
    <row r="1048458" customFormat="false" ht="12.8" hidden="false" customHeight="false" outlineLevel="0" collapsed="false">
      <c r="B1048458" s="0" t="n">
        <v>17.44</v>
      </c>
    </row>
    <row r="1048459" customFormat="false" ht="12.8" hidden="false" customHeight="false" outlineLevel="0" collapsed="false">
      <c r="B1048459" s="0" t="n">
        <v>30.44</v>
      </c>
    </row>
    <row r="1048460" customFormat="false" ht="12.8" hidden="false" customHeight="false" outlineLevel="0" collapsed="false">
      <c r="B1048460" s="0" t="n">
        <v>35</v>
      </c>
    </row>
    <row r="1048461" customFormat="false" ht="12.8" hidden="false" customHeight="false" outlineLevel="0" collapsed="false">
      <c r="B1048461" s="0" t="n">
        <v>24.83</v>
      </c>
    </row>
    <row r="1048462" customFormat="false" ht="12.8" hidden="false" customHeight="false" outlineLevel="0" collapsed="false">
      <c r="B1048462" s="0" t="n">
        <v>21.18</v>
      </c>
    </row>
    <row r="1048463" customFormat="false" ht="12.8" hidden="false" customHeight="false" outlineLevel="0" collapsed="false">
      <c r="B1048463" s="0" t="n">
        <v>41.87</v>
      </c>
    </row>
    <row r="1048464" customFormat="false" ht="12.8" hidden="false" customHeight="false" outlineLevel="0" collapsed="false">
      <c r="B1048464" s="0" t="n">
        <v>76.81</v>
      </c>
    </row>
    <row r="1048465" customFormat="false" ht="12.8" hidden="false" customHeight="false" outlineLevel="0" collapsed="false">
      <c r="B1048465" s="0" t="n">
        <v>16.67</v>
      </c>
    </row>
    <row r="1048466" customFormat="false" ht="12.8" hidden="false" customHeight="false" outlineLevel="0" collapsed="false">
      <c r="B1048466" s="0" t="n">
        <v>36.68</v>
      </c>
    </row>
    <row r="1048467" customFormat="false" ht="12.8" hidden="false" customHeight="false" outlineLevel="0" collapsed="false">
      <c r="B1048467" s="0" t="n">
        <v>12.25</v>
      </c>
    </row>
    <row r="1048468" customFormat="false" ht="12.8" hidden="false" customHeight="false" outlineLevel="0" collapsed="false">
      <c r="B1048468" s="0" t="n">
        <v>65.8</v>
      </c>
    </row>
    <row r="1048469" customFormat="false" ht="12.8" hidden="false" customHeight="false" outlineLevel="0" collapsed="false">
      <c r="B1048469" s="0" t="n">
        <v>39.95</v>
      </c>
    </row>
    <row r="1048470" customFormat="false" ht="12.8" hidden="false" customHeight="false" outlineLevel="0" collapsed="false">
      <c r="B1048470" s="0" t="n">
        <v>13.6</v>
      </c>
    </row>
    <row r="1048471" customFormat="false" ht="12.8" hidden="false" customHeight="false" outlineLevel="0" collapsed="false">
      <c r="B1048471" s="0" t="n">
        <v>15.75</v>
      </c>
    </row>
    <row r="1048472" customFormat="false" ht="12.8" hidden="false" customHeight="false" outlineLevel="0" collapsed="false">
      <c r="B1048472" s="0" t="n">
        <v>25.29</v>
      </c>
    </row>
    <row r="1048473" customFormat="false" ht="12.8" hidden="false" customHeight="false" outlineLevel="0" collapsed="false">
      <c r="B1048473" s="0" t="n">
        <v>19.86</v>
      </c>
    </row>
    <row r="1048474" customFormat="false" ht="12.8" hidden="false" customHeight="false" outlineLevel="0" collapsed="false">
      <c r="B1048474" s="0" t="n">
        <v>30.5</v>
      </c>
    </row>
    <row r="1048475" customFormat="false" ht="12.8" hidden="false" customHeight="false" outlineLevel="0" collapsed="false">
      <c r="B1048475" s="0" t="n">
        <v>47</v>
      </c>
    </row>
    <row r="1048476" customFormat="false" ht="12.8" hidden="false" customHeight="false" outlineLevel="0" collapsed="false">
      <c r="B1048476" s="0" t="n">
        <v>382.9</v>
      </c>
    </row>
    <row r="1048477" customFormat="false" ht="12.8" hidden="false" customHeight="false" outlineLevel="0" collapsed="false">
      <c r="B1048477" s="0" t="n">
        <v>50.63</v>
      </c>
    </row>
    <row r="1048478" customFormat="false" ht="12.8" hidden="false" customHeight="false" outlineLevel="0" collapsed="false">
      <c r="B1048478" s="0" t="n">
        <v>11.25</v>
      </c>
    </row>
    <row r="1048479" customFormat="false" ht="12.8" hidden="false" customHeight="false" outlineLevel="0" collapsed="false">
      <c r="B1048479" s="0" t="n">
        <v>32.25</v>
      </c>
    </row>
    <row r="1048480" customFormat="false" ht="12.8" hidden="false" customHeight="false" outlineLevel="0" collapsed="false">
      <c r="B1048480" s="0" t="n">
        <v>39</v>
      </c>
    </row>
    <row r="1048481" customFormat="false" ht="12.8" hidden="false" customHeight="false" outlineLevel="0" collapsed="false">
      <c r="B1048481" s="0" t="n">
        <v>27.33</v>
      </c>
    </row>
    <row r="1048482" customFormat="false" ht="12.8" hidden="false" customHeight="false" outlineLevel="0" collapsed="false">
      <c r="B1048482" s="0" t="n">
        <v>19.83</v>
      </c>
    </row>
    <row r="1048483" customFormat="false" ht="12.8" hidden="false" customHeight="false" outlineLevel="0" collapsed="false">
      <c r="B1048483" s="0" t="n">
        <v>26.06</v>
      </c>
    </row>
    <row r="1048484" customFormat="false" ht="12.8" hidden="false" customHeight="false" outlineLevel="0" collapsed="false">
      <c r="B1048484" s="0" t="n">
        <v>29.13</v>
      </c>
    </row>
    <row r="1048485" customFormat="false" ht="12.8" hidden="false" customHeight="false" outlineLevel="0" collapsed="false">
      <c r="B1048485" s="0" t="n">
        <v>18.25</v>
      </c>
    </row>
    <row r="1048486" customFormat="false" ht="12.8" hidden="false" customHeight="false" outlineLevel="0" collapsed="false">
      <c r="B1048486" s="0" t="n">
        <v>285.56</v>
      </c>
    </row>
    <row r="1048487" customFormat="false" ht="12.8" hidden="false" customHeight="false" outlineLevel="0" collapsed="false">
      <c r="B1048487" s="0" t="n">
        <v>51.63</v>
      </c>
    </row>
    <row r="1048488" customFormat="false" ht="12.8" hidden="false" customHeight="false" outlineLevel="0" collapsed="false">
      <c r="B1048488" s="0" t="n">
        <v>37.57</v>
      </c>
    </row>
    <row r="1048489" customFormat="false" ht="12.8" hidden="false" customHeight="false" outlineLevel="0" collapsed="false">
      <c r="B1048489" s="0" t="n">
        <v>27</v>
      </c>
    </row>
    <row r="1048490" customFormat="false" ht="12.8" hidden="false" customHeight="false" outlineLevel="0" collapsed="false">
      <c r="B1048490" s="0" t="n">
        <v>30.1</v>
      </c>
    </row>
    <row r="1048491" customFormat="false" ht="12.8" hidden="false" customHeight="false" outlineLevel="0" collapsed="false">
      <c r="B1048491" s="0" t="n">
        <v>32.5</v>
      </c>
    </row>
    <row r="1048492" customFormat="false" ht="12.8" hidden="false" customHeight="false" outlineLevel="0" collapsed="false">
      <c r="B1048492" s="0" t="n">
        <v>22.5</v>
      </c>
    </row>
    <row r="1048493" customFormat="false" ht="12.8" hidden="false" customHeight="false" outlineLevel="0" collapsed="false">
      <c r="B1048493" s="0" t="n">
        <v>25.25</v>
      </c>
    </row>
    <row r="1048494" customFormat="false" ht="12.8" hidden="false" customHeight="false" outlineLevel="0" collapsed="false">
      <c r="B1048494" s="0" t="n">
        <v>34.12</v>
      </c>
    </row>
    <row r="1048495" customFormat="false" ht="12.8" hidden="false" customHeight="false" outlineLevel="0" collapsed="false">
      <c r="B1048495" s="0" t="n">
        <v>26.08</v>
      </c>
    </row>
    <row r="1048496" customFormat="false" ht="12.8" hidden="false" customHeight="false" outlineLevel="0" collapsed="false">
      <c r="B1048496" s="0" t="n">
        <v>37.73</v>
      </c>
    </row>
    <row r="1048497" customFormat="false" ht="12.8" hidden="false" customHeight="false" outlineLevel="0" collapsed="false">
      <c r="B1048497" s="0" t="n">
        <v>13.6</v>
      </c>
    </row>
    <row r="1048498" customFormat="false" ht="12.8" hidden="false" customHeight="false" outlineLevel="0" collapsed="false">
      <c r="B1048498" s="0" t="n">
        <v>43.18</v>
      </c>
    </row>
    <row r="1048499" customFormat="false" ht="12.8" hidden="false" customHeight="false" outlineLevel="0" collapsed="false">
      <c r="B1048499" s="0" t="n">
        <v>25.53</v>
      </c>
    </row>
    <row r="1048500" customFormat="false" ht="12.8" hidden="false" customHeight="false" outlineLevel="0" collapsed="false">
      <c r="B1048500" s="0" t="n">
        <v>28.57</v>
      </c>
    </row>
    <row r="1048501" customFormat="false" ht="12.8" hidden="false" customHeight="false" outlineLevel="0" collapsed="false">
      <c r="B1048501" s="0" t="n">
        <v>51.85</v>
      </c>
    </row>
    <row r="1048502" customFormat="false" ht="12.8" hidden="false" customHeight="false" outlineLevel="0" collapsed="false">
      <c r="B1048502" s="0" t="n">
        <v>30.44</v>
      </c>
    </row>
    <row r="1048503" customFormat="false" ht="12.8" hidden="false" customHeight="false" outlineLevel="0" collapsed="false">
      <c r="B1048503" s="0" t="n">
        <v>13.6</v>
      </c>
    </row>
    <row r="1048504" customFormat="false" ht="12.8" hidden="false" customHeight="false" outlineLevel="0" collapsed="false">
      <c r="B1048504" s="0" t="n">
        <v>12</v>
      </c>
    </row>
    <row r="1048505" customFormat="false" ht="12.8" hidden="false" customHeight="false" outlineLevel="0" collapsed="false">
      <c r="B1048505" s="0" t="n">
        <v>22.13</v>
      </c>
    </row>
    <row r="1048506" customFormat="false" ht="12.8" hidden="false" customHeight="false" outlineLevel="0" collapsed="false">
      <c r="B1048506" s="0" t="n">
        <v>26.05</v>
      </c>
    </row>
    <row r="1048507" customFormat="false" ht="12.8" hidden="false" customHeight="false" outlineLevel="0" collapsed="false">
      <c r="B1048507" s="0" t="n">
        <v>58.33</v>
      </c>
    </row>
    <row r="1048508" customFormat="false" ht="12.8" hidden="false" customHeight="false" outlineLevel="0" collapsed="false">
      <c r="B1048508" s="0" t="n">
        <v>42.3</v>
      </c>
    </row>
    <row r="1048509" customFormat="false" ht="12.8" hidden="false" customHeight="false" outlineLevel="0" collapsed="false">
      <c r="B1048509" s="0" t="n">
        <v>27</v>
      </c>
    </row>
    <row r="1048510" customFormat="false" ht="12.8" hidden="false" customHeight="false" outlineLevel="0" collapsed="false">
      <c r="B1048510" s="0" t="n">
        <v>26.27</v>
      </c>
    </row>
    <row r="1048511" customFormat="false" ht="12.8" hidden="false" customHeight="false" outlineLevel="0" collapsed="false">
      <c r="B1048511" s="0" t="n">
        <v>26.88</v>
      </c>
    </row>
    <row r="1048512" customFormat="false" ht="12.8" hidden="false" customHeight="false" outlineLevel="0" collapsed="false">
      <c r="B1048512" s="0" t="n">
        <v>28.31</v>
      </c>
    </row>
    <row r="1048513" customFormat="false" ht="12.8" hidden="false" customHeight="false" outlineLevel="0" collapsed="false">
      <c r="B1048513" s="0" t="n">
        <v>23.86</v>
      </c>
    </row>
    <row r="1048514" customFormat="false" ht="12.8" hidden="false" customHeight="false" outlineLevel="0" collapsed="false">
      <c r="B1048514" s="0" t="n">
        <v>11.25</v>
      </c>
    </row>
    <row r="1048515" customFormat="false" ht="12.8" hidden="false" customHeight="false" outlineLevel="0" collapsed="false">
      <c r="B1048515" s="0" t="n">
        <v>43.13</v>
      </c>
    </row>
    <row r="1048516" customFormat="false" ht="12.8" hidden="false" customHeight="false" outlineLevel="0" collapsed="false">
      <c r="B1048516" s="0" t="n">
        <v>57.13</v>
      </c>
    </row>
    <row r="1048517" customFormat="false" ht="12.8" hidden="false" customHeight="false" outlineLevel="0" collapsed="false">
      <c r="B1048517" s="0" t="n">
        <v>11.25</v>
      </c>
    </row>
    <row r="1048518" customFormat="false" ht="12.8" hidden="false" customHeight="false" outlineLevel="0" collapsed="false">
      <c r="B1048518" s="0" t="n">
        <v>301.2</v>
      </c>
    </row>
    <row r="1048519" customFormat="false" ht="12.8" hidden="false" customHeight="false" outlineLevel="0" collapsed="false">
      <c r="B1048519" s="0" t="n">
        <v>32.5</v>
      </c>
    </row>
    <row r="1048520" customFormat="false" ht="12.8" hidden="false" customHeight="false" outlineLevel="0" collapsed="false">
      <c r="B1048520" s="0" t="n">
        <v>33.57</v>
      </c>
    </row>
    <row r="1048521" customFormat="false" ht="12.8" hidden="false" customHeight="false" outlineLevel="0" collapsed="false">
      <c r="B1048521" s="0" t="n">
        <v>15.25</v>
      </c>
    </row>
    <row r="1048522" customFormat="false" ht="12.8" hidden="false" customHeight="false" outlineLevel="0" collapsed="false">
      <c r="B1048522" s="0" t="n">
        <v>24.58</v>
      </c>
    </row>
    <row r="1048523" customFormat="false" ht="12.8" hidden="false" customHeight="false" outlineLevel="0" collapsed="false">
      <c r="B1048523" s="0" t="n">
        <v>35</v>
      </c>
    </row>
    <row r="1048524" customFormat="false" ht="12.8" hidden="false" customHeight="false" outlineLevel="0" collapsed="false">
      <c r="B1048524" s="0" t="n">
        <v>17</v>
      </c>
    </row>
    <row r="1048525" customFormat="false" ht="12.8" hidden="false" customHeight="false" outlineLevel="0" collapsed="false">
      <c r="B1048525" s="0" t="n">
        <v>24.4</v>
      </c>
    </row>
    <row r="1048526" customFormat="false" ht="12.8" hidden="false" customHeight="false" outlineLevel="0" collapsed="false">
      <c r="B1048526" s="0" t="n">
        <v>13.6</v>
      </c>
    </row>
    <row r="1048527" customFormat="false" ht="12.8" hidden="false" customHeight="false" outlineLevel="0" collapsed="false">
      <c r="B1048527" s="0" t="n">
        <v>40.32</v>
      </c>
    </row>
    <row r="1048528" customFormat="false" ht="12.8" hidden="false" customHeight="false" outlineLevel="0" collapsed="false">
      <c r="B1048528" s="0" t="n">
        <v>29</v>
      </c>
    </row>
    <row r="1048529" customFormat="false" ht="12.8" hidden="false" customHeight="false" outlineLevel="0" collapsed="false">
      <c r="B1048529" s="0" t="n">
        <v>25.67</v>
      </c>
    </row>
    <row r="1048530" customFormat="false" ht="12.8" hidden="false" customHeight="false" outlineLevel="0" collapsed="false">
      <c r="B1048530" s="0" t="n">
        <v>46.62</v>
      </c>
    </row>
    <row r="1048531" customFormat="false" ht="12.8" hidden="false" customHeight="false" outlineLevel="0" collapsed="false">
      <c r="B1048531" s="0" t="n">
        <v>62.14</v>
      </c>
    </row>
    <row r="1048532" customFormat="false" ht="12.8" hidden="false" customHeight="false" outlineLevel="0" collapsed="false">
      <c r="B1048532" s="0" t="n">
        <v>13.6</v>
      </c>
    </row>
    <row r="1048533" customFormat="false" ht="12.8" hidden="false" customHeight="false" outlineLevel="0" collapsed="false">
      <c r="B1048533" s="0" t="n">
        <v>23.24</v>
      </c>
    </row>
    <row r="1048534" customFormat="false" ht="12.8" hidden="false" customHeight="false" outlineLevel="0" collapsed="false">
      <c r="B1048534" s="0" t="n">
        <v>24.83</v>
      </c>
    </row>
    <row r="1048535" customFormat="false" ht="12.8" hidden="false" customHeight="false" outlineLevel="0" collapsed="false">
      <c r="B1048535" s="0" t="n">
        <v>28.75</v>
      </c>
    </row>
    <row r="1048536" customFormat="false" ht="12.8" hidden="false" customHeight="false" outlineLevel="0" collapsed="false">
      <c r="B1048536" s="0" t="n">
        <v>27.73</v>
      </c>
    </row>
    <row r="1048537" customFormat="false" ht="12.8" hidden="false" customHeight="false" outlineLevel="0" collapsed="false">
      <c r="B1048537" s="0" t="n">
        <v>47</v>
      </c>
    </row>
    <row r="1048538" customFormat="false" ht="12.8" hidden="false" customHeight="false" outlineLevel="0" collapsed="false">
      <c r="B1048538" s="0" t="n">
        <v>23.33</v>
      </c>
    </row>
    <row r="1048539" customFormat="false" ht="12.8" hidden="false" customHeight="false" outlineLevel="0" collapsed="false">
      <c r="B1048539" s="0" t="n">
        <v>117.6</v>
      </c>
    </row>
    <row r="1048540" customFormat="false" ht="12.8" hidden="false" customHeight="false" outlineLevel="0" collapsed="false">
      <c r="B1048540" s="0" t="n">
        <v>26.29</v>
      </c>
    </row>
    <row r="1048541" customFormat="false" ht="12.8" hidden="false" customHeight="false" outlineLevel="0" collapsed="false">
      <c r="B1048541" s="0" t="n">
        <v>28.94</v>
      </c>
    </row>
    <row r="1048542" customFormat="false" ht="12.8" hidden="false" customHeight="false" outlineLevel="0" collapsed="false">
      <c r="B1048542" s="0" t="n">
        <v>40.28</v>
      </c>
    </row>
    <row r="1048543" customFormat="false" ht="12.8" hidden="false" customHeight="false" outlineLevel="0" collapsed="false">
      <c r="B1048543" s="0" t="n">
        <v>37.29</v>
      </c>
    </row>
    <row r="1048544" customFormat="false" ht="12.8" hidden="false" customHeight="false" outlineLevel="0" collapsed="false">
      <c r="B1048544" s="0" t="n">
        <v>26.53</v>
      </c>
    </row>
    <row r="1048545" customFormat="false" ht="12.8" hidden="false" customHeight="false" outlineLevel="0" collapsed="false">
      <c r="B1048545" s="0" t="n">
        <v>24.78</v>
      </c>
    </row>
    <row r="1048546" customFormat="false" ht="12.8" hidden="false" customHeight="false" outlineLevel="0" collapsed="false">
      <c r="B1048546" s="0" t="n">
        <v>28.57</v>
      </c>
    </row>
    <row r="1048547" customFormat="false" ht="12.8" hidden="false" customHeight="false" outlineLevel="0" collapsed="false">
      <c r="B1048547" s="0" t="n">
        <v>45.86</v>
      </c>
    </row>
    <row r="1048548" customFormat="false" ht="12.8" hidden="false" customHeight="false" outlineLevel="0" collapsed="false">
      <c r="B1048548" s="0" t="n">
        <v>28.26</v>
      </c>
    </row>
    <row r="1048549" customFormat="false" ht="12.8" hidden="false" customHeight="false" outlineLevel="0" collapsed="false">
      <c r="B1048549" s="0" t="n">
        <v>30.23</v>
      </c>
    </row>
    <row r="1048550" customFormat="false" ht="12.8" hidden="false" customHeight="false" outlineLevel="0" collapsed="false">
      <c r="B1048550" s="0" t="n">
        <v>28.17</v>
      </c>
    </row>
    <row r="1048551" customFormat="false" ht="12.8" hidden="false" customHeight="false" outlineLevel="0" collapsed="false">
      <c r="B1048551" s="0" t="n">
        <v>40.28</v>
      </c>
    </row>
    <row r="1048552" customFormat="false" ht="12.8" hidden="false" customHeight="false" outlineLevel="0" collapsed="false">
      <c r="B1048552" s="0" t="n">
        <v>39.95</v>
      </c>
    </row>
    <row r="1048553" customFormat="false" ht="12.8" hidden="false" customHeight="false" outlineLevel="0" collapsed="false">
      <c r="B1048553" s="0" t="n">
        <v>13.6</v>
      </c>
    </row>
    <row r="1048554" customFormat="false" ht="12.8" hidden="false" customHeight="false" outlineLevel="0" collapsed="false">
      <c r="B1048554" s="0" t="n">
        <v>18.86</v>
      </c>
    </row>
    <row r="1048555" customFormat="false" ht="12.8" hidden="false" customHeight="false" outlineLevel="0" collapsed="false">
      <c r="B1048555" s="0" t="n">
        <v>13.6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44" activeCellId="0" sqref="B144"/>
    </sheetView>
  </sheetViews>
  <sheetFormatPr defaultRowHeight="12.75" zeroHeight="false" outlineLevelRow="0" outlineLevelCol="0"/>
  <cols>
    <col collapsed="false" customWidth="true" hidden="false" outlineLevel="0" max="1" min="1" style="0" width="30.7"/>
    <col collapsed="false" customWidth="true" hidden="false" outlineLevel="0" max="2" min="2" style="0" width="4.43"/>
    <col collapsed="false" customWidth="true" hidden="false" outlineLevel="0" max="3" min="3" style="0" width="5.86"/>
    <col collapsed="false" customWidth="true" hidden="false" outlineLevel="0" max="4" min="4" style="0" width="6.71"/>
    <col collapsed="false" customWidth="true" hidden="false" outlineLevel="0" max="5" min="5" style="0" width="6.42"/>
    <col collapsed="false" customWidth="true" hidden="false" outlineLevel="0" max="6" min="6" style="0" width="4.86"/>
    <col collapsed="false" customWidth="true" hidden="false" outlineLevel="0" max="7" min="7" style="0" width="5.86"/>
    <col collapsed="false" customWidth="true" hidden="false" outlineLevel="0" max="8" min="8" style="0" width="6.28"/>
    <col collapsed="false" customWidth="true" hidden="false" outlineLevel="0" max="9" min="9" style="0" width="5.86"/>
    <col collapsed="false" customWidth="true" hidden="false" outlineLevel="0" max="10" min="10" style="0" width="7.57"/>
    <col collapsed="false" customWidth="true" hidden="false" outlineLevel="0" max="12" min="11" style="0" width="7.71"/>
    <col collapsed="false" customWidth="true" hidden="false" outlineLevel="0" max="13" min="13" style="0" width="4.43"/>
    <col collapsed="false" customWidth="true" hidden="false" outlineLevel="0" max="14" min="14" style="0" width="6.88"/>
    <col collapsed="false" customWidth="true" hidden="false" outlineLevel="0" max="16" min="15" style="0" width="6.42"/>
    <col collapsed="false" customWidth="true" hidden="false" outlineLevel="0" max="17" min="17" style="0" width="7.15"/>
    <col collapsed="false" customWidth="true" hidden="false" outlineLevel="0" max="19" min="18" style="0" width="6.71"/>
    <col collapsed="false" customWidth="true" hidden="false" outlineLevel="0" max="20" min="20" style="0" width="6.57"/>
    <col collapsed="false" customWidth="true" hidden="false" outlineLevel="0" max="21" min="21" style="0" width="7"/>
    <col collapsed="false" customWidth="true" hidden="false" outlineLevel="0" max="22" min="22" style="0" width="5.01"/>
    <col collapsed="false" customWidth="true" hidden="false" outlineLevel="0" max="23" min="23" style="0" width="7.15"/>
    <col collapsed="false" customWidth="true" hidden="false" outlineLevel="0" max="24" min="24" style="0" width="6.15"/>
    <col collapsed="false" customWidth="true" hidden="false" outlineLevel="0" max="25" min="25" style="0" width="7.29"/>
    <col collapsed="false" customWidth="true" hidden="false" outlineLevel="0" max="26" min="26" style="0" width="3.86"/>
    <col collapsed="false" customWidth="true" hidden="false" outlineLevel="0" max="27" min="27" style="0" width="8.67"/>
    <col collapsed="false" customWidth="true" hidden="false" outlineLevel="0" max="28" min="28" style="0" width="4.71"/>
    <col collapsed="false" customWidth="true" hidden="false" outlineLevel="0" max="29" min="29" style="0" width="5.14"/>
    <col collapsed="false" customWidth="true" hidden="false" outlineLevel="0" max="1025" min="30" style="0" width="8.6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3" t="s">
        <v>28</v>
      </c>
    </row>
    <row r="2" customFormat="false" ht="12.75" hidden="false" customHeight="false" outlineLevel="0" collapsed="false">
      <c r="A2" s="0" t="n">
        <v>256644</v>
      </c>
      <c r="B2" s="0" t="n">
        <f aca="false">10*VLOOKUP(A2,INT!$A$1:$D$122,4,0)+VLOOKUP(A2,INT!$A$1:$E$122,5,0)</f>
        <v>0</v>
      </c>
      <c r="C2" s="4" t="n">
        <f aca="false">10*VLOOKUP(A2,ENT!$A$1:$D$122,4,0)+VLOOKUP(A2,ENT!$A$1:$E$122,5,0)</f>
        <v>1</v>
      </c>
      <c r="D2" s="0" t="n">
        <f aca="false">10*VLOOKUP(A2,FLOW!$A$1:$D$122,4,0)+VLOOKUP(A2,FLOW!$A$1:$E$122,5,0)</f>
        <v>0</v>
      </c>
      <c r="E2" s="0" t="n">
        <f aca="false">10*VLOOKUP(A2,PATH!$A$1:$D$122,4,0)+VLOOKUP(A2,PATH!$A$1:$E$122,5,0)</f>
        <v>0</v>
      </c>
      <c r="F2" s="0" t="n">
        <f aca="false">10*VLOOKUP(A2,CNF!$A$1:$D$122,4,0)+VLOOKUP(A2,CNF!$A$1:$E$122,5,0)</f>
        <v>0</v>
      </c>
      <c r="G2" s="0" t="n">
        <f aca="false">10*VLOOKUP(A2,SNT1!$A$1:$D$122,4,0)+VLOOKUP(A2,SNT1!$A$1:$E$122,5,0)</f>
        <v>0</v>
      </c>
      <c r="H2" s="0" t="n">
        <f aca="false">10*VLOOKUP(A2,SNT2!$A$1:$D$122,4,0)+VLOOKUP(A2,SNT2!$A$1:$E$122,5,0)</f>
        <v>0</v>
      </c>
      <c r="I2" s="0" t="n">
        <f aca="false">10*VLOOKUP(A2,SNT3!$A$1:$D$122,4,0)+VLOOKUP(A2,SNT3!$A$1:$E$122,5,0)</f>
        <v>0</v>
      </c>
      <c r="J2" s="0" t="e">
        <f aca="false">10*VLOOKUP(A2,#REF!,4,0)+VLOOKUP(A2,#REF!,5,0)</f>
        <v>#VALUE!</v>
      </c>
      <c r="K2" s="0" t="n">
        <f aca="false">10*VLOOKUP(A2,OPRE2!$A$1:$D$124,4,0)+VLOOKUP(A2,OPRE2!$A$1:$E$124,5,0)</f>
        <v>0</v>
      </c>
      <c r="L2" s="0" t="e">
        <f aca="false">10*VLOOKUP(A2,#REF!,4,0)+VLOOKUP(A2,#REF!,5,0)</f>
        <v>#VALUE!</v>
      </c>
      <c r="M2" s="0" t="n">
        <f aca="false">10*VLOOKUP(A2,TPI!$A$1:$D$122,4,0)+VLOOKUP(A2,TPI!$A$1:$E$122,5,0)</f>
        <v>0</v>
      </c>
      <c r="N2" s="0" t="n">
        <f aca="false">10*VLOOKUP(A2,WPTP!$A$1:$D$122,4,0)+VLOOKUP(A2,WPTP!$A$1:$E$122,5,0)</f>
        <v>0</v>
      </c>
      <c r="O2" s="0" t="n">
        <f aca="false">10*VLOOKUP(A2,VPTP!$A$1:$D$122,4,0)+VLOOKUP(A2,VPTP!$A$1:$E$122,5,0)</f>
        <v>0</v>
      </c>
      <c r="P2" s="0" t="n">
        <f aca="false">10*VLOOKUP(A2,PPTP!$A$1:$D$122,4,0)+VLOOKUP(A2,PPTP!$A$1:$E$122,5,0)</f>
        <v>1</v>
      </c>
      <c r="Q2" s="0" t="n">
        <f aca="false">10*VLOOKUP(A2,WPOP!$A$1:$D$122,4,0)+VLOOKUP(A2,WPOP!$A$1:$E$122,5,0)</f>
        <v>10</v>
      </c>
      <c r="R2" s="0" t="n">
        <f aca="false">10*VLOOKUP(A2,VPOP!$A$1:$D$124,4,0)+VLOOKUP(A2,VPOP!$A$1:$E$124,5,0)</f>
        <v>0</v>
      </c>
      <c r="S2" s="0" t="n">
        <f aca="false">10*VLOOKUP(A2,CPOP!$A$1:$D$122,4,0)+VLOOKUP(A2,CPOP!$A$1:$E$122,5,0)</f>
        <v>10</v>
      </c>
      <c r="T2" s="0" t="n">
        <f aca="false">10*VLOOKUP(A2,READ!$A$1:$D$122,4,0)+VLOOKUP(A2,READ!$A$1:$E$122,5,0)</f>
        <v>10</v>
      </c>
      <c r="U2" s="4" t="n">
        <f aca="false">10*VLOOKUP(A2,LPE!$A$1:$D$122,4,0)+VLOOKUP(A2,LPE!$A$1:$E$122,5,0)</f>
        <v>1</v>
      </c>
      <c r="V2" s="4" t="n">
        <f aca="false">10*VLOOKUP(A2,SPL!$A$1:$D$122,4,0)+VLOOKUP(A2,SPL!$A$1:$E$122,5,0)</f>
        <v>1</v>
      </c>
      <c r="W2" s="4" t="n">
        <f aca="false">10*VLOOKUP(A2,WL!$A$1:$D$122,4,0)+VLOOKUP(A2,WL!$A$1:$E$122,5,0)</f>
        <v>1</v>
      </c>
      <c r="X2" s="0" t="n">
        <f aca="false">10*VLOOKUP(A2,FACT!$A$1:$D$123,4,0)+VLOOKUP(A2,FACT!$A$1:$E$123,5,0)</f>
        <v>10</v>
      </c>
      <c r="Y2" s="0" t="n">
        <f aca="false">10*VLOOKUP(A2,FPATH!$A$1:$D$122,4,0)+VLOOKUP(A2,FPATH!$A$1:$E$122,5,0)</f>
        <v>0</v>
      </c>
      <c r="Z2" s="0" t="n">
        <f aca="false">10*VLOOKUP(A2,CL!$A$1:$D$122,4,0)+VLOOKUP(A2,CL!$A$1:$E$122,5,0)</f>
        <v>0</v>
      </c>
      <c r="AA2" s="5" t="n">
        <f aca="false">COUNTIF(B2:Z2,"&gt;0")</f>
        <v>9</v>
      </c>
      <c r="AB2" s="6" t="n">
        <f aca="false">COUNTIF(B2:Z2,"1")+COUNTIF(B2:Z2,"11")</f>
        <v>5</v>
      </c>
      <c r="AC2" s="7" t="n">
        <f aca="false">COUNTIF(C2:Z2,"10")+COUNTIF(C2:Z2,"11")</f>
        <v>4</v>
      </c>
      <c r="AD2" s="0" t="s">
        <v>26</v>
      </c>
      <c r="AE2" s="1" t="n">
        <f aca="false">COUNTIF(AA2:AA118,"0")</f>
        <v>16</v>
      </c>
    </row>
    <row r="3" customFormat="false" ht="12.75" hidden="false" customHeight="false" outlineLevel="0" collapsed="false">
      <c r="A3" s="0" t="s">
        <v>29</v>
      </c>
      <c r="B3" s="0" t="n">
        <f aca="false">10*VLOOKUP(A3,INT!$A$1:$D$122,4,0)+VLOOKUP(A3,INT!$A$1:$E$122,5,0)</f>
        <v>10</v>
      </c>
      <c r="C3" s="4" t="n">
        <f aca="false">10*VLOOKUP(A3,ENT!$A$1:$D$122,4,0)+VLOOKUP(A3,ENT!$A$1:$E$122,5,0)</f>
        <v>1</v>
      </c>
      <c r="D3" s="0" t="n">
        <f aca="false">10*VLOOKUP(A3,FLOW!$A$1:$D$122,4,0)+VLOOKUP(A3,FLOW!$A$1:$E$122,5,0)</f>
        <v>10</v>
      </c>
      <c r="E3" s="0" t="n">
        <f aca="false">10*VLOOKUP(A3,PATH!$A$1:$D$122,4,0)+VLOOKUP(A3,PATH!$A$1:$E$122,5,0)</f>
        <v>10</v>
      </c>
      <c r="F3" s="0" t="n">
        <f aca="false">10*VLOOKUP(A3,CNF!$A$1:$D$122,4,0)+VLOOKUP(A3,CNF!$A$1:$E$122,5,0)</f>
        <v>10</v>
      </c>
      <c r="G3" s="0" t="n">
        <f aca="false">10*VLOOKUP(A3,SNT1!$A$1:$D$122,4,0)+VLOOKUP(A3,SNT1!$A$1:$E$122,5,0)</f>
        <v>0</v>
      </c>
      <c r="H3" s="0" t="n">
        <f aca="false">10*VLOOKUP(A3,SNT2!$A$1:$D$122,4,0)+VLOOKUP(A3,SNT2!$A$1:$E$122,5,0)</f>
        <v>0</v>
      </c>
      <c r="I3" s="0" t="n">
        <f aca="false">10*VLOOKUP(A3,SNT3!$A$1:$D$122,4,0)+VLOOKUP(A3,SNT3!$A$1:$E$122,5,0)</f>
        <v>0</v>
      </c>
      <c r="J3" s="0" t="e">
        <f aca="false">10*VLOOKUP(A3,#REF!,4,0)+VLOOKUP(A3,#REF!,5,0)</f>
        <v>#VALUE!</v>
      </c>
      <c r="K3" s="0" t="n">
        <f aca="false">10*VLOOKUP(A3,OPRE2!$A$1:$D$124,4,0)+VLOOKUP(A3,OPRE2!$A$1:$E$124,5,0)</f>
        <v>0</v>
      </c>
      <c r="L3" s="0" t="e">
        <f aca="false">10*VLOOKUP(A3,#REF!,4,0)+VLOOKUP(A3,#REF!,5,0)</f>
        <v>#VALUE!</v>
      </c>
      <c r="M3" s="0" t="n">
        <f aca="false">10*VLOOKUP(A3,TPI!$A$1:$D$122,4,0)+VLOOKUP(A3,TPI!$A$1:$E$122,5,0)</f>
        <v>0</v>
      </c>
      <c r="N3" s="0" t="n">
        <f aca="false">10*VLOOKUP(A3,WPTP!$A$1:$D$122,4,0)+VLOOKUP(A3,WPTP!$A$1:$E$122,5,0)</f>
        <v>0</v>
      </c>
      <c r="O3" s="0" t="n">
        <f aca="false">10*VLOOKUP(A3,VPTP!$A$1:$D$122,4,0)+VLOOKUP(A3,VPTP!$A$1:$E$122,5,0)</f>
        <v>0</v>
      </c>
      <c r="P3" s="0" t="n">
        <f aca="false">10*VLOOKUP(A3,PPTP!$A$1:$D$122,4,0)+VLOOKUP(A3,PPTP!$A$1:$E$122,5,0)</f>
        <v>1</v>
      </c>
      <c r="Q3" s="0" t="n">
        <f aca="false">10*VLOOKUP(A3,WPOP!$A$1:$D$122,4,0)+VLOOKUP(A3,WPOP!$A$1:$E$122,5,0)</f>
        <v>0</v>
      </c>
      <c r="R3" s="0" t="n">
        <f aca="false">10*VLOOKUP(A3,VPOP!$A$1:$D$124,4,0)+VLOOKUP(A3,VPOP!$A$1:$E$124,5,0)</f>
        <v>0</v>
      </c>
      <c r="S3" s="0" t="n">
        <f aca="false">10*VLOOKUP(A3,CPOP!$A$1:$D$122,4,0)+VLOOKUP(A3,CPOP!$A$1:$E$122,5,0)</f>
        <v>0</v>
      </c>
      <c r="T3" s="0" t="n">
        <f aca="false">10*VLOOKUP(A3,READ!$A$1:$D$122,4,0)+VLOOKUP(A3,READ!$A$1:$E$122,5,0)</f>
        <v>0</v>
      </c>
      <c r="U3" s="4" t="n">
        <f aca="false">10*VLOOKUP(A3,LPE!$A$1:$D$122,4,0)+VLOOKUP(A3,LPE!$A$1:$E$122,5,0)</f>
        <v>1</v>
      </c>
      <c r="V3" s="4" t="n">
        <f aca="false">10*VLOOKUP(A3,SPL!$A$1:$D$122,4,0)+VLOOKUP(A3,SPL!$A$1:$E$122,5,0)</f>
        <v>1</v>
      </c>
      <c r="W3" s="4" t="n">
        <f aca="false">10*VLOOKUP(A3,WL!$A$1:$D$122,4,0)+VLOOKUP(A3,WL!$A$1:$E$122,5,0)</f>
        <v>1</v>
      </c>
      <c r="X3" s="0" t="n">
        <f aca="false">10*VLOOKUP(A3,FACT!$A$1:$D$123,4,0)+VLOOKUP(A3,FACT!$A$1:$E$123,5,0)</f>
        <v>0</v>
      </c>
      <c r="Y3" s="0" t="n">
        <f aca="false">10*VLOOKUP(A3,FPATH!$A$1:$D$122,4,0)+VLOOKUP(A3,FPATH!$A$1:$E$122,5,0)</f>
        <v>0</v>
      </c>
      <c r="Z3" s="0" t="n">
        <f aca="false">10*VLOOKUP(A3,CL!$A$1:$D$122,4,0)+VLOOKUP(A3,CL!$A$1:$E$122,5,0)</f>
        <v>1</v>
      </c>
      <c r="AA3" s="5" t="n">
        <f aca="false">COUNTIF(B3:Z3,"&gt;0")</f>
        <v>10</v>
      </c>
      <c r="AB3" s="6" t="n">
        <f aca="false">COUNTIF(B3:Z3,"1")+COUNTIF(B3:Z3,"11")</f>
        <v>6</v>
      </c>
      <c r="AC3" s="7" t="n">
        <f aca="false">COUNTIF(C3:Z3,"10")+COUNTIF(C3:Z3,"11")</f>
        <v>3</v>
      </c>
      <c r="AE3" s="1" t="n">
        <f aca="false">COUNTIF(AA2:AA143,"&gt;0")</f>
        <v>121</v>
      </c>
    </row>
    <row r="4" customFormat="false" ht="12.75" hidden="false" customHeight="false" outlineLevel="0" collapsed="false">
      <c r="A4" s="0" t="s">
        <v>152</v>
      </c>
      <c r="B4" s="0" t="e">
        <f aca="false">10*VLOOKUP(A4,INT!$A$1:$D$122,4,0)+VLOOKUP(A4,INT!$A$1:$E$122,5,0)</f>
        <v>#N/A</v>
      </c>
      <c r="C4" s="4" t="e">
        <f aca="false">10*VLOOKUP(A4,ENT!$A$1:$D$122,4,0)+VLOOKUP(A4,ENT!$A$1:$E$122,5,0)</f>
        <v>#N/A</v>
      </c>
      <c r="D4" s="0" t="e">
        <f aca="false">10*VLOOKUP(A4,FLOW!$A$1:$D$122,4,0)+VLOOKUP(A4,FLOW!$A$1:$E$122,5,0)</f>
        <v>#N/A</v>
      </c>
      <c r="E4" s="0" t="e">
        <f aca="false">10*VLOOKUP(A4,PATH!$A$1:$D$122,4,0)+VLOOKUP(A4,PATH!$A$1:$E$122,5,0)</f>
        <v>#N/A</v>
      </c>
      <c r="F4" s="0" t="e">
        <f aca="false">10*VLOOKUP(A4,CNF!$A$1:$D$122,4,0)+VLOOKUP(A4,CNF!$A$1:$E$122,5,0)</f>
        <v>#N/A</v>
      </c>
      <c r="G4" s="0" t="e">
        <f aca="false">10*VLOOKUP(A4,SNT1!$A$1:$D$122,4,0)+VLOOKUP(A4,SNT1!$A$1:$E$122,5,0)</f>
        <v>#N/A</v>
      </c>
      <c r="H4" s="0" t="e">
        <f aca="false">10*VLOOKUP(A4,SNT2!$A$1:$D$122,4,0)+VLOOKUP(A4,SNT2!$A$1:$E$122,5,0)</f>
        <v>#N/A</v>
      </c>
      <c r="I4" s="0" t="e">
        <f aca="false">10*VLOOKUP(A4,SNT3!$A$1:$D$122,4,0)+VLOOKUP(A4,SNT3!$A$1:$E$122,5,0)</f>
        <v>#N/A</v>
      </c>
      <c r="J4" s="0" t="e">
        <f aca="false">10*VLOOKUP(A4,#REF!,4,0)+VLOOKUP(A4,#REF!,5,0)</f>
        <v>#VALUE!</v>
      </c>
      <c r="K4" s="0" t="e">
        <f aca="false">10*VLOOKUP(A4,OPRE2!$A$1:$D$124,4,0)+VLOOKUP(A4,OPRE2!$A$1:$E$124,5,0)</f>
        <v>#N/A</v>
      </c>
      <c r="L4" s="0" t="e">
        <f aca="false">10*VLOOKUP(A4,#REF!,4,0)+VLOOKUP(A4,#REF!,5,0)</f>
        <v>#VALUE!</v>
      </c>
      <c r="M4" s="0" t="e">
        <f aca="false">10*VLOOKUP(A4,TPI!$A$1:$D$122,4,0)+VLOOKUP(A4,TPI!$A$1:$E$122,5,0)</f>
        <v>#N/A</v>
      </c>
      <c r="N4" s="0" t="e">
        <f aca="false">10*VLOOKUP(A4,WPTP!$A$1:$D$122,4,0)+VLOOKUP(A4,WPTP!$A$1:$E$122,5,0)</f>
        <v>#N/A</v>
      </c>
      <c r="O4" s="0" t="e">
        <f aca="false">10*VLOOKUP(A4,VPTP!$A$1:$D$122,4,0)+VLOOKUP(A4,VPTP!$A$1:$E$122,5,0)</f>
        <v>#N/A</v>
      </c>
      <c r="P4" s="0" t="e">
        <f aca="false">10*VLOOKUP(A4,PPTP!$A$1:$D$122,4,0)+VLOOKUP(A4,PPTP!$A$1:$E$122,5,0)</f>
        <v>#N/A</v>
      </c>
      <c r="Q4" s="0" t="e">
        <f aca="false">10*VLOOKUP(A4,WPOP!$A$1:$D$122,4,0)+VLOOKUP(A4,WPOP!$A$1:$E$122,5,0)</f>
        <v>#N/A</v>
      </c>
      <c r="R4" s="0" t="e">
        <f aca="false">10*VLOOKUP(A4,VPOP!$A$1:$D$124,4,0)+VLOOKUP(A4,VPOP!$A$1:$E$124,5,0)</f>
        <v>#N/A</v>
      </c>
      <c r="S4" s="0" t="e">
        <f aca="false">10*VLOOKUP(A4,CPOP!$A$1:$D$122,4,0)+VLOOKUP(A4,CPOP!$A$1:$E$122,5,0)</f>
        <v>#N/A</v>
      </c>
      <c r="T4" s="0" t="e">
        <f aca="false">10*VLOOKUP(A4,READ!$A$1:$D$122,4,0)+VLOOKUP(A4,READ!$A$1:$E$122,5,0)</f>
        <v>#N/A</v>
      </c>
      <c r="U4" s="4" t="e">
        <f aca="false">10*VLOOKUP(A4,LPE!$A$1:$D$122,4,0)+VLOOKUP(A4,LPE!$A$1:$E$122,5,0)</f>
        <v>#N/A</v>
      </c>
      <c r="V4" s="4" t="e">
        <f aca="false">10*VLOOKUP(A4,SPL!$A$1:$D$122,4,0)+VLOOKUP(A4,SPL!$A$1:$E$122,5,0)</f>
        <v>#N/A</v>
      </c>
      <c r="W4" s="4" t="e">
        <f aca="false">10*VLOOKUP(A4,WL!$A$1:$D$122,4,0)+VLOOKUP(A4,WL!$A$1:$E$122,5,0)</f>
        <v>#N/A</v>
      </c>
      <c r="X4" s="0" t="e">
        <f aca="false">10*VLOOKUP(A4,FACT!$A$1:$D$123,4,0)+VLOOKUP(A4,FACT!$A$1:$E$123,5,0)</f>
        <v>#N/A</v>
      </c>
      <c r="Y4" s="0" t="e">
        <f aca="false">10*VLOOKUP(A4,FPATH!$A$1:$D$122,4,0)+VLOOKUP(A4,FPATH!$A$1:$E$122,5,0)</f>
        <v>#N/A</v>
      </c>
      <c r="Z4" s="0" t="e">
        <f aca="false">10*VLOOKUP(A4,CL!$A$1:$D$122,4,0)+VLOOKUP(A4,CL!$A$1:$E$122,5,0)</f>
        <v>#N/A</v>
      </c>
      <c r="AA4" s="5" t="n">
        <f aca="false">COUNTIF(B4:Z4,"&gt;0")</f>
        <v>0</v>
      </c>
      <c r="AB4" s="6" t="n">
        <f aca="false">COUNTIF(B4:Z4,"1")+COUNTIF(B4:Z4,"11")</f>
        <v>0</v>
      </c>
      <c r="AC4" s="7" t="n">
        <f aca="false">COUNTIF(C4:Z4,"10")+COUNTIF(C4:Z4,"11")</f>
        <v>0</v>
      </c>
      <c r="AE4" s="0" t="n">
        <f aca="false">AE2/AE3</f>
        <v>0.132231404958678</v>
      </c>
    </row>
    <row r="5" customFormat="false" ht="12.75" hidden="false" customHeight="false" outlineLevel="0" collapsed="false">
      <c r="A5" s="0" t="s">
        <v>30</v>
      </c>
      <c r="B5" s="0" t="n">
        <f aca="false">10*VLOOKUP(A5,INT!$A$1:$D$122,4,0)+VLOOKUP(A5,INT!$A$1:$E$122,5,0)</f>
        <v>0</v>
      </c>
      <c r="C5" s="4" t="n">
        <f aca="false">10*VLOOKUP(A5,ENT!$A$1:$D$122,4,0)+VLOOKUP(A5,ENT!$A$1:$E$122,5,0)</f>
        <v>1</v>
      </c>
      <c r="D5" s="0" t="n">
        <f aca="false">10*VLOOKUP(A5,FLOW!$A$1:$D$122,4,0)+VLOOKUP(A5,FLOW!$A$1:$E$122,5,0)</f>
        <v>0</v>
      </c>
      <c r="E5" s="0" t="n">
        <f aca="false">10*VLOOKUP(A5,PATH!$A$1:$D$122,4,0)+VLOOKUP(A5,PATH!$A$1:$E$122,5,0)</f>
        <v>0</v>
      </c>
      <c r="F5" s="0" t="n">
        <f aca="false">10*VLOOKUP(A5,CNF!$A$1:$D$122,4,0)+VLOOKUP(A5,CNF!$A$1:$E$122,5,0)</f>
        <v>1</v>
      </c>
      <c r="G5" s="0" t="n">
        <f aca="false">10*VLOOKUP(A5,SNT1!$A$1:$D$122,4,0)+VLOOKUP(A5,SNT1!$A$1:$E$122,5,0)</f>
        <v>0</v>
      </c>
      <c r="H5" s="0" t="n">
        <f aca="false">10*VLOOKUP(A5,SNT2!$A$1:$D$122,4,0)+VLOOKUP(A5,SNT2!$A$1:$E$122,5,0)</f>
        <v>0</v>
      </c>
      <c r="I5" s="0" t="n">
        <f aca="false">10*VLOOKUP(A5,SNT3!$A$1:$D$122,4,0)+VLOOKUP(A5,SNT3!$A$1:$E$122,5,0)</f>
        <v>1</v>
      </c>
      <c r="J5" s="0" t="e">
        <f aca="false">10*VLOOKUP(A5,#REF!,4,0)+VLOOKUP(A5,#REF!,5,0)</f>
        <v>#VALUE!</v>
      </c>
      <c r="K5" s="0" t="n">
        <f aca="false">10*VLOOKUP(A5,OPRE2!$A$1:$D$124,4,0)+VLOOKUP(A5,OPRE2!$A$1:$E$124,5,0)</f>
        <v>0</v>
      </c>
      <c r="L5" s="0" t="e">
        <f aca="false">10*VLOOKUP(A5,#REF!,4,0)+VLOOKUP(A5,#REF!,5,0)</f>
        <v>#VALUE!</v>
      </c>
      <c r="M5" s="0" t="n">
        <f aca="false">10*VLOOKUP(A5,TPI!$A$1:$D$122,4,0)+VLOOKUP(A5,TPI!$A$1:$E$122,5,0)</f>
        <v>0</v>
      </c>
      <c r="N5" s="0" t="n">
        <f aca="false">10*VLOOKUP(A5,WPTP!$A$1:$D$122,4,0)+VLOOKUP(A5,WPTP!$A$1:$E$122,5,0)</f>
        <v>0</v>
      </c>
      <c r="O5" s="0" t="n">
        <f aca="false">10*VLOOKUP(A5,VPTP!$A$1:$D$122,4,0)+VLOOKUP(A5,VPTP!$A$1:$E$122,5,0)</f>
        <v>0</v>
      </c>
      <c r="P5" s="0" t="n">
        <f aca="false">10*VLOOKUP(A5,PPTP!$A$1:$D$122,4,0)+VLOOKUP(A5,PPTP!$A$1:$E$122,5,0)</f>
        <v>1</v>
      </c>
      <c r="Q5" s="0" t="n">
        <f aca="false">10*VLOOKUP(A5,WPOP!$A$1:$D$122,4,0)+VLOOKUP(A5,WPOP!$A$1:$E$122,5,0)</f>
        <v>0</v>
      </c>
      <c r="R5" s="0" t="n">
        <f aca="false">10*VLOOKUP(A5,VPOP!$A$1:$D$124,4,0)+VLOOKUP(A5,VPOP!$A$1:$E$124,5,0)</f>
        <v>0</v>
      </c>
      <c r="S5" s="0" t="n">
        <f aca="false">10*VLOOKUP(A5,CPOP!$A$1:$D$122,4,0)+VLOOKUP(A5,CPOP!$A$1:$E$122,5,0)</f>
        <v>0</v>
      </c>
      <c r="T5" s="0" t="n">
        <f aca="false">10*VLOOKUP(A5,READ!$A$1:$D$122,4,0)+VLOOKUP(A5,READ!$A$1:$E$122,5,0)</f>
        <v>0</v>
      </c>
      <c r="U5" s="4" t="n">
        <f aca="false">10*VLOOKUP(A5,LPE!$A$1:$D$122,4,0)+VLOOKUP(A5,LPE!$A$1:$E$122,5,0)</f>
        <v>1</v>
      </c>
      <c r="V5" s="4" t="n">
        <f aca="false">10*VLOOKUP(A5,SPL!$A$1:$D$122,4,0)+VLOOKUP(A5,SPL!$A$1:$E$122,5,0)</f>
        <v>1</v>
      </c>
      <c r="W5" s="4" t="n">
        <f aca="false">10*VLOOKUP(A5,WL!$A$1:$D$122,4,0)+VLOOKUP(A5,WL!$A$1:$E$122,5,0)</f>
        <v>1</v>
      </c>
      <c r="X5" s="0" t="n">
        <f aca="false">10*VLOOKUP(A5,FACT!$A$1:$D$123,4,0)+VLOOKUP(A5,FACT!$A$1:$E$123,5,0)</f>
        <v>0</v>
      </c>
      <c r="Y5" s="0" t="n">
        <f aca="false">10*VLOOKUP(A5,FPATH!$A$1:$D$122,4,0)+VLOOKUP(A5,FPATH!$A$1:$E$122,5,0)</f>
        <v>0</v>
      </c>
      <c r="Z5" s="0" t="n">
        <f aca="false">10*VLOOKUP(A5,CL!$A$1:$D$122,4,0)+VLOOKUP(A5,CL!$A$1:$E$122,5,0)</f>
        <v>0</v>
      </c>
      <c r="AA5" s="5" t="n">
        <f aca="false">COUNTIF(B5:Z5,"&gt;0")</f>
        <v>7</v>
      </c>
      <c r="AB5" s="6" t="n">
        <f aca="false">COUNTIF(B5:Z5,"1")+COUNTIF(B5:Z5,"11")</f>
        <v>7</v>
      </c>
      <c r="AC5" s="7" t="n">
        <f aca="false">COUNTIF(C5:Z5,"10")+COUNTIF(C5:Z5,"11")</f>
        <v>0</v>
      </c>
    </row>
    <row r="6" customFormat="false" ht="12.75" hidden="false" customHeight="false" outlineLevel="0" collapsed="false">
      <c r="A6" s="0" t="s">
        <v>153</v>
      </c>
      <c r="B6" s="0" t="e">
        <f aca="false">10*VLOOKUP(A6,INT!$A$1:$D$122,4,0)+VLOOKUP(A6,INT!$A$1:$E$122,5,0)</f>
        <v>#N/A</v>
      </c>
      <c r="C6" s="4" t="e">
        <f aca="false">10*VLOOKUP(A6,ENT!$A$1:$D$122,4,0)+VLOOKUP(A6,ENT!$A$1:$E$122,5,0)</f>
        <v>#N/A</v>
      </c>
      <c r="D6" s="0" t="e">
        <f aca="false">10*VLOOKUP(A6,FLOW!$A$1:$D$122,4,0)+VLOOKUP(A6,FLOW!$A$1:$E$122,5,0)</f>
        <v>#N/A</v>
      </c>
      <c r="E6" s="0" t="e">
        <f aca="false">10*VLOOKUP(A6,PATH!$A$1:$D$122,4,0)+VLOOKUP(A6,PATH!$A$1:$E$122,5,0)</f>
        <v>#N/A</v>
      </c>
      <c r="F6" s="0" t="e">
        <f aca="false">10*VLOOKUP(A6,CNF!$A$1:$D$122,4,0)+VLOOKUP(A6,CNF!$A$1:$E$122,5,0)</f>
        <v>#N/A</v>
      </c>
      <c r="G6" s="0" t="e">
        <f aca="false">10*VLOOKUP(A6,SNT1!$A$1:$D$122,4,0)+VLOOKUP(A6,SNT1!$A$1:$E$122,5,0)</f>
        <v>#N/A</v>
      </c>
      <c r="H6" s="0" t="e">
        <f aca="false">10*VLOOKUP(A6,SNT2!$A$1:$D$122,4,0)+VLOOKUP(A6,SNT2!$A$1:$E$122,5,0)</f>
        <v>#N/A</v>
      </c>
      <c r="I6" s="0" t="e">
        <f aca="false">10*VLOOKUP(A6,SNT3!$A$1:$D$122,4,0)+VLOOKUP(A6,SNT3!$A$1:$E$122,5,0)</f>
        <v>#N/A</v>
      </c>
      <c r="J6" s="0" t="e">
        <f aca="false">10*VLOOKUP(A6,#REF!,4,0)+VLOOKUP(A6,#REF!,5,0)</f>
        <v>#VALUE!</v>
      </c>
      <c r="K6" s="0" t="e">
        <f aca="false">10*VLOOKUP(A6,OPRE2!$A$1:$D$124,4,0)+VLOOKUP(A6,OPRE2!$A$1:$E$124,5,0)</f>
        <v>#N/A</v>
      </c>
      <c r="L6" s="0" t="e">
        <f aca="false">10*VLOOKUP(A6,#REF!,4,0)+VLOOKUP(A6,#REF!,5,0)</f>
        <v>#VALUE!</v>
      </c>
      <c r="M6" s="0" t="e">
        <f aca="false">10*VLOOKUP(A6,TPI!$A$1:$D$122,4,0)+VLOOKUP(A6,TPI!$A$1:$E$122,5,0)</f>
        <v>#N/A</v>
      </c>
      <c r="N6" s="0" t="e">
        <f aca="false">10*VLOOKUP(A6,WPTP!$A$1:$D$122,4,0)+VLOOKUP(A6,WPTP!$A$1:$E$122,5,0)</f>
        <v>#N/A</v>
      </c>
      <c r="O6" s="0" t="e">
        <f aca="false">10*VLOOKUP(A6,VPTP!$A$1:$D$122,4,0)+VLOOKUP(A6,VPTP!$A$1:$E$122,5,0)</f>
        <v>#N/A</v>
      </c>
      <c r="P6" s="0" t="e">
        <f aca="false">10*VLOOKUP(A6,PPTP!$A$1:$D$122,4,0)+VLOOKUP(A6,PPTP!$A$1:$E$122,5,0)</f>
        <v>#N/A</v>
      </c>
      <c r="Q6" s="0" t="e">
        <f aca="false">10*VLOOKUP(A6,WPOP!$A$1:$D$122,4,0)+VLOOKUP(A6,WPOP!$A$1:$E$122,5,0)</f>
        <v>#N/A</v>
      </c>
      <c r="R6" s="0" t="e">
        <f aca="false">10*VLOOKUP(A6,VPOP!$A$1:$D$124,4,0)+VLOOKUP(A6,VPOP!$A$1:$E$124,5,0)</f>
        <v>#N/A</v>
      </c>
      <c r="S6" s="0" t="e">
        <f aca="false">10*VLOOKUP(A6,CPOP!$A$1:$D$122,4,0)+VLOOKUP(A6,CPOP!$A$1:$E$122,5,0)</f>
        <v>#N/A</v>
      </c>
      <c r="T6" s="0" t="e">
        <f aca="false">10*VLOOKUP(A6,READ!$A$1:$D$122,4,0)+VLOOKUP(A6,READ!$A$1:$E$122,5,0)</f>
        <v>#N/A</v>
      </c>
      <c r="U6" s="4" t="e">
        <f aca="false">10*VLOOKUP(A6,LPE!$A$1:$D$122,4,0)+VLOOKUP(A6,LPE!$A$1:$E$122,5,0)</f>
        <v>#N/A</v>
      </c>
      <c r="V6" s="4" t="e">
        <f aca="false">10*VLOOKUP(A6,SPL!$A$1:$D$122,4,0)+VLOOKUP(A6,SPL!$A$1:$E$122,5,0)</f>
        <v>#N/A</v>
      </c>
      <c r="W6" s="4" t="e">
        <f aca="false">10*VLOOKUP(A6,WL!$A$1:$D$122,4,0)+VLOOKUP(A6,WL!$A$1:$E$122,5,0)</f>
        <v>#N/A</v>
      </c>
      <c r="X6" s="0" t="e">
        <f aca="false">10*VLOOKUP(A6,FACT!$A$1:$D$123,4,0)+VLOOKUP(A6,FACT!$A$1:$E$123,5,0)</f>
        <v>#N/A</v>
      </c>
      <c r="Y6" s="0" t="e">
        <f aca="false">10*VLOOKUP(A6,FPATH!$A$1:$D$122,4,0)+VLOOKUP(A6,FPATH!$A$1:$E$122,5,0)</f>
        <v>#N/A</v>
      </c>
      <c r="Z6" s="0" t="e">
        <f aca="false">10*VLOOKUP(A6,CL!$A$1:$D$122,4,0)+VLOOKUP(A6,CL!$A$1:$E$122,5,0)</f>
        <v>#N/A</v>
      </c>
      <c r="AA6" s="5" t="n">
        <f aca="false">COUNTIF(B6:Z6,"&gt;0")</f>
        <v>0</v>
      </c>
      <c r="AB6" s="6" t="n">
        <f aca="false">COUNTIF(B6:Z6,"1")+COUNTIF(B6:Z6,"11")</f>
        <v>0</v>
      </c>
      <c r="AC6" s="7" t="n">
        <f aca="false">COUNTIF(C6:Z6,"10")+COUNTIF(C6:Z6,"11")</f>
        <v>0</v>
      </c>
    </row>
    <row r="7" customFormat="false" ht="12.75" hidden="false" customHeight="false" outlineLevel="0" collapsed="false">
      <c r="A7" s="0" t="s">
        <v>31</v>
      </c>
      <c r="B7" s="0" t="n">
        <f aca="false">10*VLOOKUP(A7,INT!$A$1:$D$122,4,0)+VLOOKUP(A7,INT!$A$1:$E$122,5,0)</f>
        <v>0</v>
      </c>
      <c r="C7" s="4" t="n">
        <f aca="false">10*VLOOKUP(A7,ENT!$A$1:$D$122,4,0)+VLOOKUP(A7,ENT!$A$1:$E$122,5,0)</f>
        <v>1</v>
      </c>
      <c r="D7" s="0" t="n">
        <f aca="false">10*VLOOKUP(A7,FLOW!$A$1:$D$122,4,0)+VLOOKUP(A7,FLOW!$A$1:$E$122,5,0)</f>
        <v>1</v>
      </c>
      <c r="E7" s="0" t="n">
        <f aca="false">10*VLOOKUP(A7,PATH!$A$1:$D$122,4,0)+VLOOKUP(A7,PATH!$A$1:$E$122,5,0)</f>
        <v>0</v>
      </c>
      <c r="F7" s="0" t="n">
        <f aca="false">10*VLOOKUP(A7,CNF!$A$1:$D$122,4,0)+VLOOKUP(A7,CNF!$A$1:$E$122,5,0)</f>
        <v>0</v>
      </c>
      <c r="G7" s="0" t="n">
        <f aca="false">10*VLOOKUP(A7,SNT1!$A$1:$D$122,4,0)+VLOOKUP(A7,SNT1!$A$1:$E$122,5,0)</f>
        <v>0</v>
      </c>
      <c r="H7" s="0" t="n">
        <f aca="false">10*VLOOKUP(A7,SNT2!$A$1:$D$122,4,0)+VLOOKUP(A7,SNT2!$A$1:$E$122,5,0)</f>
        <v>0</v>
      </c>
      <c r="I7" s="0" t="n">
        <f aca="false">10*VLOOKUP(A7,SNT3!$A$1:$D$122,4,0)+VLOOKUP(A7,SNT3!$A$1:$E$122,5,0)</f>
        <v>1</v>
      </c>
      <c r="J7" s="0" t="e">
        <f aca="false">10*VLOOKUP(A7,#REF!,4,0)+VLOOKUP(A7,#REF!,5,0)</f>
        <v>#VALUE!</v>
      </c>
      <c r="K7" s="0" t="n">
        <f aca="false">10*VLOOKUP(A7,OPRE2!$A$1:$D$124,4,0)+VLOOKUP(A7,OPRE2!$A$1:$E$124,5,0)</f>
        <v>0</v>
      </c>
      <c r="L7" s="0" t="e">
        <f aca="false">10*VLOOKUP(A7,#REF!,4,0)+VLOOKUP(A7,#REF!,5,0)</f>
        <v>#VALUE!</v>
      </c>
      <c r="M7" s="0" t="n">
        <f aca="false">10*VLOOKUP(A7,TPI!$A$1:$D$122,4,0)+VLOOKUP(A7,TPI!$A$1:$E$122,5,0)</f>
        <v>0</v>
      </c>
      <c r="N7" s="0" t="n">
        <f aca="false">10*VLOOKUP(A7,WPTP!$A$1:$D$122,4,0)+VLOOKUP(A7,WPTP!$A$1:$E$122,5,0)</f>
        <v>0</v>
      </c>
      <c r="O7" s="0" t="n">
        <f aca="false">10*VLOOKUP(A7,VPTP!$A$1:$D$122,4,0)+VLOOKUP(A7,VPTP!$A$1:$E$122,5,0)</f>
        <v>1</v>
      </c>
      <c r="P7" s="0" t="n">
        <f aca="false">10*VLOOKUP(A7,PPTP!$A$1:$D$122,4,0)+VLOOKUP(A7,PPTP!$A$1:$E$122,5,0)</f>
        <v>1</v>
      </c>
      <c r="Q7" s="0" t="n">
        <f aca="false">10*VLOOKUP(A7,WPOP!$A$1:$D$122,4,0)+VLOOKUP(A7,WPOP!$A$1:$E$122,5,0)</f>
        <v>10</v>
      </c>
      <c r="R7" s="0" t="n">
        <f aca="false">10*VLOOKUP(A7,VPOP!$A$1:$D$124,4,0)+VLOOKUP(A7,VPOP!$A$1:$E$124,5,0)</f>
        <v>0</v>
      </c>
      <c r="S7" s="0" t="n">
        <f aca="false">10*VLOOKUP(A7,CPOP!$A$1:$D$122,4,0)+VLOOKUP(A7,CPOP!$A$1:$E$122,5,0)</f>
        <v>10</v>
      </c>
      <c r="T7" s="0" t="n">
        <f aca="false">10*VLOOKUP(A7,READ!$A$1:$D$122,4,0)+VLOOKUP(A7,READ!$A$1:$E$122,5,0)</f>
        <v>10</v>
      </c>
      <c r="U7" s="4" t="n">
        <f aca="false">10*VLOOKUP(A7,LPE!$A$1:$D$122,4,0)+VLOOKUP(A7,LPE!$A$1:$E$122,5,0)</f>
        <v>1</v>
      </c>
      <c r="V7" s="4" t="n">
        <f aca="false">10*VLOOKUP(A7,SPL!$A$1:$D$122,4,0)+VLOOKUP(A7,SPL!$A$1:$E$122,5,0)</f>
        <v>1</v>
      </c>
      <c r="W7" s="4" t="n">
        <f aca="false">10*VLOOKUP(A7,WL!$A$1:$D$122,4,0)+VLOOKUP(A7,WL!$A$1:$E$122,5,0)</f>
        <v>1</v>
      </c>
      <c r="X7" s="0" t="n">
        <f aca="false">10*VLOOKUP(A7,FACT!$A$1:$D$123,4,0)+VLOOKUP(A7,FACT!$A$1:$E$123,5,0)</f>
        <v>0</v>
      </c>
      <c r="Y7" s="0" t="n">
        <f aca="false">10*VLOOKUP(A7,FPATH!$A$1:$D$122,4,0)+VLOOKUP(A7,FPATH!$A$1:$E$122,5,0)</f>
        <v>10</v>
      </c>
      <c r="Z7" s="0" t="n">
        <f aca="false">10*VLOOKUP(A7,CL!$A$1:$D$122,4,0)+VLOOKUP(A7,CL!$A$1:$E$122,5,0)</f>
        <v>0</v>
      </c>
      <c r="AA7" s="5" t="n">
        <f aca="false">COUNTIF(B7:Z7,"&gt;0")</f>
        <v>12</v>
      </c>
      <c r="AB7" s="6" t="n">
        <f aca="false">COUNTIF(B7:Z7,"1")+COUNTIF(B7:Z7,"11")</f>
        <v>8</v>
      </c>
      <c r="AC7" s="7" t="n">
        <f aca="false">COUNTIF(C7:Z7,"10")+COUNTIF(C7:Z7,"11")</f>
        <v>4</v>
      </c>
    </row>
    <row r="8" customFormat="false" ht="12.75" hidden="false" customHeight="false" outlineLevel="0" collapsed="false">
      <c r="A8" s="0" t="s">
        <v>32</v>
      </c>
      <c r="B8" s="0" t="n">
        <f aca="false">10*VLOOKUP(A8,INT!$A$1:$D$122,4,0)+VLOOKUP(A8,INT!$A$1:$E$122,5,0)</f>
        <v>10</v>
      </c>
      <c r="C8" s="4" t="n">
        <f aca="false">10*VLOOKUP(A8,ENT!$A$1:$D$122,4,0)+VLOOKUP(A8,ENT!$A$1:$E$122,5,0)</f>
        <v>1</v>
      </c>
      <c r="D8" s="0" t="n">
        <f aca="false">10*VLOOKUP(A8,FLOW!$A$1:$D$122,4,0)+VLOOKUP(A8,FLOW!$A$1:$E$122,5,0)</f>
        <v>0</v>
      </c>
      <c r="E8" s="0" t="n">
        <f aca="false">10*VLOOKUP(A8,PATH!$A$1:$D$122,4,0)+VLOOKUP(A8,PATH!$A$1:$E$122,5,0)</f>
        <v>0</v>
      </c>
      <c r="F8" s="0" t="n">
        <f aca="false">10*VLOOKUP(A8,CNF!$A$1:$D$122,4,0)+VLOOKUP(A8,CNF!$A$1:$E$122,5,0)</f>
        <v>0</v>
      </c>
      <c r="G8" s="0" t="n">
        <f aca="false">10*VLOOKUP(A8,SNT1!$A$1:$D$122,4,0)+VLOOKUP(A8,SNT1!$A$1:$E$122,5,0)</f>
        <v>0</v>
      </c>
      <c r="H8" s="0" t="n">
        <f aca="false">10*VLOOKUP(A8,SNT2!$A$1:$D$122,4,0)+VLOOKUP(A8,SNT2!$A$1:$E$122,5,0)</f>
        <v>0</v>
      </c>
      <c r="I8" s="0" t="n">
        <f aca="false">10*VLOOKUP(A8,SNT3!$A$1:$D$122,4,0)+VLOOKUP(A8,SNT3!$A$1:$E$122,5,0)</f>
        <v>0</v>
      </c>
      <c r="J8" s="0" t="e">
        <f aca="false">10*VLOOKUP(A8,#REF!,4,0)+VLOOKUP(A8,#REF!,5,0)</f>
        <v>#VALUE!</v>
      </c>
      <c r="K8" s="0" t="n">
        <f aca="false">10*VLOOKUP(A8,OPRE2!$A$1:$D$124,4,0)+VLOOKUP(A8,OPRE2!$A$1:$E$124,5,0)</f>
        <v>0</v>
      </c>
      <c r="L8" s="0" t="e">
        <f aca="false">10*VLOOKUP(A8,#REF!,4,0)+VLOOKUP(A8,#REF!,5,0)</f>
        <v>#VALUE!</v>
      </c>
      <c r="M8" s="0" t="n">
        <f aca="false">10*VLOOKUP(A8,TPI!$A$1:$D$122,4,0)+VLOOKUP(A8,TPI!$A$1:$E$122,5,0)</f>
        <v>0</v>
      </c>
      <c r="N8" s="0" t="n">
        <f aca="false">10*VLOOKUP(A8,WPTP!$A$1:$D$122,4,0)+VLOOKUP(A8,WPTP!$A$1:$E$122,5,0)</f>
        <v>0</v>
      </c>
      <c r="O8" s="0" t="n">
        <f aca="false">10*VLOOKUP(A8,VPTP!$A$1:$D$122,4,0)+VLOOKUP(A8,VPTP!$A$1:$E$122,5,0)</f>
        <v>0</v>
      </c>
      <c r="P8" s="0" t="n">
        <f aca="false">10*VLOOKUP(A8,PPTP!$A$1:$D$122,4,0)+VLOOKUP(A8,PPTP!$A$1:$E$122,5,0)</f>
        <v>1</v>
      </c>
      <c r="Q8" s="0" t="n">
        <f aca="false">10*VLOOKUP(A8,WPOP!$A$1:$D$122,4,0)+VLOOKUP(A8,WPOP!$A$1:$E$122,5,0)</f>
        <v>10</v>
      </c>
      <c r="R8" s="0" t="n">
        <f aca="false">10*VLOOKUP(A8,VPOP!$A$1:$D$124,4,0)+VLOOKUP(A8,VPOP!$A$1:$E$124,5,0)</f>
        <v>0</v>
      </c>
      <c r="S8" s="0" t="n">
        <f aca="false">10*VLOOKUP(A8,CPOP!$A$1:$D$122,4,0)+VLOOKUP(A8,CPOP!$A$1:$E$122,5,0)</f>
        <v>10</v>
      </c>
      <c r="T8" s="0" t="n">
        <f aca="false">10*VLOOKUP(A8,READ!$A$1:$D$122,4,0)+VLOOKUP(A8,READ!$A$1:$E$122,5,0)</f>
        <v>10</v>
      </c>
      <c r="U8" s="4" t="n">
        <f aca="false">10*VLOOKUP(A8,LPE!$A$1:$D$122,4,0)+VLOOKUP(A8,LPE!$A$1:$E$122,5,0)</f>
        <v>1</v>
      </c>
      <c r="V8" s="4" t="n">
        <f aca="false">10*VLOOKUP(A8,SPL!$A$1:$D$122,4,0)+VLOOKUP(A8,SPL!$A$1:$E$122,5,0)</f>
        <v>1</v>
      </c>
      <c r="W8" s="4" t="n">
        <f aca="false">10*VLOOKUP(A8,WL!$A$1:$D$122,4,0)+VLOOKUP(A8,WL!$A$1:$E$122,5,0)</f>
        <v>1</v>
      </c>
      <c r="X8" s="0" t="n">
        <f aca="false">10*VLOOKUP(A8,FACT!$A$1:$D$123,4,0)+VLOOKUP(A8,FACT!$A$1:$E$123,5,0)</f>
        <v>0</v>
      </c>
      <c r="Y8" s="0" t="n">
        <f aca="false">10*VLOOKUP(A8,FPATH!$A$1:$D$122,4,0)+VLOOKUP(A8,FPATH!$A$1:$E$122,5,0)</f>
        <v>10</v>
      </c>
      <c r="Z8" s="0" t="n">
        <f aca="false">10*VLOOKUP(A8,CL!$A$1:$D$122,4,0)+VLOOKUP(A8,CL!$A$1:$E$122,5,0)</f>
        <v>0</v>
      </c>
      <c r="AA8" s="5" t="n">
        <f aca="false">COUNTIF(B8:Z8,"&gt;0")</f>
        <v>10</v>
      </c>
      <c r="AB8" s="6" t="n">
        <f aca="false">COUNTIF(B8:Z8,"1")+COUNTIF(B8:Z8,"11")</f>
        <v>5</v>
      </c>
      <c r="AC8" s="7" t="n">
        <f aca="false">COUNTIF(C8:Z8,"10")+COUNTIF(C8:Z8,"11")</f>
        <v>4</v>
      </c>
    </row>
    <row r="9" customFormat="false" ht="12.75" hidden="false" customHeight="false" outlineLevel="0" collapsed="false">
      <c r="A9" s="0" t="s">
        <v>154</v>
      </c>
      <c r="B9" s="0" t="e">
        <f aca="false">10*VLOOKUP(A9,INT!$A$1:$D$122,4,0)+VLOOKUP(A9,INT!$A$1:$E$122,5,0)</f>
        <v>#N/A</v>
      </c>
      <c r="C9" s="4" t="e">
        <f aca="false">10*VLOOKUP(A9,ENT!$A$1:$D$122,4,0)+VLOOKUP(A9,ENT!$A$1:$E$122,5,0)</f>
        <v>#N/A</v>
      </c>
      <c r="D9" s="0" t="e">
        <f aca="false">10*VLOOKUP(A9,FLOW!$A$1:$D$122,4,0)+VLOOKUP(A9,FLOW!$A$1:$E$122,5,0)</f>
        <v>#N/A</v>
      </c>
      <c r="E9" s="0" t="e">
        <f aca="false">10*VLOOKUP(A9,PATH!$A$1:$D$122,4,0)+VLOOKUP(A9,PATH!$A$1:$E$122,5,0)</f>
        <v>#N/A</v>
      </c>
      <c r="F9" s="0" t="e">
        <f aca="false">10*VLOOKUP(A9,CNF!$A$1:$D$122,4,0)+VLOOKUP(A9,CNF!$A$1:$E$122,5,0)</f>
        <v>#N/A</v>
      </c>
      <c r="G9" s="0" t="e">
        <f aca="false">10*VLOOKUP(A9,SNT1!$A$1:$D$122,4,0)+VLOOKUP(A9,SNT1!$A$1:$E$122,5,0)</f>
        <v>#N/A</v>
      </c>
      <c r="H9" s="0" t="e">
        <f aca="false">10*VLOOKUP(A9,SNT2!$A$1:$D$122,4,0)+VLOOKUP(A9,SNT2!$A$1:$E$122,5,0)</f>
        <v>#N/A</v>
      </c>
      <c r="I9" s="0" t="e">
        <f aca="false">10*VLOOKUP(A9,SNT3!$A$1:$D$122,4,0)+VLOOKUP(A9,SNT3!$A$1:$E$122,5,0)</f>
        <v>#N/A</v>
      </c>
      <c r="J9" s="0" t="e">
        <f aca="false">10*VLOOKUP(A9,#REF!,4,0)+VLOOKUP(A9,#REF!,5,0)</f>
        <v>#VALUE!</v>
      </c>
      <c r="K9" s="0" t="e">
        <f aca="false">10*VLOOKUP(A9,OPRE2!$A$1:$D$124,4,0)+VLOOKUP(A9,OPRE2!$A$1:$E$124,5,0)</f>
        <v>#N/A</v>
      </c>
      <c r="L9" s="0" t="e">
        <f aca="false">10*VLOOKUP(A9,#REF!,4,0)+VLOOKUP(A9,#REF!,5,0)</f>
        <v>#VALUE!</v>
      </c>
      <c r="M9" s="0" t="e">
        <f aca="false">10*VLOOKUP(A9,TPI!$A$1:$D$122,4,0)+VLOOKUP(A9,TPI!$A$1:$E$122,5,0)</f>
        <v>#N/A</v>
      </c>
      <c r="N9" s="0" t="e">
        <f aca="false">10*VLOOKUP(A9,WPTP!$A$1:$D$122,4,0)+VLOOKUP(A9,WPTP!$A$1:$E$122,5,0)</f>
        <v>#N/A</v>
      </c>
      <c r="O9" s="0" t="e">
        <f aca="false">10*VLOOKUP(A9,VPTP!$A$1:$D$122,4,0)+VLOOKUP(A9,VPTP!$A$1:$E$122,5,0)</f>
        <v>#N/A</v>
      </c>
      <c r="P9" s="0" t="e">
        <f aca="false">10*VLOOKUP(A9,PPTP!$A$1:$D$122,4,0)+VLOOKUP(A9,PPTP!$A$1:$E$122,5,0)</f>
        <v>#N/A</v>
      </c>
      <c r="Q9" s="0" t="e">
        <f aca="false">10*VLOOKUP(A9,WPOP!$A$1:$D$122,4,0)+VLOOKUP(A9,WPOP!$A$1:$E$122,5,0)</f>
        <v>#N/A</v>
      </c>
      <c r="R9" s="0" t="e">
        <f aca="false">10*VLOOKUP(A9,VPOP!$A$1:$D$124,4,0)+VLOOKUP(A9,VPOP!$A$1:$E$124,5,0)</f>
        <v>#N/A</v>
      </c>
      <c r="S9" s="0" t="e">
        <f aca="false">10*VLOOKUP(A9,CPOP!$A$1:$D$122,4,0)+VLOOKUP(A9,CPOP!$A$1:$E$122,5,0)</f>
        <v>#N/A</v>
      </c>
      <c r="T9" s="0" t="e">
        <f aca="false">10*VLOOKUP(A9,READ!$A$1:$D$122,4,0)+VLOOKUP(A9,READ!$A$1:$E$122,5,0)</f>
        <v>#N/A</v>
      </c>
      <c r="U9" s="4" t="e">
        <f aca="false">10*VLOOKUP(A9,LPE!$A$1:$D$122,4,0)+VLOOKUP(A9,LPE!$A$1:$E$122,5,0)</f>
        <v>#N/A</v>
      </c>
      <c r="V9" s="4" t="e">
        <f aca="false">10*VLOOKUP(A9,SPL!$A$1:$D$122,4,0)+VLOOKUP(A9,SPL!$A$1:$E$122,5,0)</f>
        <v>#N/A</v>
      </c>
      <c r="W9" s="4" t="e">
        <f aca="false">10*VLOOKUP(A9,WL!$A$1:$D$122,4,0)+VLOOKUP(A9,WL!$A$1:$E$122,5,0)</f>
        <v>#N/A</v>
      </c>
      <c r="X9" s="0" t="e">
        <f aca="false">10*VLOOKUP(A9,FACT!$A$1:$D$123,4,0)+VLOOKUP(A9,FACT!$A$1:$E$123,5,0)</f>
        <v>#N/A</v>
      </c>
      <c r="Y9" s="0" t="e">
        <f aca="false">10*VLOOKUP(A9,FPATH!$A$1:$D$122,4,0)+VLOOKUP(A9,FPATH!$A$1:$E$122,5,0)</f>
        <v>#N/A</v>
      </c>
      <c r="Z9" s="0" t="e">
        <f aca="false">10*VLOOKUP(A9,CL!$A$1:$D$122,4,0)+VLOOKUP(A9,CL!$A$1:$E$122,5,0)</f>
        <v>#N/A</v>
      </c>
      <c r="AA9" s="5" t="n">
        <f aca="false">COUNTIF(B9:Z9,"&gt;0")</f>
        <v>0</v>
      </c>
      <c r="AB9" s="6" t="n">
        <f aca="false">COUNTIF(B9:Z9,"1")+COUNTIF(B9:Z9,"11")</f>
        <v>0</v>
      </c>
      <c r="AC9" s="7" t="n">
        <f aca="false">COUNTIF(C9:Z9,"10")+COUNTIF(C9:Z9,"11")</f>
        <v>0</v>
      </c>
    </row>
    <row r="10" customFormat="false" ht="12.75" hidden="false" customHeight="false" outlineLevel="0" collapsed="false">
      <c r="A10" s="0" t="s">
        <v>33</v>
      </c>
      <c r="B10" s="0" t="n">
        <f aca="false">10*VLOOKUP(A10,INT!$A$1:$D$122,4,0)+VLOOKUP(A10,INT!$A$1:$E$122,5,0)</f>
        <v>0</v>
      </c>
      <c r="C10" s="4" t="n">
        <f aca="false">10*VLOOKUP(A10,ENT!$A$1:$D$122,4,0)+VLOOKUP(A10,ENT!$A$1:$E$122,5,0)</f>
        <v>1</v>
      </c>
      <c r="D10" s="0" t="n">
        <f aca="false">10*VLOOKUP(A10,FLOW!$A$1:$D$122,4,0)+VLOOKUP(A10,FLOW!$A$1:$E$122,5,0)</f>
        <v>1</v>
      </c>
      <c r="E10" s="0" t="n">
        <f aca="false">10*VLOOKUP(A10,PATH!$A$1:$D$122,4,0)+VLOOKUP(A10,PATH!$A$1:$E$122,5,0)</f>
        <v>0</v>
      </c>
      <c r="F10" s="0" t="n">
        <f aca="false">10*VLOOKUP(A10,CNF!$A$1:$D$122,4,0)+VLOOKUP(A10,CNF!$A$1:$E$122,5,0)</f>
        <v>0</v>
      </c>
      <c r="G10" s="0" t="n">
        <f aca="false">10*VLOOKUP(A10,SNT1!$A$1:$D$122,4,0)+VLOOKUP(A10,SNT1!$A$1:$E$122,5,0)</f>
        <v>0</v>
      </c>
      <c r="H10" s="0" t="n">
        <f aca="false">10*VLOOKUP(A10,SNT2!$A$1:$D$122,4,0)+VLOOKUP(A10,SNT2!$A$1:$E$122,5,0)</f>
        <v>0</v>
      </c>
      <c r="I10" s="0" t="n">
        <f aca="false">10*VLOOKUP(A10,SNT3!$A$1:$D$122,4,0)+VLOOKUP(A10,SNT3!$A$1:$E$122,5,0)</f>
        <v>0</v>
      </c>
      <c r="J10" s="0" t="e">
        <f aca="false">10*VLOOKUP(A10,#REF!,4,0)+VLOOKUP(A10,#REF!,5,0)</f>
        <v>#VALUE!</v>
      </c>
      <c r="K10" s="0" t="n">
        <f aca="false">10*VLOOKUP(A10,OPRE2!$A$1:$D$124,4,0)+VLOOKUP(A10,OPRE2!$A$1:$E$124,5,0)</f>
        <v>0</v>
      </c>
      <c r="L10" s="0" t="e">
        <f aca="false">10*VLOOKUP(A10,#REF!,4,0)+VLOOKUP(A10,#REF!,5,0)</f>
        <v>#VALUE!</v>
      </c>
      <c r="M10" s="0" t="n">
        <f aca="false">10*VLOOKUP(A10,TPI!$A$1:$D$122,4,0)+VLOOKUP(A10,TPI!$A$1:$E$122,5,0)</f>
        <v>1</v>
      </c>
      <c r="N10" s="0" t="n">
        <f aca="false">10*VLOOKUP(A10,WPTP!$A$1:$D$122,4,0)+VLOOKUP(A10,WPTP!$A$1:$E$122,5,0)</f>
        <v>0</v>
      </c>
      <c r="O10" s="0" t="n">
        <f aca="false">10*VLOOKUP(A10,VPTP!$A$1:$D$122,4,0)+VLOOKUP(A10,VPTP!$A$1:$E$122,5,0)</f>
        <v>0</v>
      </c>
      <c r="P10" s="0" t="n">
        <f aca="false">10*VLOOKUP(A10,PPTP!$A$1:$D$122,4,0)+VLOOKUP(A10,PPTP!$A$1:$E$122,5,0)</f>
        <v>1</v>
      </c>
      <c r="Q10" s="0" t="n">
        <f aca="false">10*VLOOKUP(A10,WPOP!$A$1:$D$122,4,0)+VLOOKUP(A10,WPOP!$A$1:$E$122,5,0)</f>
        <v>10</v>
      </c>
      <c r="R10" s="0" t="n">
        <f aca="false">10*VLOOKUP(A10,VPOP!$A$1:$D$124,4,0)+VLOOKUP(A10,VPOP!$A$1:$E$124,5,0)</f>
        <v>10</v>
      </c>
      <c r="S10" s="0" t="n">
        <f aca="false">10*VLOOKUP(A10,CPOP!$A$1:$D$122,4,0)+VLOOKUP(A10,CPOP!$A$1:$E$122,5,0)</f>
        <v>10</v>
      </c>
      <c r="T10" s="0" t="n">
        <f aca="false">10*VLOOKUP(A10,READ!$A$1:$D$122,4,0)+VLOOKUP(A10,READ!$A$1:$E$122,5,0)</f>
        <v>10</v>
      </c>
      <c r="U10" s="4" t="n">
        <f aca="false">10*VLOOKUP(A10,LPE!$A$1:$D$122,4,0)+VLOOKUP(A10,LPE!$A$1:$E$122,5,0)</f>
        <v>1</v>
      </c>
      <c r="V10" s="4" t="n">
        <f aca="false">10*VLOOKUP(A10,SPL!$A$1:$D$122,4,0)+VLOOKUP(A10,SPL!$A$1:$E$122,5,0)</f>
        <v>1</v>
      </c>
      <c r="W10" s="4" t="n">
        <f aca="false">10*VLOOKUP(A10,WL!$A$1:$D$122,4,0)+VLOOKUP(A10,WL!$A$1:$E$122,5,0)</f>
        <v>1</v>
      </c>
      <c r="X10" s="0" t="n">
        <f aca="false">10*VLOOKUP(A10,FACT!$A$1:$D$123,4,0)+VLOOKUP(A10,FACT!$A$1:$E$123,5,0)</f>
        <v>0</v>
      </c>
      <c r="Y10" s="0" t="n">
        <f aca="false">10*VLOOKUP(A10,FPATH!$A$1:$D$122,4,0)+VLOOKUP(A10,FPATH!$A$1:$E$122,5,0)</f>
        <v>10</v>
      </c>
      <c r="Z10" s="0" t="n">
        <f aca="false">10*VLOOKUP(A10,CL!$A$1:$D$122,4,0)+VLOOKUP(A10,CL!$A$1:$E$122,5,0)</f>
        <v>0</v>
      </c>
      <c r="AA10" s="5" t="n">
        <f aca="false">COUNTIF(B10:Z10,"&gt;0")</f>
        <v>12</v>
      </c>
      <c r="AB10" s="6" t="n">
        <f aca="false">COUNTIF(B10:Z10,"1")+COUNTIF(B10:Z10,"11")</f>
        <v>7</v>
      </c>
      <c r="AC10" s="7" t="n">
        <f aca="false">COUNTIF(C10:Z10,"10")+COUNTIF(C10:Z10,"11")</f>
        <v>5</v>
      </c>
    </row>
    <row r="11" customFormat="false" ht="12.75" hidden="false" customHeight="false" outlineLevel="0" collapsed="false">
      <c r="A11" s="0" t="s">
        <v>34</v>
      </c>
      <c r="B11" s="0" t="n">
        <f aca="false">10*VLOOKUP(A11,INT!$A$1:$D$122,4,0)+VLOOKUP(A11,INT!$A$1:$E$122,5,0)</f>
        <v>0</v>
      </c>
      <c r="C11" s="4" t="n">
        <f aca="false">10*VLOOKUP(A11,ENT!$A$1:$D$122,4,0)+VLOOKUP(A11,ENT!$A$1:$E$122,5,0)</f>
        <v>1</v>
      </c>
      <c r="D11" s="0" t="n">
        <f aca="false">10*VLOOKUP(A11,FLOW!$A$1:$D$122,4,0)+VLOOKUP(A11,FLOW!$A$1:$E$122,5,0)</f>
        <v>1</v>
      </c>
      <c r="E11" s="0" t="n">
        <f aca="false">10*VLOOKUP(A11,PATH!$A$1:$D$122,4,0)+VLOOKUP(A11,PATH!$A$1:$E$122,5,0)</f>
        <v>0</v>
      </c>
      <c r="F11" s="0" t="n">
        <f aca="false">10*VLOOKUP(A11,CNF!$A$1:$D$122,4,0)+VLOOKUP(A11,CNF!$A$1:$E$122,5,0)</f>
        <v>0</v>
      </c>
      <c r="G11" s="0" t="n">
        <f aca="false">10*VLOOKUP(A11,SNT1!$A$1:$D$122,4,0)+VLOOKUP(A11,SNT1!$A$1:$E$122,5,0)</f>
        <v>1</v>
      </c>
      <c r="H11" s="0" t="n">
        <f aca="false">10*VLOOKUP(A11,SNT2!$A$1:$D$122,4,0)+VLOOKUP(A11,SNT2!$A$1:$E$122,5,0)</f>
        <v>0</v>
      </c>
      <c r="I11" s="0" t="n">
        <f aca="false">10*VLOOKUP(A11,SNT3!$A$1:$D$122,4,0)+VLOOKUP(A11,SNT3!$A$1:$E$122,5,0)</f>
        <v>1</v>
      </c>
      <c r="J11" s="0" t="e">
        <f aca="false">10*VLOOKUP(A11,#REF!,4,0)+VLOOKUP(A11,#REF!,5,0)</f>
        <v>#VALUE!</v>
      </c>
      <c r="K11" s="0" t="n">
        <f aca="false">10*VLOOKUP(A11,OPRE2!$A$1:$D$124,4,0)+VLOOKUP(A11,OPRE2!$A$1:$E$124,5,0)</f>
        <v>0</v>
      </c>
      <c r="L11" s="0" t="e">
        <f aca="false">10*VLOOKUP(A11,#REF!,4,0)+VLOOKUP(A11,#REF!,5,0)</f>
        <v>#VALUE!</v>
      </c>
      <c r="M11" s="0" t="n">
        <f aca="false">10*VLOOKUP(A11,TPI!$A$1:$D$122,4,0)+VLOOKUP(A11,TPI!$A$1:$E$122,5,0)</f>
        <v>1</v>
      </c>
      <c r="N11" s="0" t="n">
        <f aca="false">10*VLOOKUP(A11,WPTP!$A$1:$D$122,4,0)+VLOOKUP(A11,WPTP!$A$1:$E$122,5,0)</f>
        <v>0</v>
      </c>
      <c r="O11" s="0" t="n">
        <f aca="false">10*VLOOKUP(A11,VPTP!$A$1:$D$122,4,0)+VLOOKUP(A11,VPTP!$A$1:$E$122,5,0)</f>
        <v>1</v>
      </c>
      <c r="P11" s="0" t="n">
        <f aca="false">10*VLOOKUP(A11,PPTP!$A$1:$D$122,4,0)+VLOOKUP(A11,PPTP!$A$1:$E$122,5,0)</f>
        <v>1</v>
      </c>
      <c r="Q11" s="0" t="n">
        <f aca="false">10*VLOOKUP(A11,WPOP!$A$1:$D$122,4,0)+VLOOKUP(A11,WPOP!$A$1:$E$122,5,0)</f>
        <v>0</v>
      </c>
      <c r="R11" s="0" t="n">
        <f aca="false">10*VLOOKUP(A11,VPOP!$A$1:$D$124,4,0)+VLOOKUP(A11,VPOP!$A$1:$E$124,5,0)</f>
        <v>0</v>
      </c>
      <c r="S11" s="0" t="n">
        <f aca="false">10*VLOOKUP(A11,CPOP!$A$1:$D$122,4,0)+VLOOKUP(A11,CPOP!$A$1:$E$122,5,0)</f>
        <v>0</v>
      </c>
      <c r="T11" s="0" t="n">
        <f aca="false">10*VLOOKUP(A11,READ!$A$1:$D$122,4,0)+VLOOKUP(A11,READ!$A$1:$E$122,5,0)</f>
        <v>0</v>
      </c>
      <c r="U11" s="4" t="n">
        <f aca="false">10*VLOOKUP(A11,LPE!$A$1:$D$122,4,0)+VLOOKUP(A11,LPE!$A$1:$E$122,5,0)</f>
        <v>1</v>
      </c>
      <c r="V11" s="4" t="n">
        <f aca="false">10*VLOOKUP(A11,SPL!$A$1:$D$122,4,0)+VLOOKUP(A11,SPL!$A$1:$E$122,5,0)</f>
        <v>1</v>
      </c>
      <c r="W11" s="4" t="n">
        <f aca="false">10*VLOOKUP(A11,WL!$A$1:$D$122,4,0)+VLOOKUP(A11,WL!$A$1:$E$122,5,0)</f>
        <v>1</v>
      </c>
      <c r="X11" s="0" t="n">
        <f aca="false">10*VLOOKUP(A11,FACT!$A$1:$D$123,4,0)+VLOOKUP(A11,FACT!$A$1:$E$123,5,0)</f>
        <v>0</v>
      </c>
      <c r="Y11" s="0" t="n">
        <f aca="false">10*VLOOKUP(A11,FPATH!$A$1:$D$122,4,0)+VLOOKUP(A11,FPATH!$A$1:$E$122,5,0)</f>
        <v>0</v>
      </c>
      <c r="Z11" s="0" t="n">
        <f aca="false">10*VLOOKUP(A11,CL!$A$1:$D$122,4,0)+VLOOKUP(A11,CL!$A$1:$E$122,5,0)</f>
        <v>0</v>
      </c>
      <c r="AA11" s="5" t="n">
        <f aca="false">COUNTIF(B11:Z11,"&gt;0")</f>
        <v>10</v>
      </c>
      <c r="AB11" s="6" t="n">
        <f aca="false">COUNTIF(B11:Z11,"1")+COUNTIF(B11:Z11,"11")</f>
        <v>10</v>
      </c>
      <c r="AC11" s="7" t="n">
        <f aca="false">COUNTIF(C11:Z11,"10")+COUNTIF(C11:Z11,"11")</f>
        <v>0</v>
      </c>
    </row>
    <row r="12" customFormat="false" ht="12.75" hidden="false" customHeight="false" outlineLevel="0" collapsed="false">
      <c r="A12" s="0" t="s">
        <v>35</v>
      </c>
      <c r="B12" s="0" t="n">
        <f aca="false">10*VLOOKUP(A12,INT!$A$1:$D$122,4,0)+VLOOKUP(A12,INT!$A$1:$E$122,5,0)</f>
        <v>0</v>
      </c>
      <c r="C12" s="4" t="n">
        <f aca="false">10*VLOOKUP(A12,ENT!$A$1:$D$122,4,0)+VLOOKUP(A12,ENT!$A$1:$E$122,5,0)</f>
        <v>1</v>
      </c>
      <c r="D12" s="0" t="n">
        <f aca="false">10*VLOOKUP(A12,FLOW!$A$1:$D$122,4,0)+VLOOKUP(A12,FLOW!$A$1:$E$122,5,0)</f>
        <v>1</v>
      </c>
      <c r="E12" s="0" t="n">
        <f aca="false">10*VLOOKUP(A12,PATH!$A$1:$D$122,4,0)+VLOOKUP(A12,PATH!$A$1:$E$122,5,0)</f>
        <v>0</v>
      </c>
      <c r="F12" s="0" t="n">
        <f aca="false">10*VLOOKUP(A12,CNF!$A$1:$D$122,4,0)+VLOOKUP(A12,CNF!$A$1:$E$122,5,0)</f>
        <v>1</v>
      </c>
      <c r="G12" s="0" t="n">
        <f aca="false">10*VLOOKUP(A12,SNT1!$A$1:$D$122,4,0)+VLOOKUP(A12,SNT1!$A$1:$E$122,5,0)</f>
        <v>0</v>
      </c>
      <c r="H12" s="0" t="n">
        <f aca="false">10*VLOOKUP(A12,SNT2!$A$1:$D$122,4,0)+VLOOKUP(A12,SNT2!$A$1:$E$122,5,0)</f>
        <v>0</v>
      </c>
      <c r="I12" s="0" t="n">
        <f aca="false">10*VLOOKUP(A12,SNT3!$A$1:$D$122,4,0)+VLOOKUP(A12,SNT3!$A$1:$E$122,5,0)</f>
        <v>1</v>
      </c>
      <c r="J12" s="0" t="e">
        <f aca="false">10*VLOOKUP(A12,#REF!,4,0)+VLOOKUP(A12,#REF!,5,0)</f>
        <v>#VALUE!</v>
      </c>
      <c r="K12" s="0" t="n">
        <f aca="false">10*VLOOKUP(A12,OPRE2!$A$1:$D$124,4,0)+VLOOKUP(A12,OPRE2!$A$1:$E$124,5,0)</f>
        <v>0</v>
      </c>
      <c r="L12" s="0" t="e">
        <f aca="false">10*VLOOKUP(A12,#REF!,4,0)+VLOOKUP(A12,#REF!,5,0)</f>
        <v>#VALUE!</v>
      </c>
      <c r="M12" s="0" t="n">
        <f aca="false">10*VLOOKUP(A12,TPI!$A$1:$D$122,4,0)+VLOOKUP(A12,TPI!$A$1:$E$122,5,0)</f>
        <v>0</v>
      </c>
      <c r="N12" s="0" t="n">
        <f aca="false">10*VLOOKUP(A12,WPTP!$A$1:$D$122,4,0)+VLOOKUP(A12,WPTP!$A$1:$E$122,5,0)</f>
        <v>0</v>
      </c>
      <c r="O12" s="0" t="n">
        <f aca="false">10*VLOOKUP(A12,VPTP!$A$1:$D$122,4,0)+VLOOKUP(A12,VPTP!$A$1:$E$122,5,0)</f>
        <v>0</v>
      </c>
      <c r="P12" s="0" t="n">
        <f aca="false">10*VLOOKUP(A12,PPTP!$A$1:$D$122,4,0)+VLOOKUP(A12,PPTP!$A$1:$E$122,5,0)</f>
        <v>1</v>
      </c>
      <c r="Q12" s="0" t="n">
        <f aca="false">10*VLOOKUP(A12,WPOP!$A$1:$D$122,4,0)+VLOOKUP(A12,WPOP!$A$1:$E$122,5,0)</f>
        <v>0</v>
      </c>
      <c r="R12" s="0" t="n">
        <f aca="false">10*VLOOKUP(A12,VPOP!$A$1:$D$124,4,0)+VLOOKUP(A12,VPOP!$A$1:$E$124,5,0)</f>
        <v>0</v>
      </c>
      <c r="S12" s="0" t="n">
        <f aca="false">10*VLOOKUP(A12,CPOP!$A$1:$D$122,4,0)+VLOOKUP(A12,CPOP!$A$1:$E$122,5,0)</f>
        <v>0</v>
      </c>
      <c r="T12" s="0" t="n">
        <f aca="false">10*VLOOKUP(A12,READ!$A$1:$D$122,4,0)+VLOOKUP(A12,READ!$A$1:$E$122,5,0)</f>
        <v>0</v>
      </c>
      <c r="U12" s="4" t="n">
        <f aca="false">10*VLOOKUP(A12,LPE!$A$1:$D$122,4,0)+VLOOKUP(A12,LPE!$A$1:$E$122,5,0)</f>
        <v>1</v>
      </c>
      <c r="V12" s="4" t="n">
        <f aca="false">10*VLOOKUP(A12,SPL!$A$1:$D$122,4,0)+VLOOKUP(A12,SPL!$A$1:$E$122,5,0)</f>
        <v>1</v>
      </c>
      <c r="W12" s="4" t="n">
        <f aca="false">10*VLOOKUP(A12,WL!$A$1:$D$122,4,0)+VLOOKUP(A12,WL!$A$1:$E$122,5,0)</f>
        <v>1</v>
      </c>
      <c r="X12" s="0" t="n">
        <f aca="false">10*VLOOKUP(A12,FACT!$A$1:$D$123,4,0)+VLOOKUP(A12,FACT!$A$1:$E$123,5,0)</f>
        <v>0</v>
      </c>
      <c r="Y12" s="0" t="n">
        <f aca="false">10*VLOOKUP(A12,FPATH!$A$1:$D$122,4,0)+VLOOKUP(A12,FPATH!$A$1:$E$122,5,0)</f>
        <v>0</v>
      </c>
      <c r="Z12" s="0" t="n">
        <f aca="false">10*VLOOKUP(A12,CL!$A$1:$D$122,4,0)+VLOOKUP(A12,CL!$A$1:$E$122,5,0)</f>
        <v>0</v>
      </c>
      <c r="AA12" s="5" t="n">
        <f aca="false">COUNTIF(B12:Z12,"&gt;0")</f>
        <v>8</v>
      </c>
      <c r="AB12" s="6" t="n">
        <f aca="false">COUNTIF(B12:Z12,"1")+COUNTIF(B12:Z12,"11")</f>
        <v>8</v>
      </c>
      <c r="AC12" s="7" t="n">
        <f aca="false">COUNTIF(C12:Z12,"10")+COUNTIF(C12:Z12,"11")</f>
        <v>0</v>
      </c>
    </row>
    <row r="13" customFormat="false" ht="12.75" hidden="false" customHeight="false" outlineLevel="0" collapsed="false">
      <c r="A13" s="0" t="s">
        <v>36</v>
      </c>
      <c r="B13" s="0" t="n">
        <f aca="false">10*VLOOKUP(A13,INT!$A$1:$D$122,4,0)+VLOOKUP(A13,INT!$A$1:$E$122,5,0)</f>
        <v>0</v>
      </c>
      <c r="C13" s="4" t="n">
        <f aca="false">10*VLOOKUP(A13,ENT!$A$1:$D$122,4,0)+VLOOKUP(A13,ENT!$A$1:$E$122,5,0)</f>
        <v>1</v>
      </c>
      <c r="D13" s="0" t="n">
        <f aca="false">10*VLOOKUP(A13,FLOW!$A$1:$D$122,4,0)+VLOOKUP(A13,FLOW!$A$1:$E$122,5,0)</f>
        <v>0</v>
      </c>
      <c r="E13" s="0" t="n">
        <f aca="false">10*VLOOKUP(A13,PATH!$A$1:$D$122,4,0)+VLOOKUP(A13,PATH!$A$1:$E$122,5,0)</f>
        <v>0</v>
      </c>
      <c r="F13" s="0" t="n">
        <f aca="false">10*VLOOKUP(A13,CNF!$A$1:$D$122,4,0)+VLOOKUP(A13,CNF!$A$1:$E$122,5,0)</f>
        <v>0</v>
      </c>
      <c r="G13" s="0" t="n">
        <f aca="false">10*VLOOKUP(A13,SNT1!$A$1:$D$122,4,0)+VLOOKUP(A13,SNT1!$A$1:$E$122,5,0)</f>
        <v>0</v>
      </c>
      <c r="H13" s="0" t="n">
        <f aca="false">10*VLOOKUP(A13,SNT2!$A$1:$D$122,4,0)+VLOOKUP(A13,SNT2!$A$1:$E$122,5,0)</f>
        <v>0</v>
      </c>
      <c r="I13" s="0" t="n">
        <f aca="false">10*VLOOKUP(A13,SNT3!$A$1:$D$122,4,0)+VLOOKUP(A13,SNT3!$A$1:$E$122,5,0)</f>
        <v>1</v>
      </c>
      <c r="J13" s="0" t="e">
        <f aca="false">10*VLOOKUP(A13,#REF!,4,0)+VLOOKUP(A13,#REF!,5,0)</f>
        <v>#VALUE!</v>
      </c>
      <c r="K13" s="0" t="n">
        <f aca="false">10*VLOOKUP(A13,OPRE2!$A$1:$D$124,4,0)+VLOOKUP(A13,OPRE2!$A$1:$E$124,5,0)</f>
        <v>0</v>
      </c>
      <c r="L13" s="0" t="e">
        <f aca="false">10*VLOOKUP(A13,#REF!,4,0)+VLOOKUP(A13,#REF!,5,0)</f>
        <v>#VALUE!</v>
      </c>
      <c r="M13" s="0" t="n">
        <f aca="false">10*VLOOKUP(A13,TPI!$A$1:$D$122,4,0)+VLOOKUP(A13,TPI!$A$1:$E$122,5,0)</f>
        <v>0</v>
      </c>
      <c r="N13" s="0" t="n">
        <f aca="false">10*VLOOKUP(A13,WPTP!$A$1:$D$122,4,0)+VLOOKUP(A13,WPTP!$A$1:$E$122,5,0)</f>
        <v>0</v>
      </c>
      <c r="O13" s="0" t="n">
        <f aca="false">10*VLOOKUP(A13,VPTP!$A$1:$D$122,4,0)+VLOOKUP(A13,VPTP!$A$1:$E$122,5,0)</f>
        <v>0</v>
      </c>
      <c r="P13" s="0" t="n">
        <f aca="false">10*VLOOKUP(A13,PPTP!$A$1:$D$122,4,0)+VLOOKUP(A13,PPTP!$A$1:$E$122,5,0)</f>
        <v>0</v>
      </c>
      <c r="Q13" s="0" t="n">
        <f aca="false">10*VLOOKUP(A13,WPOP!$A$1:$D$122,4,0)+VLOOKUP(A13,WPOP!$A$1:$E$122,5,0)</f>
        <v>0</v>
      </c>
      <c r="R13" s="0" t="n">
        <f aca="false">10*VLOOKUP(A13,VPOP!$A$1:$D$124,4,0)+VLOOKUP(A13,VPOP!$A$1:$E$124,5,0)</f>
        <v>0</v>
      </c>
      <c r="S13" s="0" t="n">
        <f aca="false">10*VLOOKUP(A13,CPOP!$A$1:$D$122,4,0)+VLOOKUP(A13,CPOP!$A$1:$E$122,5,0)</f>
        <v>0</v>
      </c>
      <c r="T13" s="0" t="n">
        <f aca="false">10*VLOOKUP(A13,READ!$A$1:$D$122,4,0)+VLOOKUP(A13,READ!$A$1:$E$122,5,0)</f>
        <v>0</v>
      </c>
      <c r="U13" s="4" t="n">
        <f aca="false">10*VLOOKUP(A13,LPE!$A$1:$D$122,4,0)+VLOOKUP(A13,LPE!$A$1:$E$122,5,0)</f>
        <v>1</v>
      </c>
      <c r="V13" s="4" t="n">
        <f aca="false">10*VLOOKUP(A13,SPL!$A$1:$D$122,4,0)+VLOOKUP(A13,SPL!$A$1:$E$122,5,0)</f>
        <v>1</v>
      </c>
      <c r="W13" s="4" t="n">
        <f aca="false">10*VLOOKUP(A13,WL!$A$1:$D$122,4,0)+VLOOKUP(A13,WL!$A$1:$E$122,5,0)</f>
        <v>1</v>
      </c>
      <c r="X13" s="0" t="n">
        <f aca="false">10*VLOOKUP(A13,FACT!$A$1:$D$123,4,0)+VLOOKUP(A13,FACT!$A$1:$E$123,5,0)</f>
        <v>0</v>
      </c>
      <c r="Y13" s="0" t="n">
        <f aca="false">10*VLOOKUP(A13,FPATH!$A$1:$D$122,4,0)+VLOOKUP(A13,FPATH!$A$1:$E$122,5,0)</f>
        <v>0</v>
      </c>
      <c r="Z13" s="0" t="n">
        <f aca="false">10*VLOOKUP(A13,CL!$A$1:$D$122,4,0)+VLOOKUP(A13,CL!$A$1:$E$122,5,0)</f>
        <v>0</v>
      </c>
      <c r="AA13" s="5" t="n">
        <f aca="false">COUNTIF(B13:Z13,"&gt;0")</f>
        <v>5</v>
      </c>
      <c r="AB13" s="6" t="n">
        <f aca="false">COUNTIF(B13:Z13,"1")+COUNTIF(B13:Z13,"11")</f>
        <v>5</v>
      </c>
      <c r="AC13" s="7" t="n">
        <f aca="false">COUNTIF(C13:Z13,"10")+COUNTIF(C13:Z13,"11")</f>
        <v>0</v>
      </c>
    </row>
    <row r="14" customFormat="false" ht="12.75" hidden="false" customHeight="false" outlineLevel="0" collapsed="false">
      <c r="A14" s="0" t="s">
        <v>37</v>
      </c>
      <c r="B14" s="0" t="n">
        <f aca="false">10*VLOOKUP(A14,INT!$A$1:$D$122,4,0)+VLOOKUP(A14,INT!$A$1:$E$122,5,0)</f>
        <v>0</v>
      </c>
      <c r="C14" s="4" t="n">
        <f aca="false">10*VLOOKUP(A14,ENT!$A$1:$D$122,4,0)+VLOOKUP(A14,ENT!$A$1:$E$122,5,0)</f>
        <v>10</v>
      </c>
      <c r="D14" s="0" t="n">
        <f aca="false">10*VLOOKUP(A14,FLOW!$A$1:$D$122,4,0)+VLOOKUP(A14,FLOW!$A$1:$E$122,5,0)</f>
        <v>0</v>
      </c>
      <c r="E14" s="0" t="n">
        <f aca="false">10*VLOOKUP(A14,PATH!$A$1:$D$122,4,0)+VLOOKUP(A14,PATH!$A$1:$E$122,5,0)</f>
        <v>0</v>
      </c>
      <c r="F14" s="0" t="n">
        <f aca="false">10*VLOOKUP(A14,CNF!$A$1:$D$122,4,0)+VLOOKUP(A14,CNF!$A$1:$E$122,5,0)</f>
        <v>0</v>
      </c>
      <c r="G14" s="0" t="n">
        <f aca="false">10*VLOOKUP(A14,SNT1!$A$1:$D$122,4,0)+VLOOKUP(A14,SNT1!$A$1:$E$122,5,0)</f>
        <v>0</v>
      </c>
      <c r="H14" s="0" t="n">
        <f aca="false">10*VLOOKUP(A14,SNT2!$A$1:$D$122,4,0)+VLOOKUP(A14,SNT2!$A$1:$E$122,5,0)</f>
        <v>0</v>
      </c>
      <c r="I14" s="0" t="n">
        <f aca="false">10*VLOOKUP(A14,SNT3!$A$1:$D$122,4,0)+VLOOKUP(A14,SNT3!$A$1:$E$122,5,0)</f>
        <v>0</v>
      </c>
      <c r="J14" s="0" t="e">
        <f aca="false">10*VLOOKUP(A14,#REF!,4,0)+VLOOKUP(A14,#REF!,5,0)</f>
        <v>#VALUE!</v>
      </c>
      <c r="K14" s="0" t="n">
        <f aca="false">10*VLOOKUP(A14,OPRE2!$A$1:$D$124,4,0)+VLOOKUP(A14,OPRE2!$A$1:$E$124,5,0)</f>
        <v>0</v>
      </c>
      <c r="L14" s="0" t="e">
        <f aca="false">10*VLOOKUP(A14,#REF!,4,0)+VLOOKUP(A14,#REF!,5,0)</f>
        <v>#VALUE!</v>
      </c>
      <c r="M14" s="0" t="n">
        <f aca="false">10*VLOOKUP(A14,TPI!$A$1:$D$122,4,0)+VLOOKUP(A14,TPI!$A$1:$E$122,5,0)</f>
        <v>10</v>
      </c>
      <c r="N14" s="0" t="n">
        <f aca="false">10*VLOOKUP(A14,WPTP!$A$1:$D$122,4,0)+VLOOKUP(A14,WPTP!$A$1:$E$122,5,0)</f>
        <v>0</v>
      </c>
      <c r="O14" s="0" t="n">
        <f aca="false">10*VLOOKUP(A14,VPTP!$A$1:$D$122,4,0)+VLOOKUP(A14,VPTP!$A$1:$E$122,5,0)</f>
        <v>0</v>
      </c>
      <c r="P14" s="0" t="n">
        <f aca="false">10*VLOOKUP(A14,PPTP!$A$1:$D$122,4,0)+VLOOKUP(A14,PPTP!$A$1:$E$122,5,0)</f>
        <v>0</v>
      </c>
      <c r="Q14" s="0" t="n">
        <f aca="false">10*VLOOKUP(A14,WPOP!$A$1:$D$122,4,0)+VLOOKUP(A14,WPOP!$A$1:$E$122,5,0)</f>
        <v>0</v>
      </c>
      <c r="R14" s="0" t="n">
        <f aca="false">10*VLOOKUP(A14,VPOP!$A$1:$D$124,4,0)+VLOOKUP(A14,VPOP!$A$1:$E$124,5,0)</f>
        <v>0</v>
      </c>
      <c r="S14" s="0" t="n">
        <f aca="false">10*VLOOKUP(A14,CPOP!$A$1:$D$122,4,0)+VLOOKUP(A14,CPOP!$A$1:$E$122,5,0)</f>
        <v>0</v>
      </c>
      <c r="T14" s="0" t="n">
        <f aca="false">10*VLOOKUP(A14,READ!$A$1:$D$122,4,0)+VLOOKUP(A14,READ!$A$1:$E$122,5,0)</f>
        <v>0</v>
      </c>
      <c r="U14" s="4" t="n">
        <f aca="false">10*VLOOKUP(A14,LPE!$A$1:$D$122,4,0)+VLOOKUP(A14,LPE!$A$1:$E$122,5,0)</f>
        <v>1</v>
      </c>
      <c r="V14" s="4" t="n">
        <f aca="false">10*VLOOKUP(A14,SPL!$A$1:$D$122,4,0)+VLOOKUP(A14,SPL!$A$1:$E$122,5,0)</f>
        <v>1</v>
      </c>
      <c r="W14" s="4" t="n">
        <f aca="false">10*VLOOKUP(A14,WL!$A$1:$D$122,4,0)+VLOOKUP(A14,WL!$A$1:$E$122,5,0)</f>
        <v>1</v>
      </c>
      <c r="X14" s="0" t="n">
        <f aca="false">10*VLOOKUP(A14,FACT!$A$1:$D$123,4,0)+VLOOKUP(A14,FACT!$A$1:$E$123,5,0)</f>
        <v>10</v>
      </c>
      <c r="Y14" s="0" t="n">
        <f aca="false">10*VLOOKUP(A14,FPATH!$A$1:$D$122,4,0)+VLOOKUP(A14,FPATH!$A$1:$E$122,5,0)</f>
        <v>0</v>
      </c>
      <c r="Z14" s="0" t="n">
        <f aca="false">10*VLOOKUP(A14,CL!$A$1:$D$122,4,0)+VLOOKUP(A14,CL!$A$1:$E$122,5,0)</f>
        <v>0</v>
      </c>
      <c r="AA14" s="5" t="n">
        <f aca="false">COUNTIF(B14:Z14,"&gt;0")</f>
        <v>6</v>
      </c>
      <c r="AB14" s="6" t="n">
        <f aca="false">COUNTIF(B14:Z14,"1")+COUNTIF(B14:Z14,"11")</f>
        <v>3</v>
      </c>
      <c r="AC14" s="7" t="n">
        <f aca="false">COUNTIF(C14:Z14,"10")+COUNTIF(C14:Z14,"11")</f>
        <v>3</v>
      </c>
    </row>
    <row r="15" customFormat="false" ht="12.75" hidden="false" customHeight="false" outlineLevel="0" collapsed="false">
      <c r="A15" s="0" t="s">
        <v>38</v>
      </c>
      <c r="B15" s="0" t="n">
        <f aca="false">10*VLOOKUP(A15,INT!$A$1:$D$122,4,0)+VLOOKUP(A15,INT!$A$1:$E$122,5,0)</f>
        <v>0</v>
      </c>
      <c r="C15" s="4" t="n">
        <f aca="false">10*VLOOKUP(A15,ENT!$A$1:$D$122,4,0)+VLOOKUP(A15,ENT!$A$1:$E$122,5,0)</f>
        <v>10</v>
      </c>
      <c r="D15" s="0" t="n">
        <f aca="false">10*VLOOKUP(A15,FLOW!$A$1:$D$122,4,0)+VLOOKUP(A15,FLOW!$A$1:$E$122,5,0)</f>
        <v>0</v>
      </c>
      <c r="E15" s="0" t="n">
        <f aca="false">10*VLOOKUP(A15,PATH!$A$1:$D$122,4,0)+VLOOKUP(A15,PATH!$A$1:$E$122,5,0)</f>
        <v>0</v>
      </c>
      <c r="F15" s="0" t="n">
        <f aca="false">10*VLOOKUP(A15,CNF!$A$1:$D$122,4,0)+VLOOKUP(A15,CNF!$A$1:$E$122,5,0)</f>
        <v>0</v>
      </c>
      <c r="G15" s="0" t="n">
        <f aca="false">10*VLOOKUP(A15,SNT1!$A$1:$D$122,4,0)+VLOOKUP(A15,SNT1!$A$1:$E$122,5,0)</f>
        <v>0</v>
      </c>
      <c r="H15" s="0" t="n">
        <f aca="false">10*VLOOKUP(A15,SNT2!$A$1:$D$122,4,0)+VLOOKUP(A15,SNT2!$A$1:$E$122,5,0)</f>
        <v>0</v>
      </c>
      <c r="I15" s="0" t="n">
        <f aca="false">10*VLOOKUP(A15,SNT3!$A$1:$D$122,4,0)+VLOOKUP(A15,SNT3!$A$1:$E$122,5,0)</f>
        <v>0</v>
      </c>
      <c r="J15" s="0" t="e">
        <f aca="false">10*VLOOKUP(A15,#REF!,4,0)+VLOOKUP(A15,#REF!,5,0)</f>
        <v>#VALUE!</v>
      </c>
      <c r="K15" s="0" t="n">
        <f aca="false">10*VLOOKUP(A15,OPRE2!$A$1:$D$124,4,0)+VLOOKUP(A15,OPRE2!$A$1:$E$124,5,0)</f>
        <v>0</v>
      </c>
      <c r="L15" s="0" t="e">
        <f aca="false">10*VLOOKUP(A15,#REF!,4,0)+VLOOKUP(A15,#REF!,5,0)</f>
        <v>#VALUE!</v>
      </c>
      <c r="M15" s="0" t="n">
        <f aca="false">10*VLOOKUP(A15,TPI!$A$1:$D$122,4,0)+VLOOKUP(A15,TPI!$A$1:$E$122,5,0)</f>
        <v>0</v>
      </c>
      <c r="N15" s="0" t="n">
        <f aca="false">10*VLOOKUP(A15,WPTP!$A$1:$D$122,4,0)+VLOOKUP(A15,WPTP!$A$1:$E$122,5,0)</f>
        <v>0</v>
      </c>
      <c r="O15" s="0" t="n">
        <f aca="false">10*VLOOKUP(A15,VPTP!$A$1:$D$122,4,0)+VLOOKUP(A15,VPTP!$A$1:$E$122,5,0)</f>
        <v>0</v>
      </c>
      <c r="P15" s="0" t="n">
        <f aca="false">10*VLOOKUP(A15,PPTP!$A$1:$D$122,4,0)+VLOOKUP(A15,PPTP!$A$1:$E$122,5,0)</f>
        <v>0</v>
      </c>
      <c r="Q15" s="0" t="n">
        <f aca="false">10*VLOOKUP(A15,WPOP!$A$1:$D$122,4,0)+VLOOKUP(A15,WPOP!$A$1:$E$122,5,0)</f>
        <v>0</v>
      </c>
      <c r="R15" s="0" t="n">
        <f aca="false">10*VLOOKUP(A15,VPOP!$A$1:$D$124,4,0)+VLOOKUP(A15,VPOP!$A$1:$E$124,5,0)</f>
        <v>0</v>
      </c>
      <c r="S15" s="0" t="n">
        <f aca="false">10*VLOOKUP(A15,CPOP!$A$1:$D$122,4,0)+VLOOKUP(A15,CPOP!$A$1:$E$122,5,0)</f>
        <v>0</v>
      </c>
      <c r="T15" s="0" t="n">
        <f aca="false">10*VLOOKUP(A15,READ!$A$1:$D$122,4,0)+VLOOKUP(A15,READ!$A$1:$E$122,5,0)</f>
        <v>0</v>
      </c>
      <c r="U15" s="4" t="n">
        <f aca="false">10*VLOOKUP(A15,LPE!$A$1:$D$122,4,0)+VLOOKUP(A15,LPE!$A$1:$E$122,5,0)</f>
        <v>1</v>
      </c>
      <c r="V15" s="4" t="n">
        <f aca="false">10*VLOOKUP(A15,SPL!$A$1:$D$122,4,0)+VLOOKUP(A15,SPL!$A$1:$E$122,5,0)</f>
        <v>1</v>
      </c>
      <c r="W15" s="4" t="n">
        <f aca="false">10*VLOOKUP(A15,WL!$A$1:$D$122,4,0)+VLOOKUP(A15,WL!$A$1:$E$122,5,0)</f>
        <v>1</v>
      </c>
      <c r="X15" s="0" t="n">
        <f aca="false">10*VLOOKUP(A15,FACT!$A$1:$D$123,4,0)+VLOOKUP(A15,FACT!$A$1:$E$123,5,0)</f>
        <v>10</v>
      </c>
      <c r="Y15" s="0" t="n">
        <f aca="false">10*VLOOKUP(A15,FPATH!$A$1:$D$122,4,0)+VLOOKUP(A15,FPATH!$A$1:$E$122,5,0)</f>
        <v>0</v>
      </c>
      <c r="Z15" s="0" t="n">
        <f aca="false">10*VLOOKUP(A15,CL!$A$1:$D$122,4,0)+VLOOKUP(A15,CL!$A$1:$E$122,5,0)</f>
        <v>0</v>
      </c>
      <c r="AA15" s="5" t="n">
        <f aca="false">COUNTIF(B15:Z15,"&gt;0")</f>
        <v>5</v>
      </c>
      <c r="AB15" s="6" t="n">
        <f aca="false">COUNTIF(B15:Z15,"1")+COUNTIF(B15:Z15,"11")</f>
        <v>3</v>
      </c>
      <c r="AC15" s="7" t="n">
        <f aca="false">COUNTIF(C15:Z15,"10")+COUNTIF(C15:Z15,"11")</f>
        <v>2</v>
      </c>
    </row>
    <row r="16" customFormat="false" ht="12.75" hidden="false" customHeight="false" outlineLevel="0" collapsed="false">
      <c r="A16" s="0" t="s">
        <v>39</v>
      </c>
      <c r="B16" s="0" t="n">
        <f aca="false">10*VLOOKUP(A16,INT!$A$1:$D$122,4,0)+VLOOKUP(A16,INT!$A$1:$E$122,5,0)</f>
        <v>0</v>
      </c>
      <c r="C16" s="4" t="n">
        <f aca="false">10*VLOOKUP(A16,ENT!$A$1:$D$122,4,0)+VLOOKUP(A16,ENT!$A$1:$E$122,5,0)</f>
        <v>1</v>
      </c>
      <c r="D16" s="0" t="n">
        <f aca="false">10*VLOOKUP(A16,FLOW!$A$1:$D$122,4,0)+VLOOKUP(A16,FLOW!$A$1:$E$122,5,0)</f>
        <v>0</v>
      </c>
      <c r="E16" s="0" t="n">
        <f aca="false">10*VLOOKUP(A16,PATH!$A$1:$D$122,4,0)+VLOOKUP(A16,PATH!$A$1:$E$122,5,0)</f>
        <v>0</v>
      </c>
      <c r="F16" s="0" t="n">
        <f aca="false">10*VLOOKUP(A16,CNF!$A$1:$D$122,4,0)+VLOOKUP(A16,CNF!$A$1:$E$122,5,0)</f>
        <v>1</v>
      </c>
      <c r="G16" s="0" t="n">
        <f aca="false">10*VLOOKUP(A16,SNT1!$A$1:$D$122,4,0)+VLOOKUP(A16,SNT1!$A$1:$E$122,5,0)</f>
        <v>1</v>
      </c>
      <c r="H16" s="0" t="n">
        <f aca="false">10*VLOOKUP(A16,SNT2!$A$1:$D$122,4,0)+VLOOKUP(A16,SNT2!$A$1:$E$122,5,0)</f>
        <v>0</v>
      </c>
      <c r="I16" s="0" t="n">
        <f aca="false">10*VLOOKUP(A16,SNT3!$A$1:$D$122,4,0)+VLOOKUP(A16,SNT3!$A$1:$E$122,5,0)</f>
        <v>1</v>
      </c>
      <c r="J16" s="0" t="e">
        <f aca="false">10*VLOOKUP(A16,#REF!,4,0)+VLOOKUP(A16,#REF!,5,0)</f>
        <v>#VALUE!</v>
      </c>
      <c r="K16" s="0" t="n">
        <f aca="false">10*VLOOKUP(A16,OPRE2!$A$1:$D$124,4,0)+VLOOKUP(A16,OPRE2!$A$1:$E$124,5,0)</f>
        <v>0</v>
      </c>
      <c r="L16" s="0" t="e">
        <f aca="false">10*VLOOKUP(A16,#REF!,4,0)+VLOOKUP(A16,#REF!,5,0)</f>
        <v>#VALUE!</v>
      </c>
      <c r="M16" s="0" t="n">
        <f aca="false">10*VLOOKUP(A16,TPI!$A$1:$D$122,4,0)+VLOOKUP(A16,TPI!$A$1:$E$122,5,0)</f>
        <v>0</v>
      </c>
      <c r="N16" s="0" t="n">
        <f aca="false">10*VLOOKUP(A16,WPTP!$A$1:$D$122,4,0)+VLOOKUP(A16,WPTP!$A$1:$E$122,5,0)</f>
        <v>0</v>
      </c>
      <c r="O16" s="0" t="n">
        <f aca="false">10*VLOOKUP(A16,VPTP!$A$1:$D$122,4,0)+VLOOKUP(A16,VPTP!$A$1:$E$122,5,0)</f>
        <v>1</v>
      </c>
      <c r="P16" s="0" t="n">
        <f aca="false">10*VLOOKUP(A16,PPTP!$A$1:$D$122,4,0)+VLOOKUP(A16,PPTP!$A$1:$E$122,5,0)</f>
        <v>0</v>
      </c>
      <c r="Q16" s="0" t="n">
        <f aca="false">10*VLOOKUP(A16,WPOP!$A$1:$D$122,4,0)+VLOOKUP(A16,WPOP!$A$1:$E$122,5,0)</f>
        <v>0</v>
      </c>
      <c r="R16" s="0" t="n">
        <f aca="false">10*VLOOKUP(A16,VPOP!$A$1:$D$124,4,0)+VLOOKUP(A16,VPOP!$A$1:$E$124,5,0)</f>
        <v>0</v>
      </c>
      <c r="S16" s="0" t="n">
        <f aca="false">10*VLOOKUP(A16,CPOP!$A$1:$D$122,4,0)+VLOOKUP(A16,CPOP!$A$1:$E$122,5,0)</f>
        <v>0</v>
      </c>
      <c r="T16" s="0" t="n">
        <f aca="false">10*VLOOKUP(A16,READ!$A$1:$D$122,4,0)+VLOOKUP(A16,READ!$A$1:$E$122,5,0)</f>
        <v>0</v>
      </c>
      <c r="U16" s="4" t="n">
        <f aca="false">10*VLOOKUP(A16,LPE!$A$1:$D$122,4,0)+VLOOKUP(A16,LPE!$A$1:$E$122,5,0)</f>
        <v>1</v>
      </c>
      <c r="V16" s="4" t="n">
        <f aca="false">10*VLOOKUP(A16,SPL!$A$1:$D$122,4,0)+VLOOKUP(A16,SPL!$A$1:$E$122,5,0)</f>
        <v>1</v>
      </c>
      <c r="W16" s="4" t="n">
        <f aca="false">10*VLOOKUP(A16,WL!$A$1:$D$122,4,0)+VLOOKUP(A16,WL!$A$1:$E$122,5,0)</f>
        <v>1</v>
      </c>
      <c r="X16" s="0" t="n">
        <f aca="false">10*VLOOKUP(A16,FACT!$A$1:$D$123,4,0)+VLOOKUP(A16,FACT!$A$1:$E$123,5,0)</f>
        <v>0</v>
      </c>
      <c r="Y16" s="0" t="n">
        <f aca="false">10*VLOOKUP(A16,FPATH!$A$1:$D$122,4,0)+VLOOKUP(A16,FPATH!$A$1:$E$122,5,0)</f>
        <v>0</v>
      </c>
      <c r="Z16" s="0" t="n">
        <f aca="false">10*VLOOKUP(A16,CL!$A$1:$D$122,4,0)+VLOOKUP(A16,CL!$A$1:$E$122,5,0)</f>
        <v>0</v>
      </c>
      <c r="AA16" s="5" t="n">
        <f aca="false">COUNTIF(B16:Z16,"&gt;0")</f>
        <v>8</v>
      </c>
      <c r="AB16" s="6" t="n">
        <f aca="false">COUNTIF(B16:Z16,"1")+COUNTIF(B16:Z16,"11")</f>
        <v>8</v>
      </c>
      <c r="AC16" s="7" t="n">
        <f aca="false">COUNTIF(C16:Z16,"10")+COUNTIF(C16:Z16,"11")</f>
        <v>0</v>
      </c>
    </row>
    <row r="17" customFormat="false" ht="12.75" hidden="false" customHeight="false" outlineLevel="0" collapsed="false">
      <c r="A17" s="0" t="s">
        <v>40</v>
      </c>
      <c r="B17" s="0" t="n">
        <f aca="false">10*VLOOKUP(A17,INT!$A$1:$D$122,4,0)+VLOOKUP(A17,INT!$A$1:$E$122,5,0)</f>
        <v>0</v>
      </c>
      <c r="C17" s="4" t="n">
        <f aca="false">10*VLOOKUP(A17,ENT!$A$1:$D$122,4,0)+VLOOKUP(A17,ENT!$A$1:$E$122,5,0)</f>
        <v>1</v>
      </c>
      <c r="D17" s="0" t="n">
        <f aca="false">10*VLOOKUP(A17,FLOW!$A$1:$D$122,4,0)+VLOOKUP(A17,FLOW!$A$1:$E$122,5,0)</f>
        <v>0</v>
      </c>
      <c r="E17" s="0" t="n">
        <f aca="false">10*VLOOKUP(A17,PATH!$A$1:$D$122,4,0)+VLOOKUP(A17,PATH!$A$1:$E$122,5,0)</f>
        <v>0</v>
      </c>
      <c r="F17" s="0" t="n">
        <f aca="false">10*VLOOKUP(A17,CNF!$A$1:$D$122,4,0)+VLOOKUP(A17,CNF!$A$1:$E$122,5,0)</f>
        <v>0</v>
      </c>
      <c r="G17" s="0" t="n">
        <f aca="false">10*VLOOKUP(A17,SNT1!$A$1:$D$122,4,0)+VLOOKUP(A17,SNT1!$A$1:$E$122,5,0)</f>
        <v>0</v>
      </c>
      <c r="H17" s="0" t="n">
        <f aca="false">10*VLOOKUP(A17,SNT2!$A$1:$D$122,4,0)+VLOOKUP(A17,SNT2!$A$1:$E$122,5,0)</f>
        <v>0</v>
      </c>
      <c r="I17" s="0" t="n">
        <f aca="false">10*VLOOKUP(A17,SNT3!$A$1:$D$122,4,0)+VLOOKUP(A17,SNT3!$A$1:$E$122,5,0)</f>
        <v>0</v>
      </c>
      <c r="J17" s="0" t="e">
        <f aca="false">10*VLOOKUP(A17,#REF!,4,0)+VLOOKUP(A17,#REF!,5,0)</f>
        <v>#VALUE!</v>
      </c>
      <c r="K17" s="0" t="n">
        <f aca="false">10*VLOOKUP(A17,OPRE2!$A$1:$D$124,4,0)+VLOOKUP(A17,OPRE2!$A$1:$E$124,5,0)</f>
        <v>0</v>
      </c>
      <c r="L17" s="0" t="e">
        <f aca="false">10*VLOOKUP(A17,#REF!,4,0)+VLOOKUP(A17,#REF!,5,0)</f>
        <v>#VALUE!</v>
      </c>
      <c r="M17" s="0" t="n">
        <f aca="false">10*VLOOKUP(A17,TPI!$A$1:$D$122,4,0)+VLOOKUP(A17,TPI!$A$1:$E$122,5,0)</f>
        <v>0</v>
      </c>
      <c r="N17" s="0" t="n">
        <f aca="false">10*VLOOKUP(A17,WPTP!$A$1:$D$122,4,0)+VLOOKUP(A17,WPTP!$A$1:$E$122,5,0)</f>
        <v>0</v>
      </c>
      <c r="O17" s="0" t="n">
        <f aca="false">10*VLOOKUP(A17,VPTP!$A$1:$D$122,4,0)+VLOOKUP(A17,VPTP!$A$1:$E$122,5,0)</f>
        <v>0</v>
      </c>
      <c r="P17" s="0" t="n">
        <f aca="false">10*VLOOKUP(A17,PPTP!$A$1:$D$122,4,0)+VLOOKUP(A17,PPTP!$A$1:$E$122,5,0)</f>
        <v>0</v>
      </c>
      <c r="Q17" s="0" t="n">
        <f aca="false">10*VLOOKUP(A17,WPOP!$A$1:$D$122,4,0)+VLOOKUP(A17,WPOP!$A$1:$E$122,5,0)</f>
        <v>0</v>
      </c>
      <c r="R17" s="0" t="n">
        <f aca="false">10*VLOOKUP(A17,VPOP!$A$1:$D$124,4,0)+VLOOKUP(A17,VPOP!$A$1:$E$124,5,0)</f>
        <v>0</v>
      </c>
      <c r="S17" s="0" t="n">
        <f aca="false">10*VLOOKUP(A17,CPOP!$A$1:$D$122,4,0)+VLOOKUP(A17,CPOP!$A$1:$E$122,5,0)</f>
        <v>0</v>
      </c>
      <c r="T17" s="0" t="n">
        <f aca="false">10*VLOOKUP(A17,READ!$A$1:$D$122,4,0)+VLOOKUP(A17,READ!$A$1:$E$122,5,0)</f>
        <v>0</v>
      </c>
      <c r="U17" s="4" t="n">
        <f aca="false">10*VLOOKUP(A17,LPE!$A$1:$D$122,4,0)+VLOOKUP(A17,LPE!$A$1:$E$122,5,0)</f>
        <v>1</v>
      </c>
      <c r="V17" s="4" t="n">
        <f aca="false">10*VLOOKUP(A17,SPL!$A$1:$D$122,4,0)+VLOOKUP(A17,SPL!$A$1:$E$122,5,0)</f>
        <v>1</v>
      </c>
      <c r="W17" s="4" t="n">
        <f aca="false">10*VLOOKUP(A17,WL!$A$1:$D$122,4,0)+VLOOKUP(A17,WL!$A$1:$E$122,5,0)</f>
        <v>1</v>
      </c>
      <c r="X17" s="0" t="n">
        <f aca="false">10*VLOOKUP(A17,FACT!$A$1:$D$123,4,0)+VLOOKUP(A17,FACT!$A$1:$E$123,5,0)</f>
        <v>0</v>
      </c>
      <c r="Y17" s="0" t="n">
        <f aca="false">10*VLOOKUP(A17,FPATH!$A$1:$D$122,4,0)+VLOOKUP(A17,FPATH!$A$1:$E$122,5,0)</f>
        <v>10</v>
      </c>
      <c r="Z17" s="0" t="n">
        <f aca="false">10*VLOOKUP(A17,CL!$A$1:$D$122,4,0)+VLOOKUP(A17,CL!$A$1:$E$122,5,0)</f>
        <v>0</v>
      </c>
      <c r="AA17" s="5" t="n">
        <f aca="false">COUNTIF(B17:Z17,"&gt;0")</f>
        <v>5</v>
      </c>
      <c r="AB17" s="6" t="n">
        <f aca="false">COUNTIF(B17:Z17,"1")+COUNTIF(B17:Z17,"11")</f>
        <v>4</v>
      </c>
      <c r="AC17" s="7" t="n">
        <f aca="false">COUNTIF(C17:Z17,"10")+COUNTIF(C17:Z17,"11")</f>
        <v>1</v>
      </c>
    </row>
    <row r="18" customFormat="false" ht="12.75" hidden="false" customHeight="false" outlineLevel="0" collapsed="false">
      <c r="A18" s="0" t="s">
        <v>41</v>
      </c>
      <c r="B18" s="0" t="n">
        <f aca="false">10*VLOOKUP(A18,INT!$A$1:$D$122,4,0)+VLOOKUP(A18,INT!$A$1:$E$122,5,0)</f>
        <v>0</v>
      </c>
      <c r="C18" s="4" t="n">
        <f aca="false">10*VLOOKUP(A18,ENT!$A$1:$D$122,4,0)+VLOOKUP(A18,ENT!$A$1:$E$122,5,0)</f>
        <v>10</v>
      </c>
      <c r="D18" s="0" t="n">
        <f aca="false">10*VLOOKUP(A18,FLOW!$A$1:$D$122,4,0)+VLOOKUP(A18,FLOW!$A$1:$E$122,5,0)</f>
        <v>1</v>
      </c>
      <c r="E18" s="0" t="n">
        <f aca="false">10*VLOOKUP(A18,PATH!$A$1:$D$122,4,0)+VLOOKUP(A18,PATH!$A$1:$E$122,5,0)</f>
        <v>1</v>
      </c>
      <c r="F18" s="0" t="n">
        <f aca="false">10*VLOOKUP(A18,CNF!$A$1:$D$122,4,0)+VLOOKUP(A18,CNF!$A$1:$E$122,5,0)</f>
        <v>0</v>
      </c>
      <c r="G18" s="0" t="n">
        <f aca="false">10*VLOOKUP(A18,SNT1!$A$1:$D$122,4,0)+VLOOKUP(A18,SNT1!$A$1:$E$122,5,0)</f>
        <v>0</v>
      </c>
      <c r="H18" s="0" t="n">
        <f aca="false">10*VLOOKUP(A18,SNT2!$A$1:$D$122,4,0)+VLOOKUP(A18,SNT2!$A$1:$E$122,5,0)</f>
        <v>0</v>
      </c>
      <c r="I18" s="0" t="n">
        <f aca="false">10*VLOOKUP(A18,SNT3!$A$1:$D$122,4,0)+VLOOKUP(A18,SNT3!$A$1:$E$122,5,0)</f>
        <v>0</v>
      </c>
      <c r="J18" s="0" t="e">
        <f aca="false">10*VLOOKUP(A18,#REF!,4,0)+VLOOKUP(A18,#REF!,5,0)</f>
        <v>#VALUE!</v>
      </c>
      <c r="K18" s="0" t="n">
        <f aca="false">10*VLOOKUP(A18,OPRE2!$A$1:$D$124,4,0)+VLOOKUP(A18,OPRE2!$A$1:$E$124,5,0)</f>
        <v>0</v>
      </c>
      <c r="L18" s="0" t="e">
        <f aca="false">10*VLOOKUP(A18,#REF!,4,0)+VLOOKUP(A18,#REF!,5,0)</f>
        <v>#VALUE!</v>
      </c>
      <c r="M18" s="0" t="n">
        <f aca="false">10*VLOOKUP(A18,TPI!$A$1:$D$122,4,0)+VLOOKUP(A18,TPI!$A$1:$E$122,5,0)</f>
        <v>10</v>
      </c>
      <c r="N18" s="0" t="n">
        <f aca="false">10*VLOOKUP(A18,WPTP!$A$1:$D$122,4,0)+VLOOKUP(A18,WPTP!$A$1:$E$122,5,0)</f>
        <v>0</v>
      </c>
      <c r="O18" s="0" t="n">
        <f aca="false">10*VLOOKUP(A18,VPTP!$A$1:$D$122,4,0)+VLOOKUP(A18,VPTP!$A$1:$E$122,5,0)</f>
        <v>0</v>
      </c>
      <c r="P18" s="0" t="n">
        <f aca="false">10*VLOOKUP(A18,PPTP!$A$1:$D$122,4,0)+VLOOKUP(A18,PPTP!$A$1:$E$122,5,0)</f>
        <v>0</v>
      </c>
      <c r="Q18" s="0" t="n">
        <f aca="false">10*VLOOKUP(A18,WPOP!$A$1:$D$122,4,0)+VLOOKUP(A18,WPOP!$A$1:$E$122,5,0)</f>
        <v>0</v>
      </c>
      <c r="R18" s="0" t="n">
        <f aca="false">10*VLOOKUP(A18,VPOP!$A$1:$D$124,4,0)+VLOOKUP(A18,VPOP!$A$1:$E$124,5,0)</f>
        <v>0</v>
      </c>
      <c r="S18" s="0" t="n">
        <f aca="false">10*VLOOKUP(A18,CPOP!$A$1:$D$122,4,0)+VLOOKUP(A18,CPOP!$A$1:$E$122,5,0)</f>
        <v>0</v>
      </c>
      <c r="T18" s="0" t="n">
        <f aca="false">10*VLOOKUP(A18,READ!$A$1:$D$122,4,0)+VLOOKUP(A18,READ!$A$1:$E$122,5,0)</f>
        <v>0</v>
      </c>
      <c r="U18" s="4" t="n">
        <f aca="false">10*VLOOKUP(A18,LPE!$A$1:$D$122,4,0)+VLOOKUP(A18,LPE!$A$1:$E$122,5,0)</f>
        <v>1</v>
      </c>
      <c r="V18" s="4" t="n">
        <f aca="false">10*VLOOKUP(A18,SPL!$A$1:$D$122,4,0)+VLOOKUP(A18,SPL!$A$1:$E$122,5,0)</f>
        <v>1</v>
      </c>
      <c r="W18" s="4" t="n">
        <f aca="false">10*VLOOKUP(A18,WL!$A$1:$D$122,4,0)+VLOOKUP(A18,WL!$A$1:$E$122,5,0)</f>
        <v>1</v>
      </c>
      <c r="X18" s="0" t="n">
        <f aca="false">10*VLOOKUP(A18,FACT!$A$1:$D$123,4,0)+VLOOKUP(A18,FACT!$A$1:$E$123,5,0)</f>
        <v>0</v>
      </c>
      <c r="Y18" s="0" t="n">
        <f aca="false">10*VLOOKUP(A18,FPATH!$A$1:$D$122,4,0)+VLOOKUP(A18,FPATH!$A$1:$E$122,5,0)</f>
        <v>0</v>
      </c>
      <c r="Z18" s="0" t="n">
        <f aca="false">10*VLOOKUP(A18,CL!$A$1:$D$122,4,0)+VLOOKUP(A18,CL!$A$1:$E$122,5,0)</f>
        <v>10</v>
      </c>
      <c r="AA18" s="5" t="n">
        <f aca="false">COUNTIF(B18:Z18,"&gt;0")</f>
        <v>8</v>
      </c>
      <c r="AB18" s="6" t="n">
        <f aca="false">COUNTIF(B18:Z18,"1")+COUNTIF(B18:Z18,"11")</f>
        <v>5</v>
      </c>
      <c r="AC18" s="7" t="n">
        <f aca="false">COUNTIF(C18:Z18,"10")+COUNTIF(C18:Z18,"11")</f>
        <v>3</v>
      </c>
    </row>
    <row r="19" customFormat="false" ht="12.75" hidden="false" customHeight="false" outlineLevel="0" collapsed="false">
      <c r="A19" s="0" t="s">
        <v>155</v>
      </c>
      <c r="B19" s="0" t="e">
        <f aca="false">10*VLOOKUP(A19,INT!$A$1:$D$122,4,0)+VLOOKUP(A19,INT!$A$1:$E$122,5,0)</f>
        <v>#N/A</v>
      </c>
      <c r="C19" s="4" t="e">
        <f aca="false">10*VLOOKUP(A19,ENT!$A$1:$D$122,4,0)+VLOOKUP(A19,ENT!$A$1:$E$122,5,0)</f>
        <v>#N/A</v>
      </c>
      <c r="D19" s="0" t="e">
        <f aca="false">10*VLOOKUP(A19,FLOW!$A$1:$D$122,4,0)+VLOOKUP(A19,FLOW!$A$1:$E$122,5,0)</f>
        <v>#N/A</v>
      </c>
      <c r="E19" s="0" t="e">
        <f aca="false">10*VLOOKUP(A19,PATH!$A$1:$D$122,4,0)+VLOOKUP(A19,PATH!$A$1:$E$122,5,0)</f>
        <v>#N/A</v>
      </c>
      <c r="F19" s="0" t="e">
        <f aca="false">10*VLOOKUP(A19,CNF!$A$1:$D$122,4,0)+VLOOKUP(A19,CNF!$A$1:$E$122,5,0)</f>
        <v>#N/A</v>
      </c>
      <c r="G19" s="0" t="e">
        <f aca="false">10*VLOOKUP(A19,SNT1!$A$1:$D$122,4,0)+VLOOKUP(A19,SNT1!$A$1:$E$122,5,0)</f>
        <v>#N/A</v>
      </c>
      <c r="H19" s="0" t="e">
        <f aca="false">10*VLOOKUP(A19,SNT2!$A$1:$D$122,4,0)+VLOOKUP(A19,SNT2!$A$1:$E$122,5,0)</f>
        <v>#N/A</v>
      </c>
      <c r="I19" s="0" t="e">
        <f aca="false">10*VLOOKUP(A19,SNT3!$A$1:$D$122,4,0)+VLOOKUP(A19,SNT3!$A$1:$E$122,5,0)</f>
        <v>#N/A</v>
      </c>
      <c r="J19" s="0" t="e">
        <f aca="false">10*VLOOKUP(A19,#REF!,4,0)+VLOOKUP(A19,#REF!,5,0)</f>
        <v>#VALUE!</v>
      </c>
      <c r="K19" s="0" t="e">
        <f aca="false">10*VLOOKUP(A19,OPRE2!$A$1:$D$124,4,0)+VLOOKUP(A19,OPRE2!$A$1:$E$124,5,0)</f>
        <v>#N/A</v>
      </c>
      <c r="L19" s="0" t="e">
        <f aca="false">10*VLOOKUP(A19,#REF!,4,0)+VLOOKUP(A19,#REF!,5,0)</f>
        <v>#VALUE!</v>
      </c>
      <c r="M19" s="0" t="e">
        <f aca="false">10*VLOOKUP(A19,TPI!$A$1:$D$122,4,0)+VLOOKUP(A19,TPI!$A$1:$E$122,5,0)</f>
        <v>#N/A</v>
      </c>
      <c r="N19" s="0" t="e">
        <f aca="false">10*VLOOKUP(A19,WPTP!$A$1:$D$122,4,0)+VLOOKUP(A19,WPTP!$A$1:$E$122,5,0)</f>
        <v>#N/A</v>
      </c>
      <c r="O19" s="0" t="e">
        <f aca="false">10*VLOOKUP(A19,VPTP!$A$1:$D$122,4,0)+VLOOKUP(A19,VPTP!$A$1:$E$122,5,0)</f>
        <v>#N/A</v>
      </c>
      <c r="P19" s="0" t="e">
        <f aca="false">10*VLOOKUP(A19,PPTP!$A$1:$D$122,4,0)+VLOOKUP(A19,PPTP!$A$1:$E$122,5,0)</f>
        <v>#N/A</v>
      </c>
      <c r="Q19" s="0" t="e">
        <f aca="false">10*VLOOKUP(A19,WPOP!$A$1:$D$122,4,0)+VLOOKUP(A19,WPOP!$A$1:$E$122,5,0)</f>
        <v>#N/A</v>
      </c>
      <c r="R19" s="0" t="e">
        <f aca="false">10*VLOOKUP(A19,VPOP!$A$1:$D$124,4,0)+VLOOKUP(A19,VPOP!$A$1:$E$124,5,0)</f>
        <v>#N/A</v>
      </c>
      <c r="S19" s="0" t="e">
        <f aca="false">10*VLOOKUP(A19,CPOP!$A$1:$D$122,4,0)+VLOOKUP(A19,CPOP!$A$1:$E$122,5,0)</f>
        <v>#N/A</v>
      </c>
      <c r="T19" s="0" t="e">
        <f aca="false">10*VLOOKUP(A19,READ!$A$1:$D$122,4,0)+VLOOKUP(A19,READ!$A$1:$E$122,5,0)</f>
        <v>#N/A</v>
      </c>
      <c r="U19" s="4" t="e">
        <f aca="false">10*VLOOKUP(A19,LPE!$A$1:$D$122,4,0)+VLOOKUP(A19,LPE!$A$1:$E$122,5,0)</f>
        <v>#N/A</v>
      </c>
      <c r="V19" s="4" t="e">
        <f aca="false">10*VLOOKUP(A19,SPL!$A$1:$D$122,4,0)+VLOOKUP(A19,SPL!$A$1:$E$122,5,0)</f>
        <v>#N/A</v>
      </c>
      <c r="W19" s="4" t="e">
        <f aca="false">10*VLOOKUP(A19,WL!$A$1:$D$122,4,0)+VLOOKUP(A19,WL!$A$1:$E$122,5,0)</f>
        <v>#N/A</v>
      </c>
      <c r="X19" s="0" t="e">
        <f aca="false">10*VLOOKUP(A19,FACT!$A$1:$D$123,4,0)+VLOOKUP(A19,FACT!$A$1:$E$123,5,0)</f>
        <v>#N/A</v>
      </c>
      <c r="Y19" s="0" t="e">
        <f aca="false">10*VLOOKUP(A19,FPATH!$A$1:$D$122,4,0)+VLOOKUP(A19,FPATH!$A$1:$E$122,5,0)</f>
        <v>#N/A</v>
      </c>
      <c r="Z19" s="0" t="e">
        <f aca="false">10*VLOOKUP(A19,CL!$A$1:$D$122,4,0)+VLOOKUP(A19,CL!$A$1:$E$122,5,0)</f>
        <v>#N/A</v>
      </c>
      <c r="AA19" s="5" t="n">
        <f aca="false">COUNTIF(B19:Z19,"&gt;0")</f>
        <v>0</v>
      </c>
      <c r="AB19" s="6" t="n">
        <f aca="false">COUNTIF(B19:Z19,"1")+COUNTIF(B19:Z19,"11")</f>
        <v>0</v>
      </c>
      <c r="AC19" s="7" t="n">
        <f aca="false">COUNTIF(C19:Z19,"10")+COUNTIF(C19:Z19,"11")</f>
        <v>0</v>
      </c>
    </row>
    <row r="20" customFormat="false" ht="12.75" hidden="false" customHeight="false" outlineLevel="0" collapsed="false">
      <c r="A20" s="0" t="s">
        <v>42</v>
      </c>
      <c r="B20" s="0" t="n">
        <f aca="false">10*VLOOKUP(A20,INT!$A$1:$D$122,4,0)+VLOOKUP(A20,INT!$A$1:$E$122,5,0)</f>
        <v>0</v>
      </c>
      <c r="C20" s="4" t="n">
        <f aca="false">10*VLOOKUP(A20,ENT!$A$1:$D$122,4,0)+VLOOKUP(A20,ENT!$A$1:$E$122,5,0)</f>
        <v>1</v>
      </c>
      <c r="D20" s="0" t="n">
        <f aca="false">10*VLOOKUP(A20,FLOW!$A$1:$D$122,4,0)+VLOOKUP(A20,FLOW!$A$1:$E$122,5,0)</f>
        <v>0</v>
      </c>
      <c r="E20" s="0" t="n">
        <f aca="false">10*VLOOKUP(A20,PATH!$A$1:$D$122,4,0)+VLOOKUP(A20,PATH!$A$1:$E$122,5,0)</f>
        <v>0</v>
      </c>
      <c r="F20" s="0" t="n">
        <f aca="false">10*VLOOKUP(A20,CNF!$A$1:$D$122,4,0)+VLOOKUP(A20,CNF!$A$1:$E$122,5,0)</f>
        <v>10</v>
      </c>
      <c r="G20" s="0" t="n">
        <f aca="false">10*VLOOKUP(A20,SNT1!$A$1:$D$122,4,0)+VLOOKUP(A20,SNT1!$A$1:$E$122,5,0)</f>
        <v>1</v>
      </c>
      <c r="H20" s="0" t="n">
        <f aca="false">10*VLOOKUP(A20,SNT2!$A$1:$D$122,4,0)+VLOOKUP(A20,SNT2!$A$1:$E$122,5,0)</f>
        <v>0</v>
      </c>
      <c r="I20" s="0" t="n">
        <f aca="false">10*VLOOKUP(A20,SNT3!$A$1:$D$122,4,0)+VLOOKUP(A20,SNT3!$A$1:$E$122,5,0)</f>
        <v>0</v>
      </c>
      <c r="J20" s="0" t="e">
        <f aca="false">10*VLOOKUP(A20,#REF!,4,0)+VLOOKUP(A20,#REF!,5,0)</f>
        <v>#VALUE!</v>
      </c>
      <c r="K20" s="0" t="n">
        <f aca="false">10*VLOOKUP(A20,OPRE2!$A$1:$D$124,4,0)+VLOOKUP(A20,OPRE2!$A$1:$E$124,5,0)</f>
        <v>0</v>
      </c>
      <c r="L20" s="0" t="e">
        <f aca="false">10*VLOOKUP(A20,#REF!,4,0)+VLOOKUP(A20,#REF!,5,0)</f>
        <v>#VALUE!</v>
      </c>
      <c r="M20" s="0" t="n">
        <f aca="false">10*VLOOKUP(A20,TPI!$A$1:$D$122,4,0)+VLOOKUP(A20,TPI!$A$1:$E$122,5,0)</f>
        <v>0</v>
      </c>
      <c r="N20" s="0" t="n">
        <f aca="false">10*VLOOKUP(A20,WPTP!$A$1:$D$122,4,0)+VLOOKUP(A20,WPTP!$A$1:$E$122,5,0)</f>
        <v>0</v>
      </c>
      <c r="O20" s="0" t="n">
        <f aca="false">10*VLOOKUP(A20,VPTP!$A$1:$D$122,4,0)+VLOOKUP(A20,VPTP!$A$1:$E$122,5,0)</f>
        <v>0</v>
      </c>
      <c r="P20" s="0" t="n">
        <f aca="false">10*VLOOKUP(A20,PPTP!$A$1:$D$122,4,0)+VLOOKUP(A20,PPTP!$A$1:$E$122,5,0)</f>
        <v>1</v>
      </c>
      <c r="Q20" s="0" t="n">
        <f aca="false">10*VLOOKUP(A20,WPOP!$A$1:$D$122,4,0)+VLOOKUP(A20,WPOP!$A$1:$E$122,5,0)</f>
        <v>0</v>
      </c>
      <c r="R20" s="0" t="n">
        <f aca="false">10*VLOOKUP(A20,VPOP!$A$1:$D$124,4,0)+VLOOKUP(A20,VPOP!$A$1:$E$124,5,0)</f>
        <v>0</v>
      </c>
      <c r="S20" s="0" t="n">
        <f aca="false">10*VLOOKUP(A20,CPOP!$A$1:$D$122,4,0)+VLOOKUP(A20,CPOP!$A$1:$E$122,5,0)</f>
        <v>0</v>
      </c>
      <c r="T20" s="0" t="n">
        <f aca="false">10*VLOOKUP(A20,READ!$A$1:$D$122,4,0)+VLOOKUP(A20,READ!$A$1:$E$122,5,0)</f>
        <v>0</v>
      </c>
      <c r="U20" s="4" t="n">
        <f aca="false">10*VLOOKUP(A20,LPE!$A$1:$D$122,4,0)+VLOOKUP(A20,LPE!$A$1:$E$122,5,0)</f>
        <v>1</v>
      </c>
      <c r="V20" s="4" t="n">
        <f aca="false">10*VLOOKUP(A20,SPL!$A$1:$D$122,4,0)+VLOOKUP(A20,SPL!$A$1:$E$122,5,0)</f>
        <v>1</v>
      </c>
      <c r="W20" s="4" t="n">
        <f aca="false">10*VLOOKUP(A20,WL!$A$1:$D$122,4,0)+VLOOKUP(A20,WL!$A$1:$E$122,5,0)</f>
        <v>1</v>
      </c>
      <c r="X20" s="0" t="n">
        <f aca="false">10*VLOOKUP(A20,FACT!$A$1:$D$123,4,0)+VLOOKUP(A20,FACT!$A$1:$E$123,5,0)</f>
        <v>10</v>
      </c>
      <c r="Y20" s="0" t="n">
        <f aca="false">10*VLOOKUP(A20,FPATH!$A$1:$D$122,4,0)+VLOOKUP(A20,FPATH!$A$1:$E$122,5,0)</f>
        <v>0</v>
      </c>
      <c r="Z20" s="0" t="n">
        <f aca="false">10*VLOOKUP(A20,CL!$A$1:$D$122,4,0)+VLOOKUP(A20,CL!$A$1:$E$122,5,0)</f>
        <v>0</v>
      </c>
      <c r="AA20" s="5" t="n">
        <f aca="false">COUNTIF(B20:Z20,"&gt;0")</f>
        <v>8</v>
      </c>
      <c r="AB20" s="6" t="n">
        <f aca="false">COUNTIF(B20:Z20,"1")+COUNTIF(B20:Z20,"11")</f>
        <v>6</v>
      </c>
      <c r="AC20" s="7" t="n">
        <f aca="false">COUNTIF(C20:Z20,"10")+COUNTIF(C20:Z20,"11")</f>
        <v>2</v>
      </c>
    </row>
    <row r="21" customFormat="false" ht="12.75" hidden="false" customHeight="false" outlineLevel="0" collapsed="false">
      <c r="A21" s="0" t="s">
        <v>43</v>
      </c>
      <c r="B21" s="0" t="n">
        <f aca="false">10*VLOOKUP(A21,INT!$A$1:$D$122,4,0)+VLOOKUP(A21,INT!$A$1:$E$122,5,0)</f>
        <v>0</v>
      </c>
      <c r="C21" s="4" t="n">
        <f aca="false">10*VLOOKUP(A21,ENT!$A$1:$D$122,4,0)+VLOOKUP(A21,ENT!$A$1:$E$122,5,0)</f>
        <v>10</v>
      </c>
      <c r="D21" s="0" t="n">
        <f aca="false">10*VLOOKUP(A21,FLOW!$A$1:$D$122,4,0)+VLOOKUP(A21,FLOW!$A$1:$E$122,5,0)</f>
        <v>1</v>
      </c>
      <c r="E21" s="0" t="n">
        <f aca="false">10*VLOOKUP(A21,PATH!$A$1:$D$122,4,0)+VLOOKUP(A21,PATH!$A$1:$E$122,5,0)</f>
        <v>0</v>
      </c>
      <c r="F21" s="0" t="n">
        <f aca="false">10*VLOOKUP(A21,CNF!$A$1:$D$122,4,0)+VLOOKUP(A21,CNF!$A$1:$E$122,5,0)</f>
        <v>1</v>
      </c>
      <c r="G21" s="0" t="n">
        <f aca="false">10*VLOOKUP(A21,SNT1!$A$1:$D$122,4,0)+VLOOKUP(A21,SNT1!$A$1:$E$122,5,0)</f>
        <v>0</v>
      </c>
      <c r="H21" s="0" t="n">
        <f aca="false">10*VLOOKUP(A21,SNT2!$A$1:$D$122,4,0)+VLOOKUP(A21,SNT2!$A$1:$E$122,5,0)</f>
        <v>0</v>
      </c>
      <c r="I21" s="0" t="n">
        <f aca="false">10*VLOOKUP(A21,SNT3!$A$1:$D$122,4,0)+VLOOKUP(A21,SNT3!$A$1:$E$122,5,0)</f>
        <v>0</v>
      </c>
      <c r="J21" s="0" t="e">
        <f aca="false">10*VLOOKUP(A21,#REF!,4,0)+VLOOKUP(A21,#REF!,5,0)</f>
        <v>#VALUE!</v>
      </c>
      <c r="K21" s="0" t="n">
        <f aca="false">10*VLOOKUP(A21,OPRE2!$A$1:$D$124,4,0)+VLOOKUP(A21,OPRE2!$A$1:$E$124,5,0)</f>
        <v>0</v>
      </c>
      <c r="L21" s="0" t="e">
        <f aca="false">10*VLOOKUP(A21,#REF!,4,0)+VLOOKUP(A21,#REF!,5,0)</f>
        <v>#VALUE!</v>
      </c>
      <c r="M21" s="0" t="n">
        <f aca="false">10*VLOOKUP(A21,TPI!$A$1:$D$122,4,0)+VLOOKUP(A21,TPI!$A$1:$E$122,5,0)</f>
        <v>0</v>
      </c>
      <c r="N21" s="0" t="n">
        <f aca="false">10*VLOOKUP(A21,WPTP!$A$1:$D$122,4,0)+VLOOKUP(A21,WPTP!$A$1:$E$122,5,0)</f>
        <v>0</v>
      </c>
      <c r="O21" s="0" t="n">
        <f aca="false">10*VLOOKUP(A21,VPTP!$A$1:$D$122,4,0)+VLOOKUP(A21,VPTP!$A$1:$E$122,5,0)</f>
        <v>0</v>
      </c>
      <c r="P21" s="0" t="n">
        <f aca="false">10*VLOOKUP(A21,PPTP!$A$1:$D$122,4,0)+VLOOKUP(A21,PPTP!$A$1:$E$122,5,0)</f>
        <v>0</v>
      </c>
      <c r="Q21" s="0" t="n">
        <f aca="false">10*VLOOKUP(A21,WPOP!$A$1:$D$122,4,0)+VLOOKUP(A21,WPOP!$A$1:$E$122,5,0)</f>
        <v>0</v>
      </c>
      <c r="R21" s="0" t="n">
        <f aca="false">10*VLOOKUP(A21,VPOP!$A$1:$D$124,4,0)+VLOOKUP(A21,VPOP!$A$1:$E$124,5,0)</f>
        <v>0</v>
      </c>
      <c r="S21" s="0" t="n">
        <f aca="false">10*VLOOKUP(A21,CPOP!$A$1:$D$122,4,0)+VLOOKUP(A21,CPOP!$A$1:$E$122,5,0)</f>
        <v>0</v>
      </c>
      <c r="T21" s="0" t="n">
        <f aca="false">10*VLOOKUP(A21,READ!$A$1:$D$122,4,0)+VLOOKUP(A21,READ!$A$1:$E$122,5,0)</f>
        <v>0</v>
      </c>
      <c r="U21" s="4" t="n">
        <f aca="false">10*VLOOKUP(A21,LPE!$A$1:$D$122,4,0)+VLOOKUP(A21,LPE!$A$1:$E$122,5,0)</f>
        <v>1</v>
      </c>
      <c r="V21" s="4" t="n">
        <f aca="false">10*VLOOKUP(A21,SPL!$A$1:$D$122,4,0)+VLOOKUP(A21,SPL!$A$1:$E$122,5,0)</f>
        <v>1</v>
      </c>
      <c r="W21" s="4" t="n">
        <f aca="false">10*VLOOKUP(A21,WL!$A$1:$D$122,4,0)+VLOOKUP(A21,WL!$A$1:$E$122,5,0)</f>
        <v>1</v>
      </c>
      <c r="X21" s="0" t="n">
        <f aca="false">10*VLOOKUP(A21,FACT!$A$1:$D$123,4,0)+VLOOKUP(A21,FACT!$A$1:$E$123,5,0)</f>
        <v>10</v>
      </c>
      <c r="Y21" s="0" t="n">
        <f aca="false">10*VLOOKUP(A21,FPATH!$A$1:$D$122,4,0)+VLOOKUP(A21,FPATH!$A$1:$E$122,5,0)</f>
        <v>0</v>
      </c>
      <c r="Z21" s="0" t="n">
        <f aca="false">10*VLOOKUP(A21,CL!$A$1:$D$122,4,0)+VLOOKUP(A21,CL!$A$1:$E$122,5,0)</f>
        <v>0</v>
      </c>
      <c r="AA21" s="5" t="n">
        <f aca="false">COUNTIF(B21:Z21,"&gt;0")</f>
        <v>7</v>
      </c>
      <c r="AB21" s="6" t="n">
        <f aca="false">COUNTIF(B21:Z21,"1")+COUNTIF(B21:Z21,"11")</f>
        <v>5</v>
      </c>
      <c r="AC21" s="7" t="n">
        <f aca="false">COUNTIF(C21:Z21,"10")+COUNTIF(C21:Z21,"11")</f>
        <v>2</v>
      </c>
    </row>
    <row r="22" customFormat="false" ht="12.75" hidden="false" customHeight="false" outlineLevel="0" collapsed="false">
      <c r="A22" s="0" t="s">
        <v>44</v>
      </c>
      <c r="B22" s="0" t="n">
        <f aca="false">10*VLOOKUP(A22,INT!$A$1:$D$122,4,0)+VLOOKUP(A22,INT!$A$1:$E$122,5,0)</f>
        <v>0</v>
      </c>
      <c r="C22" s="4" t="n">
        <f aca="false">10*VLOOKUP(A22,ENT!$A$1:$D$122,4,0)+VLOOKUP(A22,ENT!$A$1:$E$122,5,0)</f>
        <v>1</v>
      </c>
      <c r="D22" s="0" t="n">
        <f aca="false">10*VLOOKUP(A22,FLOW!$A$1:$D$122,4,0)+VLOOKUP(A22,FLOW!$A$1:$E$122,5,0)</f>
        <v>0</v>
      </c>
      <c r="E22" s="0" t="n">
        <f aca="false">10*VLOOKUP(A22,PATH!$A$1:$D$122,4,0)+VLOOKUP(A22,PATH!$A$1:$E$122,5,0)</f>
        <v>0</v>
      </c>
      <c r="F22" s="0" t="n">
        <f aca="false">10*VLOOKUP(A22,CNF!$A$1:$D$122,4,0)+VLOOKUP(A22,CNF!$A$1:$E$122,5,0)</f>
        <v>0</v>
      </c>
      <c r="G22" s="0" t="n">
        <f aca="false">10*VLOOKUP(A22,SNT1!$A$1:$D$122,4,0)+VLOOKUP(A22,SNT1!$A$1:$E$122,5,0)</f>
        <v>1</v>
      </c>
      <c r="H22" s="0" t="n">
        <f aca="false">10*VLOOKUP(A22,SNT2!$A$1:$D$122,4,0)+VLOOKUP(A22,SNT2!$A$1:$E$122,5,0)</f>
        <v>0</v>
      </c>
      <c r="I22" s="0" t="n">
        <f aca="false">10*VLOOKUP(A22,SNT3!$A$1:$D$122,4,0)+VLOOKUP(A22,SNT3!$A$1:$E$122,5,0)</f>
        <v>1</v>
      </c>
      <c r="J22" s="0" t="e">
        <f aca="false">10*VLOOKUP(A22,#REF!,4,0)+VLOOKUP(A22,#REF!,5,0)</f>
        <v>#VALUE!</v>
      </c>
      <c r="K22" s="0" t="n">
        <f aca="false">10*VLOOKUP(A22,OPRE2!$A$1:$D$124,4,0)+VLOOKUP(A22,OPRE2!$A$1:$E$124,5,0)</f>
        <v>0</v>
      </c>
      <c r="L22" s="0" t="e">
        <f aca="false">10*VLOOKUP(A22,#REF!,4,0)+VLOOKUP(A22,#REF!,5,0)</f>
        <v>#VALUE!</v>
      </c>
      <c r="M22" s="0" t="n">
        <f aca="false">10*VLOOKUP(A22,TPI!$A$1:$D$122,4,0)+VLOOKUP(A22,TPI!$A$1:$E$122,5,0)</f>
        <v>0</v>
      </c>
      <c r="N22" s="0" t="n">
        <f aca="false">10*VLOOKUP(A22,WPTP!$A$1:$D$122,4,0)+VLOOKUP(A22,WPTP!$A$1:$E$122,5,0)</f>
        <v>0</v>
      </c>
      <c r="O22" s="0" t="n">
        <f aca="false">10*VLOOKUP(A22,VPTP!$A$1:$D$122,4,0)+VLOOKUP(A22,VPTP!$A$1:$E$122,5,0)</f>
        <v>0</v>
      </c>
      <c r="P22" s="0" t="n">
        <f aca="false">10*VLOOKUP(A22,PPTP!$A$1:$D$122,4,0)+VLOOKUP(A22,PPTP!$A$1:$E$122,5,0)</f>
        <v>0</v>
      </c>
      <c r="Q22" s="0" t="n">
        <f aca="false">10*VLOOKUP(A22,WPOP!$A$1:$D$122,4,0)+VLOOKUP(A22,WPOP!$A$1:$E$122,5,0)</f>
        <v>0</v>
      </c>
      <c r="R22" s="0" t="n">
        <f aca="false">10*VLOOKUP(A22,VPOP!$A$1:$D$124,4,0)+VLOOKUP(A22,VPOP!$A$1:$E$124,5,0)</f>
        <v>0</v>
      </c>
      <c r="S22" s="0" t="n">
        <f aca="false">10*VLOOKUP(A22,CPOP!$A$1:$D$122,4,0)+VLOOKUP(A22,CPOP!$A$1:$E$122,5,0)</f>
        <v>0</v>
      </c>
      <c r="T22" s="0" t="n">
        <f aca="false">10*VLOOKUP(A22,READ!$A$1:$D$122,4,0)+VLOOKUP(A22,READ!$A$1:$E$122,5,0)</f>
        <v>0</v>
      </c>
      <c r="U22" s="4" t="n">
        <f aca="false">10*VLOOKUP(A22,LPE!$A$1:$D$122,4,0)+VLOOKUP(A22,LPE!$A$1:$E$122,5,0)</f>
        <v>1</v>
      </c>
      <c r="V22" s="4" t="n">
        <f aca="false">10*VLOOKUP(A22,SPL!$A$1:$D$122,4,0)+VLOOKUP(A22,SPL!$A$1:$E$122,5,0)</f>
        <v>1</v>
      </c>
      <c r="W22" s="4" t="n">
        <f aca="false">10*VLOOKUP(A22,WL!$A$1:$D$122,4,0)+VLOOKUP(A22,WL!$A$1:$E$122,5,0)</f>
        <v>1</v>
      </c>
      <c r="X22" s="0" t="n">
        <f aca="false">10*VLOOKUP(A22,FACT!$A$1:$D$123,4,0)+VLOOKUP(A22,FACT!$A$1:$E$123,5,0)</f>
        <v>0</v>
      </c>
      <c r="Y22" s="0" t="n">
        <f aca="false">10*VLOOKUP(A22,FPATH!$A$1:$D$122,4,0)+VLOOKUP(A22,FPATH!$A$1:$E$122,5,0)</f>
        <v>0</v>
      </c>
      <c r="Z22" s="0" t="n">
        <f aca="false">10*VLOOKUP(A22,CL!$A$1:$D$122,4,0)+VLOOKUP(A22,CL!$A$1:$E$122,5,0)</f>
        <v>1</v>
      </c>
      <c r="AA22" s="5" t="n">
        <f aca="false">COUNTIF(B22:Z22,"&gt;0")</f>
        <v>7</v>
      </c>
      <c r="AB22" s="6" t="n">
        <f aca="false">COUNTIF(B22:Z22,"1")+COUNTIF(B22:Z22,"11")</f>
        <v>7</v>
      </c>
      <c r="AC22" s="7" t="n">
        <f aca="false">COUNTIF(C22:Z22,"10")+COUNTIF(C22:Z22,"11")</f>
        <v>0</v>
      </c>
    </row>
    <row r="23" customFormat="false" ht="12.75" hidden="false" customHeight="false" outlineLevel="0" collapsed="false">
      <c r="A23" s="0" t="s">
        <v>45</v>
      </c>
      <c r="B23" s="0" t="n">
        <f aca="false">10*VLOOKUP(A23,INT!$A$1:$D$122,4,0)+VLOOKUP(A23,INT!$A$1:$E$122,5,0)</f>
        <v>0</v>
      </c>
      <c r="C23" s="4" t="n">
        <f aca="false">10*VLOOKUP(A23,ENT!$A$1:$D$122,4,0)+VLOOKUP(A23,ENT!$A$1:$E$122,5,0)</f>
        <v>1</v>
      </c>
      <c r="D23" s="0" t="n">
        <f aca="false">10*VLOOKUP(A23,FLOW!$A$1:$D$122,4,0)+VLOOKUP(A23,FLOW!$A$1:$E$122,5,0)</f>
        <v>0</v>
      </c>
      <c r="E23" s="0" t="n">
        <f aca="false">10*VLOOKUP(A23,PATH!$A$1:$D$122,4,0)+VLOOKUP(A23,PATH!$A$1:$E$122,5,0)</f>
        <v>0</v>
      </c>
      <c r="F23" s="0" t="n">
        <f aca="false">10*VLOOKUP(A23,CNF!$A$1:$D$122,4,0)+VLOOKUP(A23,CNF!$A$1:$E$122,5,0)</f>
        <v>0</v>
      </c>
      <c r="G23" s="0" t="n">
        <f aca="false">10*VLOOKUP(A23,SNT1!$A$1:$D$122,4,0)+VLOOKUP(A23,SNT1!$A$1:$E$122,5,0)</f>
        <v>0</v>
      </c>
      <c r="H23" s="0" t="n">
        <f aca="false">10*VLOOKUP(A23,SNT2!$A$1:$D$122,4,0)+VLOOKUP(A23,SNT2!$A$1:$E$122,5,0)</f>
        <v>0</v>
      </c>
      <c r="I23" s="0" t="n">
        <f aca="false">10*VLOOKUP(A23,SNT3!$A$1:$D$122,4,0)+VLOOKUP(A23,SNT3!$A$1:$E$122,5,0)</f>
        <v>0</v>
      </c>
      <c r="J23" s="0" t="e">
        <f aca="false">10*VLOOKUP(A23,#REF!,4,0)+VLOOKUP(A23,#REF!,5,0)</f>
        <v>#VALUE!</v>
      </c>
      <c r="K23" s="0" t="n">
        <f aca="false">10*VLOOKUP(A23,OPRE2!$A$1:$D$124,4,0)+VLOOKUP(A23,OPRE2!$A$1:$E$124,5,0)</f>
        <v>0</v>
      </c>
      <c r="L23" s="0" t="e">
        <f aca="false">10*VLOOKUP(A23,#REF!,4,0)+VLOOKUP(A23,#REF!,5,0)</f>
        <v>#VALUE!</v>
      </c>
      <c r="M23" s="0" t="n">
        <f aca="false">10*VLOOKUP(A23,TPI!$A$1:$D$122,4,0)+VLOOKUP(A23,TPI!$A$1:$E$122,5,0)</f>
        <v>0</v>
      </c>
      <c r="N23" s="0" t="n">
        <f aca="false">10*VLOOKUP(A23,WPTP!$A$1:$D$122,4,0)+VLOOKUP(A23,WPTP!$A$1:$E$122,5,0)</f>
        <v>0</v>
      </c>
      <c r="O23" s="0" t="n">
        <f aca="false">10*VLOOKUP(A23,VPTP!$A$1:$D$122,4,0)+VLOOKUP(A23,VPTP!$A$1:$E$122,5,0)</f>
        <v>0</v>
      </c>
      <c r="P23" s="0" t="n">
        <f aca="false">10*VLOOKUP(A23,PPTP!$A$1:$D$122,4,0)+VLOOKUP(A23,PPTP!$A$1:$E$122,5,0)</f>
        <v>1</v>
      </c>
      <c r="Q23" s="0" t="n">
        <f aca="false">10*VLOOKUP(A23,WPOP!$A$1:$D$122,4,0)+VLOOKUP(A23,WPOP!$A$1:$E$122,5,0)</f>
        <v>0</v>
      </c>
      <c r="R23" s="0" t="n">
        <f aca="false">10*VLOOKUP(A23,VPOP!$A$1:$D$124,4,0)+VLOOKUP(A23,VPOP!$A$1:$E$124,5,0)</f>
        <v>0</v>
      </c>
      <c r="S23" s="0" t="n">
        <f aca="false">10*VLOOKUP(A23,CPOP!$A$1:$D$122,4,0)+VLOOKUP(A23,CPOP!$A$1:$E$122,5,0)</f>
        <v>0</v>
      </c>
      <c r="T23" s="0" t="n">
        <f aca="false">10*VLOOKUP(A23,READ!$A$1:$D$122,4,0)+VLOOKUP(A23,READ!$A$1:$E$122,5,0)</f>
        <v>0</v>
      </c>
      <c r="U23" s="4" t="n">
        <f aca="false">10*VLOOKUP(A23,LPE!$A$1:$D$122,4,0)+VLOOKUP(A23,LPE!$A$1:$E$122,5,0)</f>
        <v>1</v>
      </c>
      <c r="V23" s="4" t="n">
        <f aca="false">10*VLOOKUP(A23,SPL!$A$1:$D$122,4,0)+VLOOKUP(A23,SPL!$A$1:$E$122,5,0)</f>
        <v>1</v>
      </c>
      <c r="W23" s="4" t="n">
        <f aca="false">10*VLOOKUP(A23,WL!$A$1:$D$122,4,0)+VLOOKUP(A23,WL!$A$1:$E$122,5,0)</f>
        <v>1</v>
      </c>
      <c r="X23" s="0" t="n">
        <f aca="false">10*VLOOKUP(A23,FACT!$A$1:$D$123,4,0)+VLOOKUP(A23,FACT!$A$1:$E$123,5,0)</f>
        <v>0</v>
      </c>
      <c r="Y23" s="0" t="n">
        <f aca="false">10*VLOOKUP(A23,FPATH!$A$1:$D$122,4,0)+VLOOKUP(A23,FPATH!$A$1:$E$122,5,0)</f>
        <v>0</v>
      </c>
      <c r="Z23" s="0" t="n">
        <f aca="false">10*VLOOKUP(A23,CL!$A$1:$D$122,4,0)+VLOOKUP(A23,CL!$A$1:$E$122,5,0)</f>
        <v>0</v>
      </c>
      <c r="AA23" s="5" t="n">
        <f aca="false">COUNTIF(B23:Z23,"&gt;0")</f>
        <v>5</v>
      </c>
      <c r="AB23" s="6" t="n">
        <f aca="false">COUNTIF(B23:Z23,"1")+COUNTIF(B23:Z23,"11")</f>
        <v>5</v>
      </c>
      <c r="AC23" s="7" t="n">
        <f aca="false">COUNTIF(C23:Z23,"10")+COUNTIF(C23:Z23,"11")</f>
        <v>0</v>
      </c>
    </row>
    <row r="24" customFormat="false" ht="12.75" hidden="false" customHeight="false" outlineLevel="0" collapsed="false">
      <c r="A24" s="0" t="s">
        <v>46</v>
      </c>
      <c r="B24" s="0" t="n">
        <f aca="false">10*VLOOKUP(A24,INT!$A$1:$D$122,4,0)+VLOOKUP(A24,INT!$A$1:$E$122,5,0)</f>
        <v>0</v>
      </c>
      <c r="C24" s="4" t="n">
        <f aca="false">10*VLOOKUP(A24,ENT!$A$1:$D$122,4,0)+VLOOKUP(A24,ENT!$A$1:$E$122,5,0)</f>
        <v>1</v>
      </c>
      <c r="D24" s="0" t="n">
        <f aca="false">10*VLOOKUP(A24,FLOW!$A$1:$D$122,4,0)+VLOOKUP(A24,FLOW!$A$1:$E$122,5,0)</f>
        <v>0</v>
      </c>
      <c r="E24" s="0" t="n">
        <f aca="false">10*VLOOKUP(A24,PATH!$A$1:$D$122,4,0)+VLOOKUP(A24,PATH!$A$1:$E$122,5,0)</f>
        <v>0</v>
      </c>
      <c r="F24" s="0" t="n">
        <f aca="false">10*VLOOKUP(A24,CNF!$A$1:$D$122,4,0)+VLOOKUP(A24,CNF!$A$1:$E$122,5,0)</f>
        <v>0</v>
      </c>
      <c r="G24" s="0" t="n">
        <f aca="false">10*VLOOKUP(A24,SNT1!$A$1:$D$122,4,0)+VLOOKUP(A24,SNT1!$A$1:$E$122,5,0)</f>
        <v>0</v>
      </c>
      <c r="H24" s="0" t="n">
        <f aca="false">10*VLOOKUP(A24,SNT2!$A$1:$D$122,4,0)+VLOOKUP(A24,SNT2!$A$1:$E$122,5,0)</f>
        <v>0</v>
      </c>
      <c r="I24" s="0" t="n">
        <f aca="false">10*VLOOKUP(A24,SNT3!$A$1:$D$122,4,0)+VLOOKUP(A24,SNT3!$A$1:$E$122,5,0)</f>
        <v>1</v>
      </c>
      <c r="J24" s="0" t="e">
        <f aca="false">10*VLOOKUP(A24,#REF!,4,0)+VLOOKUP(A24,#REF!,5,0)</f>
        <v>#VALUE!</v>
      </c>
      <c r="K24" s="0" t="n">
        <f aca="false">10*VLOOKUP(A24,OPRE2!$A$1:$D$124,4,0)+VLOOKUP(A24,OPRE2!$A$1:$E$124,5,0)</f>
        <v>0</v>
      </c>
      <c r="L24" s="0" t="e">
        <f aca="false">10*VLOOKUP(A24,#REF!,4,0)+VLOOKUP(A24,#REF!,5,0)</f>
        <v>#VALUE!</v>
      </c>
      <c r="M24" s="0" t="n">
        <f aca="false">10*VLOOKUP(A24,TPI!$A$1:$D$122,4,0)+VLOOKUP(A24,TPI!$A$1:$E$122,5,0)</f>
        <v>0</v>
      </c>
      <c r="N24" s="0" t="n">
        <f aca="false">10*VLOOKUP(A24,WPTP!$A$1:$D$122,4,0)+VLOOKUP(A24,WPTP!$A$1:$E$122,5,0)</f>
        <v>0</v>
      </c>
      <c r="O24" s="0" t="n">
        <f aca="false">10*VLOOKUP(A24,VPTP!$A$1:$D$122,4,0)+VLOOKUP(A24,VPTP!$A$1:$E$122,5,0)</f>
        <v>0</v>
      </c>
      <c r="P24" s="0" t="n">
        <f aca="false">10*VLOOKUP(A24,PPTP!$A$1:$D$122,4,0)+VLOOKUP(A24,PPTP!$A$1:$E$122,5,0)</f>
        <v>1</v>
      </c>
      <c r="Q24" s="0" t="n">
        <f aca="false">10*VLOOKUP(A24,WPOP!$A$1:$D$122,4,0)+VLOOKUP(A24,WPOP!$A$1:$E$122,5,0)</f>
        <v>0</v>
      </c>
      <c r="R24" s="0" t="n">
        <f aca="false">10*VLOOKUP(A24,VPOP!$A$1:$D$124,4,0)+VLOOKUP(A24,VPOP!$A$1:$E$124,5,0)</f>
        <v>0</v>
      </c>
      <c r="S24" s="0" t="n">
        <f aca="false">10*VLOOKUP(A24,CPOP!$A$1:$D$122,4,0)+VLOOKUP(A24,CPOP!$A$1:$E$122,5,0)</f>
        <v>0</v>
      </c>
      <c r="T24" s="0" t="n">
        <f aca="false">10*VLOOKUP(A24,READ!$A$1:$D$122,4,0)+VLOOKUP(A24,READ!$A$1:$E$122,5,0)</f>
        <v>0</v>
      </c>
      <c r="U24" s="4" t="n">
        <f aca="false">10*VLOOKUP(A24,LPE!$A$1:$D$122,4,0)+VLOOKUP(A24,LPE!$A$1:$E$122,5,0)</f>
        <v>1</v>
      </c>
      <c r="V24" s="4" t="n">
        <f aca="false">10*VLOOKUP(A24,SPL!$A$1:$D$122,4,0)+VLOOKUP(A24,SPL!$A$1:$E$122,5,0)</f>
        <v>1</v>
      </c>
      <c r="W24" s="4" t="n">
        <f aca="false">10*VLOOKUP(A24,WL!$A$1:$D$122,4,0)+VLOOKUP(A24,WL!$A$1:$E$122,5,0)</f>
        <v>1</v>
      </c>
      <c r="X24" s="0" t="n">
        <f aca="false">10*VLOOKUP(A24,FACT!$A$1:$D$123,4,0)+VLOOKUP(A24,FACT!$A$1:$E$123,5,0)</f>
        <v>0</v>
      </c>
      <c r="Y24" s="0" t="n">
        <f aca="false">10*VLOOKUP(A24,FPATH!$A$1:$D$122,4,0)+VLOOKUP(A24,FPATH!$A$1:$E$122,5,0)</f>
        <v>0</v>
      </c>
      <c r="Z24" s="0" t="n">
        <f aca="false">10*VLOOKUP(A24,CL!$A$1:$D$122,4,0)+VLOOKUP(A24,CL!$A$1:$E$122,5,0)</f>
        <v>1</v>
      </c>
      <c r="AA24" s="5" t="n">
        <f aca="false">COUNTIF(B24:Z24,"&gt;0")</f>
        <v>7</v>
      </c>
      <c r="AB24" s="6" t="n">
        <f aca="false">COUNTIF(B24:Z24,"1")+COUNTIF(B24:Z24,"11")</f>
        <v>7</v>
      </c>
      <c r="AC24" s="7" t="n">
        <f aca="false">COUNTIF(C24:Z24,"10")+COUNTIF(C24:Z24,"11")</f>
        <v>0</v>
      </c>
    </row>
    <row r="25" customFormat="false" ht="12.75" hidden="false" customHeight="false" outlineLevel="0" collapsed="false">
      <c r="A25" s="0" t="s">
        <v>47</v>
      </c>
      <c r="B25" s="0" t="n">
        <f aca="false">10*VLOOKUP(A25,INT!$A$1:$D$122,4,0)+VLOOKUP(A25,INT!$A$1:$E$122,5,0)</f>
        <v>0</v>
      </c>
      <c r="C25" s="4" t="n">
        <f aca="false">10*VLOOKUP(A25,ENT!$A$1:$D$122,4,0)+VLOOKUP(A25,ENT!$A$1:$E$122,5,0)</f>
        <v>1</v>
      </c>
      <c r="D25" s="0" t="n">
        <f aca="false">10*VLOOKUP(A25,FLOW!$A$1:$D$122,4,0)+VLOOKUP(A25,FLOW!$A$1:$E$122,5,0)</f>
        <v>0</v>
      </c>
      <c r="E25" s="0" t="n">
        <f aca="false">10*VLOOKUP(A25,PATH!$A$1:$D$122,4,0)+VLOOKUP(A25,PATH!$A$1:$E$122,5,0)</f>
        <v>0</v>
      </c>
      <c r="F25" s="0" t="n">
        <f aca="false">10*VLOOKUP(A25,CNF!$A$1:$D$122,4,0)+VLOOKUP(A25,CNF!$A$1:$E$122,5,0)</f>
        <v>0</v>
      </c>
      <c r="G25" s="0" t="n">
        <f aca="false">10*VLOOKUP(A25,SNT1!$A$1:$D$122,4,0)+VLOOKUP(A25,SNT1!$A$1:$E$122,5,0)</f>
        <v>0</v>
      </c>
      <c r="H25" s="0" t="n">
        <f aca="false">10*VLOOKUP(A25,SNT2!$A$1:$D$122,4,0)+VLOOKUP(A25,SNT2!$A$1:$E$122,5,0)</f>
        <v>0</v>
      </c>
      <c r="I25" s="0" t="n">
        <f aca="false">10*VLOOKUP(A25,SNT3!$A$1:$D$122,4,0)+VLOOKUP(A25,SNT3!$A$1:$E$122,5,0)</f>
        <v>0</v>
      </c>
      <c r="J25" s="0" t="e">
        <f aca="false">10*VLOOKUP(A25,#REF!,4,0)+VLOOKUP(A25,#REF!,5,0)</f>
        <v>#VALUE!</v>
      </c>
      <c r="K25" s="0" t="n">
        <f aca="false">10*VLOOKUP(A25,OPRE2!$A$1:$D$124,4,0)+VLOOKUP(A25,OPRE2!$A$1:$E$124,5,0)</f>
        <v>0</v>
      </c>
      <c r="L25" s="0" t="e">
        <f aca="false">10*VLOOKUP(A25,#REF!,4,0)+VLOOKUP(A25,#REF!,5,0)</f>
        <v>#VALUE!</v>
      </c>
      <c r="M25" s="0" t="n">
        <f aca="false">10*VLOOKUP(A25,TPI!$A$1:$D$122,4,0)+VLOOKUP(A25,TPI!$A$1:$E$122,5,0)</f>
        <v>0</v>
      </c>
      <c r="N25" s="0" t="n">
        <f aca="false">10*VLOOKUP(A25,WPTP!$A$1:$D$122,4,0)+VLOOKUP(A25,WPTP!$A$1:$E$122,5,0)</f>
        <v>0</v>
      </c>
      <c r="O25" s="0" t="n">
        <f aca="false">10*VLOOKUP(A25,VPTP!$A$1:$D$122,4,0)+VLOOKUP(A25,VPTP!$A$1:$E$122,5,0)</f>
        <v>0</v>
      </c>
      <c r="P25" s="0" t="n">
        <f aca="false">10*VLOOKUP(A25,PPTP!$A$1:$D$122,4,0)+VLOOKUP(A25,PPTP!$A$1:$E$122,5,0)</f>
        <v>0</v>
      </c>
      <c r="Q25" s="0" t="n">
        <f aca="false">10*VLOOKUP(A25,WPOP!$A$1:$D$122,4,0)+VLOOKUP(A25,WPOP!$A$1:$E$122,5,0)</f>
        <v>0</v>
      </c>
      <c r="R25" s="0" t="n">
        <f aca="false">10*VLOOKUP(A25,VPOP!$A$1:$D$124,4,0)+VLOOKUP(A25,VPOP!$A$1:$E$124,5,0)</f>
        <v>0</v>
      </c>
      <c r="S25" s="0" t="n">
        <f aca="false">10*VLOOKUP(A25,CPOP!$A$1:$D$122,4,0)+VLOOKUP(A25,CPOP!$A$1:$E$122,5,0)</f>
        <v>0</v>
      </c>
      <c r="T25" s="0" t="n">
        <f aca="false">10*VLOOKUP(A25,READ!$A$1:$D$122,4,0)+VLOOKUP(A25,READ!$A$1:$E$122,5,0)</f>
        <v>0</v>
      </c>
      <c r="U25" s="4" t="n">
        <f aca="false">10*VLOOKUP(A25,LPE!$A$1:$D$122,4,0)+VLOOKUP(A25,LPE!$A$1:$E$122,5,0)</f>
        <v>1</v>
      </c>
      <c r="V25" s="4" t="n">
        <f aca="false">10*VLOOKUP(A25,SPL!$A$1:$D$122,4,0)+VLOOKUP(A25,SPL!$A$1:$E$122,5,0)</f>
        <v>1</v>
      </c>
      <c r="W25" s="4" t="n">
        <f aca="false">10*VLOOKUP(A25,WL!$A$1:$D$122,4,0)+VLOOKUP(A25,WL!$A$1:$E$122,5,0)</f>
        <v>1</v>
      </c>
      <c r="X25" s="0" t="n">
        <f aca="false">10*VLOOKUP(A25,FACT!$A$1:$D$123,4,0)+VLOOKUP(A25,FACT!$A$1:$E$123,5,0)</f>
        <v>0</v>
      </c>
      <c r="Y25" s="0" t="n">
        <f aca="false">10*VLOOKUP(A25,FPATH!$A$1:$D$122,4,0)+VLOOKUP(A25,FPATH!$A$1:$E$122,5,0)</f>
        <v>0</v>
      </c>
      <c r="Z25" s="0" t="n">
        <f aca="false">10*VLOOKUP(A25,CL!$A$1:$D$122,4,0)+VLOOKUP(A25,CL!$A$1:$E$122,5,0)</f>
        <v>0</v>
      </c>
      <c r="AA25" s="5" t="n">
        <f aca="false">COUNTIF(B25:Z25,"&gt;0")</f>
        <v>4</v>
      </c>
      <c r="AB25" s="6" t="n">
        <f aca="false">COUNTIF(B25:Z25,"1")+COUNTIF(B25:Z25,"11")</f>
        <v>4</v>
      </c>
      <c r="AC25" s="7" t="n">
        <f aca="false">COUNTIF(C25:Z25,"10")+COUNTIF(C25:Z25,"11")</f>
        <v>0</v>
      </c>
    </row>
    <row r="26" customFormat="false" ht="12.75" hidden="false" customHeight="false" outlineLevel="0" collapsed="false">
      <c r="A26" s="0" t="s">
        <v>48</v>
      </c>
      <c r="B26" s="0" t="n">
        <f aca="false">10*VLOOKUP(A26,INT!$A$1:$D$122,4,0)+VLOOKUP(A26,INT!$A$1:$E$122,5,0)</f>
        <v>0</v>
      </c>
      <c r="C26" s="4" t="n">
        <f aca="false">10*VLOOKUP(A26,ENT!$A$1:$D$122,4,0)+VLOOKUP(A26,ENT!$A$1:$E$122,5,0)</f>
        <v>1</v>
      </c>
      <c r="D26" s="0" t="n">
        <f aca="false">10*VLOOKUP(A26,FLOW!$A$1:$D$122,4,0)+VLOOKUP(A26,FLOW!$A$1:$E$122,5,0)</f>
        <v>0</v>
      </c>
      <c r="E26" s="0" t="n">
        <f aca="false">10*VLOOKUP(A26,PATH!$A$1:$D$122,4,0)+VLOOKUP(A26,PATH!$A$1:$E$122,5,0)</f>
        <v>0</v>
      </c>
      <c r="F26" s="0" t="n">
        <f aca="false">10*VLOOKUP(A26,CNF!$A$1:$D$122,4,0)+VLOOKUP(A26,CNF!$A$1:$E$122,5,0)</f>
        <v>0</v>
      </c>
      <c r="G26" s="0" t="n">
        <f aca="false">10*VLOOKUP(A26,SNT1!$A$1:$D$122,4,0)+VLOOKUP(A26,SNT1!$A$1:$E$122,5,0)</f>
        <v>0</v>
      </c>
      <c r="H26" s="0" t="n">
        <f aca="false">10*VLOOKUP(A26,SNT2!$A$1:$D$122,4,0)+VLOOKUP(A26,SNT2!$A$1:$E$122,5,0)</f>
        <v>0</v>
      </c>
      <c r="I26" s="0" t="n">
        <f aca="false">10*VLOOKUP(A26,SNT3!$A$1:$D$122,4,0)+VLOOKUP(A26,SNT3!$A$1:$E$122,5,0)</f>
        <v>0</v>
      </c>
      <c r="J26" s="0" t="e">
        <f aca="false">10*VLOOKUP(A26,#REF!,4,0)+VLOOKUP(A26,#REF!,5,0)</f>
        <v>#VALUE!</v>
      </c>
      <c r="K26" s="0" t="n">
        <f aca="false">10*VLOOKUP(A26,OPRE2!$A$1:$D$124,4,0)+VLOOKUP(A26,OPRE2!$A$1:$E$124,5,0)</f>
        <v>0</v>
      </c>
      <c r="L26" s="0" t="e">
        <f aca="false">10*VLOOKUP(A26,#REF!,4,0)+VLOOKUP(A26,#REF!,5,0)</f>
        <v>#VALUE!</v>
      </c>
      <c r="M26" s="0" t="n">
        <f aca="false">10*VLOOKUP(A26,TPI!$A$1:$D$122,4,0)+VLOOKUP(A26,TPI!$A$1:$E$122,5,0)</f>
        <v>0</v>
      </c>
      <c r="N26" s="0" t="n">
        <f aca="false">10*VLOOKUP(A26,WPTP!$A$1:$D$122,4,0)+VLOOKUP(A26,WPTP!$A$1:$E$122,5,0)</f>
        <v>0</v>
      </c>
      <c r="O26" s="0" t="n">
        <f aca="false">10*VLOOKUP(A26,VPTP!$A$1:$D$122,4,0)+VLOOKUP(A26,VPTP!$A$1:$E$122,5,0)</f>
        <v>0</v>
      </c>
      <c r="P26" s="0" t="n">
        <f aca="false">10*VLOOKUP(A26,PPTP!$A$1:$D$122,4,0)+VLOOKUP(A26,PPTP!$A$1:$E$122,5,0)</f>
        <v>1</v>
      </c>
      <c r="Q26" s="0" t="n">
        <f aca="false">10*VLOOKUP(A26,WPOP!$A$1:$D$122,4,0)+VLOOKUP(A26,WPOP!$A$1:$E$122,5,0)</f>
        <v>0</v>
      </c>
      <c r="R26" s="0" t="n">
        <f aca="false">10*VLOOKUP(A26,VPOP!$A$1:$D$124,4,0)+VLOOKUP(A26,VPOP!$A$1:$E$124,5,0)</f>
        <v>0</v>
      </c>
      <c r="S26" s="0" t="n">
        <f aca="false">10*VLOOKUP(A26,CPOP!$A$1:$D$122,4,0)+VLOOKUP(A26,CPOP!$A$1:$E$122,5,0)</f>
        <v>0</v>
      </c>
      <c r="T26" s="0" t="n">
        <f aca="false">10*VLOOKUP(A26,READ!$A$1:$D$122,4,0)+VLOOKUP(A26,READ!$A$1:$E$122,5,0)</f>
        <v>0</v>
      </c>
      <c r="U26" s="4" t="n">
        <f aca="false">10*VLOOKUP(A26,LPE!$A$1:$D$122,4,0)+VLOOKUP(A26,LPE!$A$1:$E$122,5,0)</f>
        <v>1</v>
      </c>
      <c r="V26" s="4" t="n">
        <f aca="false">10*VLOOKUP(A26,SPL!$A$1:$D$122,4,0)+VLOOKUP(A26,SPL!$A$1:$E$122,5,0)</f>
        <v>1</v>
      </c>
      <c r="W26" s="4" t="n">
        <f aca="false">10*VLOOKUP(A26,WL!$A$1:$D$122,4,0)+VLOOKUP(A26,WL!$A$1:$E$122,5,0)</f>
        <v>1</v>
      </c>
      <c r="X26" s="0" t="n">
        <f aca="false">10*VLOOKUP(A26,FACT!$A$1:$D$123,4,0)+VLOOKUP(A26,FACT!$A$1:$E$123,5,0)</f>
        <v>0</v>
      </c>
      <c r="Y26" s="0" t="n">
        <f aca="false">10*VLOOKUP(A26,FPATH!$A$1:$D$122,4,0)+VLOOKUP(A26,FPATH!$A$1:$E$122,5,0)</f>
        <v>0</v>
      </c>
      <c r="Z26" s="0" t="n">
        <f aca="false">10*VLOOKUP(A26,CL!$A$1:$D$122,4,0)+VLOOKUP(A26,CL!$A$1:$E$122,5,0)</f>
        <v>0</v>
      </c>
      <c r="AA26" s="5" t="n">
        <f aca="false">COUNTIF(B26:Z26,"&gt;0")</f>
        <v>5</v>
      </c>
      <c r="AB26" s="6" t="n">
        <f aca="false">COUNTIF(B26:Z26,"1")+COUNTIF(B26:Z26,"11")</f>
        <v>5</v>
      </c>
      <c r="AC26" s="7" t="n">
        <f aca="false">COUNTIF(C26:Z26,"10")+COUNTIF(C26:Z26,"11")</f>
        <v>0</v>
      </c>
    </row>
    <row r="27" customFormat="false" ht="12.75" hidden="false" customHeight="false" outlineLevel="0" collapsed="false">
      <c r="A27" s="0" t="s">
        <v>49</v>
      </c>
      <c r="B27" s="0" t="n">
        <f aca="false">10*VLOOKUP(A27,INT!$A$1:$D$122,4,0)+VLOOKUP(A27,INT!$A$1:$E$122,5,0)</f>
        <v>0</v>
      </c>
      <c r="C27" s="4" t="n">
        <f aca="false">10*VLOOKUP(A27,ENT!$A$1:$D$122,4,0)+VLOOKUP(A27,ENT!$A$1:$E$122,5,0)</f>
        <v>1</v>
      </c>
      <c r="D27" s="0" t="n">
        <f aca="false">10*VLOOKUP(A27,FLOW!$A$1:$D$122,4,0)+VLOOKUP(A27,FLOW!$A$1:$E$122,5,0)</f>
        <v>0</v>
      </c>
      <c r="E27" s="0" t="n">
        <f aca="false">10*VLOOKUP(A27,PATH!$A$1:$D$122,4,0)+VLOOKUP(A27,PATH!$A$1:$E$122,5,0)</f>
        <v>0</v>
      </c>
      <c r="F27" s="0" t="n">
        <f aca="false">10*VLOOKUP(A27,CNF!$A$1:$D$122,4,0)+VLOOKUP(A27,CNF!$A$1:$E$122,5,0)</f>
        <v>1</v>
      </c>
      <c r="G27" s="0" t="n">
        <f aca="false">10*VLOOKUP(A27,SNT1!$A$1:$D$122,4,0)+VLOOKUP(A27,SNT1!$A$1:$E$122,5,0)</f>
        <v>0</v>
      </c>
      <c r="H27" s="0" t="n">
        <f aca="false">10*VLOOKUP(A27,SNT2!$A$1:$D$122,4,0)+VLOOKUP(A27,SNT2!$A$1:$E$122,5,0)</f>
        <v>0</v>
      </c>
      <c r="I27" s="0" t="n">
        <f aca="false">10*VLOOKUP(A27,SNT3!$A$1:$D$122,4,0)+VLOOKUP(A27,SNT3!$A$1:$E$122,5,0)</f>
        <v>0</v>
      </c>
      <c r="J27" s="0" t="e">
        <f aca="false">10*VLOOKUP(A27,#REF!,4,0)+VLOOKUP(A27,#REF!,5,0)</f>
        <v>#VALUE!</v>
      </c>
      <c r="K27" s="0" t="n">
        <f aca="false">10*VLOOKUP(A27,OPRE2!$A$1:$D$124,4,0)+VLOOKUP(A27,OPRE2!$A$1:$E$124,5,0)</f>
        <v>0</v>
      </c>
      <c r="L27" s="0" t="e">
        <f aca="false">10*VLOOKUP(A27,#REF!,4,0)+VLOOKUP(A27,#REF!,5,0)</f>
        <v>#VALUE!</v>
      </c>
      <c r="M27" s="0" t="n">
        <f aca="false">10*VLOOKUP(A27,TPI!$A$1:$D$122,4,0)+VLOOKUP(A27,TPI!$A$1:$E$122,5,0)</f>
        <v>0</v>
      </c>
      <c r="N27" s="0" t="n">
        <f aca="false">10*VLOOKUP(A27,WPTP!$A$1:$D$122,4,0)+VLOOKUP(A27,WPTP!$A$1:$E$122,5,0)</f>
        <v>0</v>
      </c>
      <c r="O27" s="0" t="n">
        <f aca="false">10*VLOOKUP(A27,VPTP!$A$1:$D$122,4,0)+VLOOKUP(A27,VPTP!$A$1:$E$122,5,0)</f>
        <v>0</v>
      </c>
      <c r="P27" s="0" t="n">
        <f aca="false">10*VLOOKUP(A27,PPTP!$A$1:$D$122,4,0)+VLOOKUP(A27,PPTP!$A$1:$E$122,5,0)</f>
        <v>0</v>
      </c>
      <c r="Q27" s="0" t="n">
        <f aca="false">10*VLOOKUP(A27,WPOP!$A$1:$D$122,4,0)+VLOOKUP(A27,WPOP!$A$1:$E$122,5,0)</f>
        <v>0</v>
      </c>
      <c r="R27" s="0" t="n">
        <f aca="false">10*VLOOKUP(A27,VPOP!$A$1:$D$124,4,0)+VLOOKUP(A27,VPOP!$A$1:$E$124,5,0)</f>
        <v>0</v>
      </c>
      <c r="S27" s="0" t="n">
        <f aca="false">10*VLOOKUP(A27,CPOP!$A$1:$D$122,4,0)+VLOOKUP(A27,CPOP!$A$1:$E$122,5,0)</f>
        <v>0</v>
      </c>
      <c r="T27" s="0" t="n">
        <f aca="false">10*VLOOKUP(A27,READ!$A$1:$D$122,4,0)+VLOOKUP(A27,READ!$A$1:$E$122,5,0)</f>
        <v>0</v>
      </c>
      <c r="U27" s="4" t="n">
        <f aca="false">10*VLOOKUP(A27,LPE!$A$1:$D$122,4,0)+VLOOKUP(A27,LPE!$A$1:$E$122,5,0)</f>
        <v>1</v>
      </c>
      <c r="V27" s="4" t="n">
        <f aca="false">10*VLOOKUP(A27,SPL!$A$1:$D$122,4,0)+VLOOKUP(A27,SPL!$A$1:$E$122,5,0)</f>
        <v>1</v>
      </c>
      <c r="W27" s="4" t="n">
        <f aca="false">10*VLOOKUP(A27,WL!$A$1:$D$122,4,0)+VLOOKUP(A27,WL!$A$1:$E$122,5,0)</f>
        <v>1</v>
      </c>
      <c r="X27" s="0" t="n">
        <f aca="false">10*VLOOKUP(A27,FACT!$A$1:$D$123,4,0)+VLOOKUP(A27,FACT!$A$1:$E$123,5,0)</f>
        <v>0</v>
      </c>
      <c r="Y27" s="0" t="n">
        <f aca="false">10*VLOOKUP(A27,FPATH!$A$1:$D$122,4,0)+VLOOKUP(A27,FPATH!$A$1:$E$122,5,0)</f>
        <v>0</v>
      </c>
      <c r="Z27" s="0" t="n">
        <f aca="false">10*VLOOKUP(A27,CL!$A$1:$D$122,4,0)+VLOOKUP(A27,CL!$A$1:$E$122,5,0)</f>
        <v>0</v>
      </c>
      <c r="AA27" s="5" t="n">
        <f aca="false">COUNTIF(B27:Z27,"&gt;0")</f>
        <v>5</v>
      </c>
      <c r="AB27" s="6" t="n">
        <f aca="false">COUNTIF(B27:Z27,"1")+COUNTIF(B27:Z27,"11")</f>
        <v>5</v>
      </c>
      <c r="AC27" s="7" t="n">
        <f aca="false">COUNTIF(C27:Z27,"10")+COUNTIF(C27:Z27,"11")</f>
        <v>0</v>
      </c>
    </row>
    <row r="28" customFormat="false" ht="12.75" hidden="false" customHeight="false" outlineLevel="0" collapsed="false">
      <c r="A28" s="0" t="s">
        <v>50</v>
      </c>
      <c r="B28" s="0" t="n">
        <f aca="false">10*VLOOKUP(A28,INT!$A$1:$D$122,4,0)+VLOOKUP(A28,INT!$A$1:$E$122,5,0)</f>
        <v>0</v>
      </c>
      <c r="C28" s="4" t="n">
        <f aca="false">10*VLOOKUP(A28,ENT!$A$1:$D$122,4,0)+VLOOKUP(A28,ENT!$A$1:$E$122,5,0)</f>
        <v>1</v>
      </c>
      <c r="D28" s="0" t="n">
        <f aca="false">10*VLOOKUP(A28,FLOW!$A$1:$D$122,4,0)+VLOOKUP(A28,FLOW!$A$1:$E$122,5,0)</f>
        <v>0</v>
      </c>
      <c r="E28" s="0" t="n">
        <f aca="false">10*VLOOKUP(A28,PATH!$A$1:$D$122,4,0)+VLOOKUP(A28,PATH!$A$1:$E$122,5,0)</f>
        <v>0</v>
      </c>
      <c r="F28" s="0" t="n">
        <f aca="false">10*VLOOKUP(A28,CNF!$A$1:$D$122,4,0)+VLOOKUP(A28,CNF!$A$1:$E$122,5,0)</f>
        <v>10</v>
      </c>
      <c r="G28" s="0" t="n">
        <f aca="false">10*VLOOKUP(A28,SNT1!$A$1:$D$122,4,0)+VLOOKUP(A28,SNT1!$A$1:$E$122,5,0)</f>
        <v>0</v>
      </c>
      <c r="H28" s="0" t="n">
        <f aca="false">10*VLOOKUP(A28,SNT2!$A$1:$D$122,4,0)+VLOOKUP(A28,SNT2!$A$1:$E$122,5,0)</f>
        <v>0</v>
      </c>
      <c r="I28" s="0" t="n">
        <f aca="false">10*VLOOKUP(A28,SNT3!$A$1:$D$122,4,0)+VLOOKUP(A28,SNT3!$A$1:$E$122,5,0)</f>
        <v>0</v>
      </c>
      <c r="J28" s="0" t="e">
        <f aca="false">10*VLOOKUP(A28,#REF!,4,0)+VLOOKUP(A28,#REF!,5,0)</f>
        <v>#VALUE!</v>
      </c>
      <c r="K28" s="0" t="n">
        <f aca="false">10*VLOOKUP(A28,OPRE2!$A$1:$D$124,4,0)+VLOOKUP(A28,OPRE2!$A$1:$E$124,5,0)</f>
        <v>0</v>
      </c>
      <c r="L28" s="0" t="e">
        <f aca="false">10*VLOOKUP(A28,#REF!,4,0)+VLOOKUP(A28,#REF!,5,0)</f>
        <v>#VALUE!</v>
      </c>
      <c r="M28" s="0" t="n">
        <f aca="false">10*VLOOKUP(A28,TPI!$A$1:$D$122,4,0)+VLOOKUP(A28,TPI!$A$1:$E$122,5,0)</f>
        <v>0</v>
      </c>
      <c r="N28" s="0" t="n">
        <f aca="false">10*VLOOKUP(A28,WPTP!$A$1:$D$122,4,0)+VLOOKUP(A28,WPTP!$A$1:$E$122,5,0)</f>
        <v>0</v>
      </c>
      <c r="O28" s="0" t="n">
        <f aca="false">10*VLOOKUP(A28,VPTP!$A$1:$D$122,4,0)+VLOOKUP(A28,VPTP!$A$1:$E$122,5,0)</f>
        <v>1</v>
      </c>
      <c r="P28" s="0" t="n">
        <f aca="false">10*VLOOKUP(A28,PPTP!$A$1:$D$122,4,0)+VLOOKUP(A28,PPTP!$A$1:$E$122,5,0)</f>
        <v>0</v>
      </c>
      <c r="Q28" s="0" t="n">
        <f aca="false">10*VLOOKUP(A28,WPOP!$A$1:$D$122,4,0)+VLOOKUP(A28,WPOP!$A$1:$E$122,5,0)</f>
        <v>0</v>
      </c>
      <c r="R28" s="0" t="n">
        <f aca="false">10*VLOOKUP(A28,VPOP!$A$1:$D$124,4,0)+VLOOKUP(A28,VPOP!$A$1:$E$124,5,0)</f>
        <v>1</v>
      </c>
      <c r="S28" s="0" t="n">
        <f aca="false">10*VLOOKUP(A28,CPOP!$A$1:$D$122,4,0)+VLOOKUP(A28,CPOP!$A$1:$E$122,5,0)</f>
        <v>10</v>
      </c>
      <c r="T28" s="0" t="n">
        <f aca="false">10*VLOOKUP(A28,READ!$A$1:$D$122,4,0)+VLOOKUP(A28,READ!$A$1:$E$122,5,0)</f>
        <v>0</v>
      </c>
      <c r="U28" s="4" t="n">
        <f aca="false">10*VLOOKUP(A28,LPE!$A$1:$D$122,4,0)+VLOOKUP(A28,LPE!$A$1:$E$122,5,0)</f>
        <v>1</v>
      </c>
      <c r="V28" s="4" t="n">
        <f aca="false">10*VLOOKUP(A28,SPL!$A$1:$D$122,4,0)+VLOOKUP(A28,SPL!$A$1:$E$122,5,0)</f>
        <v>1</v>
      </c>
      <c r="W28" s="4" t="n">
        <f aca="false">10*VLOOKUP(A28,WL!$A$1:$D$122,4,0)+VLOOKUP(A28,WL!$A$1:$E$122,5,0)</f>
        <v>1</v>
      </c>
      <c r="X28" s="0" t="n">
        <f aca="false">10*VLOOKUP(A28,FACT!$A$1:$D$123,4,0)+VLOOKUP(A28,FACT!$A$1:$E$123,5,0)</f>
        <v>0</v>
      </c>
      <c r="Y28" s="0" t="n">
        <f aca="false">10*VLOOKUP(A28,FPATH!$A$1:$D$122,4,0)+VLOOKUP(A28,FPATH!$A$1:$E$122,5,0)</f>
        <v>0</v>
      </c>
      <c r="Z28" s="0" t="n">
        <f aca="false">10*VLOOKUP(A28,CL!$A$1:$D$122,4,0)+VLOOKUP(A28,CL!$A$1:$E$122,5,0)</f>
        <v>0</v>
      </c>
      <c r="AA28" s="5" t="n">
        <f aca="false">COUNTIF(B28:Z28,"&gt;0")</f>
        <v>8</v>
      </c>
      <c r="AB28" s="6" t="n">
        <f aca="false">COUNTIF(B28:Z28,"1")+COUNTIF(B28:Z28,"11")</f>
        <v>6</v>
      </c>
      <c r="AC28" s="7" t="n">
        <f aca="false">COUNTIF(C28:Z28,"10")+COUNTIF(C28:Z28,"11")</f>
        <v>2</v>
      </c>
    </row>
    <row r="29" customFormat="false" ht="12.75" hidden="false" customHeight="false" outlineLevel="0" collapsed="false">
      <c r="A29" s="0" t="s">
        <v>51</v>
      </c>
      <c r="B29" s="0" t="n">
        <f aca="false">10*VLOOKUP(A29,INT!$A$1:$D$122,4,0)+VLOOKUP(A29,INT!$A$1:$E$122,5,0)</f>
        <v>0</v>
      </c>
      <c r="C29" s="4" t="n">
        <f aca="false">10*VLOOKUP(A29,ENT!$A$1:$D$122,4,0)+VLOOKUP(A29,ENT!$A$1:$E$122,5,0)</f>
        <v>1</v>
      </c>
      <c r="D29" s="0" t="n">
        <f aca="false">10*VLOOKUP(A29,FLOW!$A$1:$D$122,4,0)+VLOOKUP(A29,FLOW!$A$1:$E$122,5,0)</f>
        <v>0</v>
      </c>
      <c r="E29" s="0" t="n">
        <f aca="false">10*VLOOKUP(A29,PATH!$A$1:$D$122,4,0)+VLOOKUP(A29,PATH!$A$1:$E$122,5,0)</f>
        <v>0</v>
      </c>
      <c r="F29" s="0" t="n">
        <f aca="false">10*VLOOKUP(A29,CNF!$A$1:$D$122,4,0)+VLOOKUP(A29,CNF!$A$1:$E$122,5,0)</f>
        <v>0</v>
      </c>
      <c r="G29" s="0" t="n">
        <f aca="false">10*VLOOKUP(A29,SNT1!$A$1:$D$122,4,0)+VLOOKUP(A29,SNT1!$A$1:$E$122,5,0)</f>
        <v>1</v>
      </c>
      <c r="H29" s="0" t="n">
        <f aca="false">10*VLOOKUP(A29,SNT2!$A$1:$D$122,4,0)+VLOOKUP(A29,SNT2!$A$1:$E$122,5,0)</f>
        <v>0</v>
      </c>
      <c r="I29" s="0" t="n">
        <f aca="false">10*VLOOKUP(A29,SNT3!$A$1:$D$122,4,0)+VLOOKUP(A29,SNT3!$A$1:$E$122,5,0)</f>
        <v>1</v>
      </c>
      <c r="J29" s="0" t="e">
        <f aca="false">10*VLOOKUP(A29,#REF!,4,0)+VLOOKUP(A29,#REF!,5,0)</f>
        <v>#VALUE!</v>
      </c>
      <c r="K29" s="0" t="n">
        <f aca="false">10*VLOOKUP(A29,OPRE2!$A$1:$D$124,4,0)+VLOOKUP(A29,OPRE2!$A$1:$E$124,5,0)</f>
        <v>0</v>
      </c>
      <c r="L29" s="0" t="e">
        <f aca="false">10*VLOOKUP(A29,#REF!,4,0)+VLOOKUP(A29,#REF!,5,0)</f>
        <v>#VALUE!</v>
      </c>
      <c r="M29" s="0" t="n">
        <f aca="false">10*VLOOKUP(A29,TPI!$A$1:$D$122,4,0)+VLOOKUP(A29,TPI!$A$1:$E$122,5,0)</f>
        <v>0</v>
      </c>
      <c r="N29" s="0" t="n">
        <f aca="false">10*VLOOKUP(A29,WPTP!$A$1:$D$122,4,0)+VLOOKUP(A29,WPTP!$A$1:$E$122,5,0)</f>
        <v>0</v>
      </c>
      <c r="O29" s="0" t="n">
        <f aca="false">10*VLOOKUP(A29,VPTP!$A$1:$D$122,4,0)+VLOOKUP(A29,VPTP!$A$1:$E$122,5,0)</f>
        <v>0</v>
      </c>
      <c r="P29" s="0" t="n">
        <f aca="false">10*VLOOKUP(A29,PPTP!$A$1:$D$122,4,0)+VLOOKUP(A29,PPTP!$A$1:$E$122,5,0)</f>
        <v>0</v>
      </c>
      <c r="Q29" s="0" t="n">
        <f aca="false">10*VLOOKUP(A29,WPOP!$A$1:$D$122,4,0)+VLOOKUP(A29,WPOP!$A$1:$E$122,5,0)</f>
        <v>0</v>
      </c>
      <c r="R29" s="0" t="n">
        <f aca="false">10*VLOOKUP(A29,VPOP!$A$1:$D$124,4,0)+VLOOKUP(A29,VPOP!$A$1:$E$124,5,0)</f>
        <v>0</v>
      </c>
      <c r="S29" s="0" t="n">
        <f aca="false">10*VLOOKUP(A29,CPOP!$A$1:$D$122,4,0)+VLOOKUP(A29,CPOP!$A$1:$E$122,5,0)</f>
        <v>0</v>
      </c>
      <c r="T29" s="0" t="n">
        <f aca="false">10*VLOOKUP(A29,READ!$A$1:$D$122,4,0)+VLOOKUP(A29,READ!$A$1:$E$122,5,0)</f>
        <v>0</v>
      </c>
      <c r="U29" s="4" t="n">
        <f aca="false">10*VLOOKUP(A29,LPE!$A$1:$D$122,4,0)+VLOOKUP(A29,LPE!$A$1:$E$122,5,0)</f>
        <v>1</v>
      </c>
      <c r="V29" s="4" t="n">
        <f aca="false">10*VLOOKUP(A29,SPL!$A$1:$D$122,4,0)+VLOOKUP(A29,SPL!$A$1:$E$122,5,0)</f>
        <v>1</v>
      </c>
      <c r="W29" s="4" t="n">
        <f aca="false">10*VLOOKUP(A29,WL!$A$1:$D$122,4,0)+VLOOKUP(A29,WL!$A$1:$E$122,5,0)</f>
        <v>1</v>
      </c>
      <c r="X29" s="0" t="n">
        <f aca="false">10*VLOOKUP(A29,FACT!$A$1:$D$123,4,0)+VLOOKUP(A29,FACT!$A$1:$E$123,5,0)</f>
        <v>0</v>
      </c>
      <c r="Y29" s="0" t="n">
        <f aca="false">10*VLOOKUP(A29,FPATH!$A$1:$D$122,4,0)+VLOOKUP(A29,FPATH!$A$1:$E$122,5,0)</f>
        <v>0</v>
      </c>
      <c r="Z29" s="0" t="n">
        <f aca="false">10*VLOOKUP(A29,CL!$A$1:$D$122,4,0)+VLOOKUP(A29,CL!$A$1:$E$122,5,0)</f>
        <v>0</v>
      </c>
      <c r="AA29" s="5" t="n">
        <f aca="false">COUNTIF(B29:Z29,"&gt;0")</f>
        <v>6</v>
      </c>
      <c r="AB29" s="6" t="n">
        <f aca="false">COUNTIF(B29:Z29,"1")+COUNTIF(B29:Z29,"11")</f>
        <v>6</v>
      </c>
      <c r="AC29" s="7" t="n">
        <f aca="false">COUNTIF(C29:Z29,"10")+COUNTIF(C29:Z29,"11")</f>
        <v>0</v>
      </c>
    </row>
    <row r="30" customFormat="false" ht="12.75" hidden="false" customHeight="false" outlineLevel="0" collapsed="false">
      <c r="A30" s="0" t="s">
        <v>52</v>
      </c>
      <c r="B30" s="0" t="n">
        <f aca="false">10*VLOOKUP(A30,INT!$A$1:$D$122,4,0)+VLOOKUP(A30,INT!$A$1:$E$122,5,0)</f>
        <v>0</v>
      </c>
      <c r="C30" s="4" t="n">
        <f aca="false">10*VLOOKUP(A30,ENT!$A$1:$D$122,4,0)+VLOOKUP(A30,ENT!$A$1:$E$122,5,0)</f>
        <v>1</v>
      </c>
      <c r="D30" s="0" t="n">
        <f aca="false">10*VLOOKUP(A30,FLOW!$A$1:$D$122,4,0)+VLOOKUP(A30,FLOW!$A$1:$E$122,5,0)</f>
        <v>0</v>
      </c>
      <c r="E30" s="0" t="n">
        <f aca="false">10*VLOOKUP(A30,PATH!$A$1:$D$122,4,0)+VLOOKUP(A30,PATH!$A$1:$E$122,5,0)</f>
        <v>0</v>
      </c>
      <c r="F30" s="0" t="n">
        <f aca="false">10*VLOOKUP(A30,CNF!$A$1:$D$122,4,0)+VLOOKUP(A30,CNF!$A$1:$E$122,5,0)</f>
        <v>0</v>
      </c>
      <c r="G30" s="0" t="n">
        <f aca="false">10*VLOOKUP(A30,SNT1!$A$1:$D$122,4,0)+VLOOKUP(A30,SNT1!$A$1:$E$122,5,0)</f>
        <v>0</v>
      </c>
      <c r="H30" s="0" t="n">
        <f aca="false">10*VLOOKUP(A30,SNT2!$A$1:$D$122,4,0)+VLOOKUP(A30,SNT2!$A$1:$E$122,5,0)</f>
        <v>0</v>
      </c>
      <c r="I30" s="0" t="n">
        <f aca="false">10*VLOOKUP(A30,SNT3!$A$1:$D$122,4,0)+VLOOKUP(A30,SNT3!$A$1:$E$122,5,0)</f>
        <v>0</v>
      </c>
      <c r="J30" s="0" t="e">
        <f aca="false">10*VLOOKUP(A30,#REF!,4,0)+VLOOKUP(A30,#REF!,5,0)</f>
        <v>#VALUE!</v>
      </c>
      <c r="K30" s="0" t="n">
        <f aca="false">10*VLOOKUP(A30,OPRE2!$A$1:$D$124,4,0)+VLOOKUP(A30,OPRE2!$A$1:$E$124,5,0)</f>
        <v>0</v>
      </c>
      <c r="L30" s="0" t="e">
        <f aca="false">10*VLOOKUP(A30,#REF!,4,0)+VLOOKUP(A30,#REF!,5,0)</f>
        <v>#VALUE!</v>
      </c>
      <c r="M30" s="0" t="n">
        <f aca="false">10*VLOOKUP(A30,TPI!$A$1:$D$122,4,0)+VLOOKUP(A30,TPI!$A$1:$E$122,5,0)</f>
        <v>0</v>
      </c>
      <c r="N30" s="0" t="n">
        <f aca="false">10*VLOOKUP(A30,WPTP!$A$1:$D$122,4,0)+VLOOKUP(A30,WPTP!$A$1:$E$122,5,0)</f>
        <v>0</v>
      </c>
      <c r="O30" s="0" t="n">
        <f aca="false">10*VLOOKUP(A30,VPTP!$A$1:$D$122,4,0)+VLOOKUP(A30,VPTP!$A$1:$E$122,5,0)</f>
        <v>0</v>
      </c>
      <c r="P30" s="0" t="n">
        <f aca="false">10*VLOOKUP(A30,PPTP!$A$1:$D$122,4,0)+VLOOKUP(A30,PPTP!$A$1:$E$122,5,0)</f>
        <v>0</v>
      </c>
      <c r="Q30" s="0" t="n">
        <f aca="false">10*VLOOKUP(A30,WPOP!$A$1:$D$122,4,0)+VLOOKUP(A30,WPOP!$A$1:$E$122,5,0)</f>
        <v>0</v>
      </c>
      <c r="R30" s="0" t="n">
        <f aca="false">10*VLOOKUP(A30,VPOP!$A$1:$D$124,4,0)+VLOOKUP(A30,VPOP!$A$1:$E$124,5,0)</f>
        <v>0</v>
      </c>
      <c r="S30" s="0" t="n">
        <f aca="false">10*VLOOKUP(A30,CPOP!$A$1:$D$122,4,0)+VLOOKUP(A30,CPOP!$A$1:$E$122,5,0)</f>
        <v>0</v>
      </c>
      <c r="T30" s="0" t="n">
        <f aca="false">10*VLOOKUP(A30,READ!$A$1:$D$122,4,0)+VLOOKUP(A30,READ!$A$1:$E$122,5,0)</f>
        <v>0</v>
      </c>
      <c r="U30" s="4" t="n">
        <f aca="false">10*VLOOKUP(A30,LPE!$A$1:$D$122,4,0)+VLOOKUP(A30,LPE!$A$1:$E$122,5,0)</f>
        <v>1</v>
      </c>
      <c r="V30" s="4" t="n">
        <f aca="false">10*VLOOKUP(A30,SPL!$A$1:$D$122,4,0)+VLOOKUP(A30,SPL!$A$1:$E$122,5,0)</f>
        <v>1</v>
      </c>
      <c r="W30" s="4" t="n">
        <f aca="false">10*VLOOKUP(A30,WL!$A$1:$D$122,4,0)+VLOOKUP(A30,WL!$A$1:$E$122,5,0)</f>
        <v>1</v>
      </c>
      <c r="X30" s="0" t="n">
        <f aca="false">10*VLOOKUP(A30,FACT!$A$1:$D$123,4,0)+VLOOKUP(A30,FACT!$A$1:$E$123,5,0)</f>
        <v>0</v>
      </c>
      <c r="Y30" s="0" t="n">
        <f aca="false">10*VLOOKUP(A30,FPATH!$A$1:$D$122,4,0)+VLOOKUP(A30,FPATH!$A$1:$E$122,5,0)</f>
        <v>0</v>
      </c>
      <c r="Z30" s="0" t="n">
        <f aca="false">10*VLOOKUP(A30,CL!$A$1:$D$122,4,0)+VLOOKUP(A30,CL!$A$1:$E$122,5,0)</f>
        <v>0</v>
      </c>
      <c r="AA30" s="5" t="n">
        <f aca="false">COUNTIF(B30:Z30,"&gt;0")</f>
        <v>4</v>
      </c>
      <c r="AB30" s="6" t="n">
        <f aca="false">COUNTIF(B30:Z30,"1")+COUNTIF(B30:Z30,"11")</f>
        <v>4</v>
      </c>
      <c r="AC30" s="7" t="n">
        <f aca="false">COUNTIF(C30:Z30,"10")+COUNTIF(C30:Z30,"11")</f>
        <v>0</v>
      </c>
    </row>
    <row r="31" customFormat="false" ht="12.75" hidden="false" customHeight="false" outlineLevel="0" collapsed="false">
      <c r="A31" s="0" t="s">
        <v>156</v>
      </c>
      <c r="B31" s="0" t="e">
        <f aca="false">10*VLOOKUP(A31,INT!$A$1:$D$122,4,0)+VLOOKUP(A31,INT!$A$1:$E$122,5,0)</f>
        <v>#N/A</v>
      </c>
      <c r="C31" s="4" t="e">
        <f aca="false">10*VLOOKUP(A31,ENT!$A$1:$D$122,4,0)+VLOOKUP(A31,ENT!$A$1:$E$122,5,0)</f>
        <v>#N/A</v>
      </c>
      <c r="D31" s="0" t="e">
        <f aca="false">10*VLOOKUP(A31,FLOW!$A$1:$D$122,4,0)+VLOOKUP(A31,FLOW!$A$1:$E$122,5,0)</f>
        <v>#N/A</v>
      </c>
      <c r="E31" s="0" t="e">
        <f aca="false">10*VLOOKUP(A31,PATH!$A$1:$D$122,4,0)+VLOOKUP(A31,PATH!$A$1:$E$122,5,0)</f>
        <v>#N/A</v>
      </c>
      <c r="F31" s="0" t="e">
        <f aca="false">10*VLOOKUP(A31,CNF!$A$1:$D$122,4,0)+VLOOKUP(A31,CNF!$A$1:$E$122,5,0)</f>
        <v>#N/A</v>
      </c>
      <c r="G31" s="0" t="e">
        <f aca="false">10*VLOOKUP(A31,SNT1!$A$1:$D$122,4,0)+VLOOKUP(A31,SNT1!$A$1:$E$122,5,0)</f>
        <v>#N/A</v>
      </c>
      <c r="H31" s="0" t="e">
        <f aca="false">10*VLOOKUP(A31,SNT2!$A$1:$D$122,4,0)+VLOOKUP(A31,SNT2!$A$1:$E$122,5,0)</f>
        <v>#N/A</v>
      </c>
      <c r="I31" s="0" t="e">
        <f aca="false">10*VLOOKUP(A31,SNT3!$A$1:$D$122,4,0)+VLOOKUP(A31,SNT3!$A$1:$E$122,5,0)</f>
        <v>#N/A</v>
      </c>
      <c r="J31" s="0" t="e">
        <f aca="false">10*VLOOKUP(A31,#REF!,4,0)+VLOOKUP(A31,#REF!,5,0)</f>
        <v>#VALUE!</v>
      </c>
      <c r="K31" s="0" t="e">
        <f aca="false">10*VLOOKUP(A31,OPRE2!$A$1:$D$124,4,0)+VLOOKUP(A31,OPRE2!$A$1:$E$124,5,0)</f>
        <v>#N/A</v>
      </c>
      <c r="L31" s="0" t="e">
        <f aca="false">10*VLOOKUP(A31,#REF!,4,0)+VLOOKUP(A31,#REF!,5,0)</f>
        <v>#VALUE!</v>
      </c>
      <c r="M31" s="0" t="e">
        <f aca="false">10*VLOOKUP(A31,TPI!$A$1:$D$122,4,0)+VLOOKUP(A31,TPI!$A$1:$E$122,5,0)</f>
        <v>#N/A</v>
      </c>
      <c r="N31" s="0" t="e">
        <f aca="false">10*VLOOKUP(A31,WPTP!$A$1:$D$122,4,0)+VLOOKUP(A31,WPTP!$A$1:$E$122,5,0)</f>
        <v>#N/A</v>
      </c>
      <c r="O31" s="0" t="e">
        <f aca="false">10*VLOOKUP(A31,VPTP!$A$1:$D$122,4,0)+VLOOKUP(A31,VPTP!$A$1:$E$122,5,0)</f>
        <v>#N/A</v>
      </c>
      <c r="P31" s="0" t="e">
        <f aca="false">10*VLOOKUP(A31,PPTP!$A$1:$D$122,4,0)+VLOOKUP(A31,PPTP!$A$1:$E$122,5,0)</f>
        <v>#N/A</v>
      </c>
      <c r="Q31" s="0" t="e">
        <f aca="false">10*VLOOKUP(A31,WPOP!$A$1:$D$122,4,0)+VLOOKUP(A31,WPOP!$A$1:$E$122,5,0)</f>
        <v>#N/A</v>
      </c>
      <c r="R31" s="0" t="e">
        <f aca="false">10*VLOOKUP(A31,VPOP!$A$1:$D$124,4,0)+VLOOKUP(A31,VPOP!$A$1:$E$124,5,0)</f>
        <v>#N/A</v>
      </c>
      <c r="S31" s="0" t="e">
        <f aca="false">10*VLOOKUP(A31,CPOP!$A$1:$D$122,4,0)+VLOOKUP(A31,CPOP!$A$1:$E$122,5,0)</f>
        <v>#N/A</v>
      </c>
      <c r="T31" s="0" t="e">
        <f aca="false">10*VLOOKUP(A31,READ!$A$1:$D$122,4,0)+VLOOKUP(A31,READ!$A$1:$E$122,5,0)</f>
        <v>#N/A</v>
      </c>
      <c r="U31" s="4" t="e">
        <f aca="false">10*VLOOKUP(A31,LPE!$A$1:$D$122,4,0)+VLOOKUP(A31,LPE!$A$1:$E$122,5,0)</f>
        <v>#N/A</v>
      </c>
      <c r="V31" s="4" t="e">
        <f aca="false">10*VLOOKUP(A31,SPL!$A$1:$D$122,4,0)+VLOOKUP(A31,SPL!$A$1:$E$122,5,0)</f>
        <v>#N/A</v>
      </c>
      <c r="W31" s="4" t="e">
        <f aca="false">10*VLOOKUP(A31,WL!$A$1:$D$122,4,0)+VLOOKUP(A31,WL!$A$1:$E$122,5,0)</f>
        <v>#N/A</v>
      </c>
      <c r="X31" s="0" t="e">
        <f aca="false">10*VLOOKUP(A31,FACT!$A$1:$D$123,4,0)+VLOOKUP(A31,FACT!$A$1:$E$123,5,0)</f>
        <v>#N/A</v>
      </c>
      <c r="Y31" s="0" t="e">
        <f aca="false">10*VLOOKUP(A31,FPATH!$A$1:$D$122,4,0)+VLOOKUP(A31,FPATH!$A$1:$E$122,5,0)</f>
        <v>#N/A</v>
      </c>
      <c r="Z31" s="0" t="e">
        <f aca="false">10*VLOOKUP(A31,CL!$A$1:$D$122,4,0)+VLOOKUP(A31,CL!$A$1:$E$122,5,0)</f>
        <v>#N/A</v>
      </c>
      <c r="AA31" s="5" t="n">
        <f aca="false">COUNTIF(B31:Z31,"&gt;0")</f>
        <v>0</v>
      </c>
      <c r="AB31" s="6" t="n">
        <f aca="false">COUNTIF(B31:Z31,"1")+COUNTIF(B31:Z31,"11")</f>
        <v>0</v>
      </c>
      <c r="AC31" s="7" t="n">
        <f aca="false">COUNTIF(C31:Z31,"10")+COUNTIF(C31:Z31,"11")</f>
        <v>0</v>
      </c>
    </row>
    <row r="32" customFormat="false" ht="12.75" hidden="false" customHeight="false" outlineLevel="0" collapsed="false">
      <c r="A32" s="0" t="s">
        <v>53</v>
      </c>
      <c r="B32" s="0" t="n">
        <f aca="false">10*VLOOKUP(A32,INT!$A$1:$D$122,4,0)+VLOOKUP(A32,INT!$A$1:$E$122,5,0)</f>
        <v>0</v>
      </c>
      <c r="C32" s="4" t="n">
        <f aca="false">10*VLOOKUP(A32,ENT!$A$1:$D$122,4,0)+VLOOKUP(A32,ENT!$A$1:$E$122,5,0)</f>
        <v>1</v>
      </c>
      <c r="D32" s="0" t="n">
        <f aca="false">10*VLOOKUP(A32,FLOW!$A$1:$D$122,4,0)+VLOOKUP(A32,FLOW!$A$1:$E$122,5,0)</f>
        <v>0</v>
      </c>
      <c r="E32" s="0" t="n">
        <f aca="false">10*VLOOKUP(A32,PATH!$A$1:$D$122,4,0)+VLOOKUP(A32,PATH!$A$1:$E$122,5,0)</f>
        <v>0</v>
      </c>
      <c r="F32" s="0" t="n">
        <f aca="false">10*VLOOKUP(A32,CNF!$A$1:$D$122,4,0)+VLOOKUP(A32,CNF!$A$1:$E$122,5,0)</f>
        <v>1</v>
      </c>
      <c r="G32" s="0" t="n">
        <f aca="false">10*VLOOKUP(A32,SNT1!$A$1:$D$122,4,0)+VLOOKUP(A32,SNT1!$A$1:$E$122,5,0)</f>
        <v>0</v>
      </c>
      <c r="H32" s="0" t="n">
        <f aca="false">10*VLOOKUP(A32,SNT2!$A$1:$D$122,4,0)+VLOOKUP(A32,SNT2!$A$1:$E$122,5,0)</f>
        <v>0</v>
      </c>
      <c r="I32" s="0" t="n">
        <f aca="false">10*VLOOKUP(A32,SNT3!$A$1:$D$122,4,0)+VLOOKUP(A32,SNT3!$A$1:$E$122,5,0)</f>
        <v>0</v>
      </c>
      <c r="J32" s="0" t="e">
        <f aca="false">10*VLOOKUP(A32,#REF!,4,0)+VLOOKUP(A32,#REF!,5,0)</f>
        <v>#VALUE!</v>
      </c>
      <c r="K32" s="0" t="n">
        <f aca="false">10*VLOOKUP(A32,OPRE2!$A$1:$D$124,4,0)+VLOOKUP(A32,OPRE2!$A$1:$E$124,5,0)</f>
        <v>0</v>
      </c>
      <c r="L32" s="0" t="e">
        <f aca="false">10*VLOOKUP(A32,#REF!,4,0)+VLOOKUP(A32,#REF!,5,0)</f>
        <v>#VALUE!</v>
      </c>
      <c r="M32" s="0" t="n">
        <f aca="false">10*VLOOKUP(A32,TPI!$A$1:$D$122,4,0)+VLOOKUP(A32,TPI!$A$1:$E$122,5,0)</f>
        <v>0</v>
      </c>
      <c r="N32" s="0" t="n">
        <f aca="false">10*VLOOKUP(A32,WPTP!$A$1:$D$122,4,0)+VLOOKUP(A32,WPTP!$A$1:$E$122,5,0)</f>
        <v>0</v>
      </c>
      <c r="O32" s="0" t="n">
        <f aca="false">10*VLOOKUP(A32,VPTP!$A$1:$D$122,4,0)+VLOOKUP(A32,VPTP!$A$1:$E$122,5,0)</f>
        <v>0</v>
      </c>
      <c r="P32" s="0" t="n">
        <f aca="false">10*VLOOKUP(A32,PPTP!$A$1:$D$122,4,0)+VLOOKUP(A32,PPTP!$A$1:$E$122,5,0)</f>
        <v>1</v>
      </c>
      <c r="Q32" s="0" t="n">
        <f aca="false">10*VLOOKUP(A32,WPOP!$A$1:$D$122,4,0)+VLOOKUP(A32,WPOP!$A$1:$E$122,5,0)</f>
        <v>0</v>
      </c>
      <c r="R32" s="0" t="n">
        <f aca="false">10*VLOOKUP(A32,VPOP!$A$1:$D$124,4,0)+VLOOKUP(A32,VPOP!$A$1:$E$124,5,0)</f>
        <v>0</v>
      </c>
      <c r="S32" s="0" t="n">
        <f aca="false">10*VLOOKUP(A32,CPOP!$A$1:$D$122,4,0)+VLOOKUP(A32,CPOP!$A$1:$E$122,5,0)</f>
        <v>0</v>
      </c>
      <c r="T32" s="0" t="n">
        <f aca="false">10*VLOOKUP(A32,READ!$A$1:$D$122,4,0)+VLOOKUP(A32,READ!$A$1:$E$122,5,0)</f>
        <v>0</v>
      </c>
      <c r="U32" s="4" t="n">
        <f aca="false">10*VLOOKUP(A32,LPE!$A$1:$D$122,4,0)+VLOOKUP(A32,LPE!$A$1:$E$122,5,0)</f>
        <v>1</v>
      </c>
      <c r="V32" s="4" t="n">
        <f aca="false">10*VLOOKUP(A32,SPL!$A$1:$D$122,4,0)+VLOOKUP(A32,SPL!$A$1:$E$122,5,0)</f>
        <v>1</v>
      </c>
      <c r="W32" s="4" t="n">
        <f aca="false">10*VLOOKUP(A32,WL!$A$1:$D$122,4,0)+VLOOKUP(A32,WL!$A$1:$E$122,5,0)</f>
        <v>1</v>
      </c>
      <c r="X32" s="0" t="n">
        <f aca="false">10*VLOOKUP(A32,FACT!$A$1:$D$123,4,0)+VLOOKUP(A32,FACT!$A$1:$E$123,5,0)</f>
        <v>0</v>
      </c>
      <c r="Y32" s="0" t="n">
        <f aca="false">10*VLOOKUP(A32,FPATH!$A$1:$D$122,4,0)+VLOOKUP(A32,FPATH!$A$1:$E$122,5,0)</f>
        <v>0</v>
      </c>
      <c r="Z32" s="0" t="n">
        <f aca="false">10*VLOOKUP(A32,CL!$A$1:$D$122,4,0)+VLOOKUP(A32,CL!$A$1:$E$122,5,0)</f>
        <v>1</v>
      </c>
      <c r="AA32" s="5" t="n">
        <f aca="false">COUNTIF(B32:Z32,"&gt;0")</f>
        <v>7</v>
      </c>
      <c r="AB32" s="6" t="n">
        <f aca="false">COUNTIF(B32:Z32,"1")+COUNTIF(B32:Z32,"11")</f>
        <v>7</v>
      </c>
      <c r="AC32" s="7" t="n">
        <f aca="false">COUNTIF(C32:Z32,"10")+COUNTIF(C32:Z32,"11")</f>
        <v>0</v>
      </c>
    </row>
    <row r="33" customFormat="false" ht="12.75" hidden="false" customHeight="false" outlineLevel="0" collapsed="false">
      <c r="A33" s="0" t="s">
        <v>54</v>
      </c>
      <c r="B33" s="0" t="n">
        <f aca="false">10*VLOOKUP(A33,INT!$A$1:$D$122,4,0)+VLOOKUP(A33,INT!$A$1:$E$122,5,0)</f>
        <v>0</v>
      </c>
      <c r="C33" s="4" t="n">
        <f aca="false">10*VLOOKUP(A33,ENT!$A$1:$D$122,4,0)+VLOOKUP(A33,ENT!$A$1:$E$122,5,0)</f>
        <v>10</v>
      </c>
      <c r="D33" s="0" t="n">
        <f aca="false">10*VLOOKUP(A33,FLOW!$A$1:$D$122,4,0)+VLOOKUP(A33,FLOW!$A$1:$E$122,5,0)</f>
        <v>0</v>
      </c>
      <c r="E33" s="0" t="n">
        <f aca="false">10*VLOOKUP(A33,PATH!$A$1:$D$122,4,0)+VLOOKUP(A33,PATH!$A$1:$E$122,5,0)</f>
        <v>0</v>
      </c>
      <c r="F33" s="0" t="n">
        <f aca="false">10*VLOOKUP(A33,CNF!$A$1:$D$122,4,0)+VLOOKUP(A33,CNF!$A$1:$E$122,5,0)</f>
        <v>10</v>
      </c>
      <c r="G33" s="0" t="n">
        <f aca="false">10*VLOOKUP(A33,SNT1!$A$1:$D$122,4,0)+VLOOKUP(A33,SNT1!$A$1:$E$122,5,0)</f>
        <v>0</v>
      </c>
      <c r="H33" s="0" t="n">
        <f aca="false">10*VLOOKUP(A33,SNT2!$A$1:$D$122,4,0)+VLOOKUP(A33,SNT2!$A$1:$E$122,5,0)</f>
        <v>0</v>
      </c>
      <c r="I33" s="0" t="n">
        <f aca="false">10*VLOOKUP(A33,SNT3!$A$1:$D$122,4,0)+VLOOKUP(A33,SNT3!$A$1:$E$122,5,0)</f>
        <v>0</v>
      </c>
      <c r="J33" s="0" t="e">
        <f aca="false">10*VLOOKUP(A33,#REF!,4,0)+VLOOKUP(A33,#REF!,5,0)</f>
        <v>#VALUE!</v>
      </c>
      <c r="K33" s="0" t="n">
        <f aca="false">10*VLOOKUP(A33,OPRE2!$A$1:$D$124,4,0)+VLOOKUP(A33,OPRE2!$A$1:$E$124,5,0)</f>
        <v>0</v>
      </c>
      <c r="L33" s="0" t="e">
        <f aca="false">10*VLOOKUP(A33,#REF!,4,0)+VLOOKUP(A33,#REF!,5,0)</f>
        <v>#VALUE!</v>
      </c>
      <c r="M33" s="0" t="n">
        <f aca="false">10*VLOOKUP(A33,TPI!$A$1:$D$122,4,0)+VLOOKUP(A33,TPI!$A$1:$E$122,5,0)</f>
        <v>0</v>
      </c>
      <c r="N33" s="0" t="n">
        <f aca="false">10*VLOOKUP(A33,WPTP!$A$1:$D$122,4,0)+VLOOKUP(A33,WPTP!$A$1:$E$122,5,0)</f>
        <v>0</v>
      </c>
      <c r="O33" s="0" t="n">
        <f aca="false">10*VLOOKUP(A33,VPTP!$A$1:$D$122,4,0)+VLOOKUP(A33,VPTP!$A$1:$E$122,5,0)</f>
        <v>0</v>
      </c>
      <c r="P33" s="0" t="n">
        <f aca="false">10*VLOOKUP(A33,PPTP!$A$1:$D$122,4,0)+VLOOKUP(A33,PPTP!$A$1:$E$122,5,0)</f>
        <v>0</v>
      </c>
      <c r="Q33" s="0" t="n">
        <f aca="false">10*VLOOKUP(A33,WPOP!$A$1:$D$122,4,0)+VLOOKUP(A33,WPOP!$A$1:$E$122,5,0)</f>
        <v>0</v>
      </c>
      <c r="R33" s="0" t="n">
        <f aca="false">10*VLOOKUP(A33,VPOP!$A$1:$D$124,4,0)+VLOOKUP(A33,VPOP!$A$1:$E$124,5,0)</f>
        <v>0</v>
      </c>
      <c r="S33" s="0" t="n">
        <f aca="false">10*VLOOKUP(A33,CPOP!$A$1:$D$122,4,0)+VLOOKUP(A33,CPOP!$A$1:$E$122,5,0)</f>
        <v>0</v>
      </c>
      <c r="T33" s="0" t="n">
        <f aca="false">10*VLOOKUP(A33,READ!$A$1:$D$122,4,0)+VLOOKUP(A33,READ!$A$1:$E$122,5,0)</f>
        <v>0</v>
      </c>
      <c r="U33" s="4" t="n">
        <f aca="false">10*VLOOKUP(A33,LPE!$A$1:$D$122,4,0)+VLOOKUP(A33,LPE!$A$1:$E$122,5,0)</f>
        <v>1</v>
      </c>
      <c r="V33" s="4" t="n">
        <f aca="false">10*VLOOKUP(A33,SPL!$A$1:$D$122,4,0)+VLOOKUP(A33,SPL!$A$1:$E$122,5,0)</f>
        <v>1</v>
      </c>
      <c r="W33" s="4" t="n">
        <f aca="false">10*VLOOKUP(A33,WL!$A$1:$D$122,4,0)+VLOOKUP(A33,WL!$A$1:$E$122,5,0)</f>
        <v>1</v>
      </c>
      <c r="X33" s="0" t="n">
        <f aca="false">10*VLOOKUP(A33,FACT!$A$1:$D$123,4,0)+VLOOKUP(A33,FACT!$A$1:$E$123,5,0)</f>
        <v>0</v>
      </c>
      <c r="Y33" s="0" t="n">
        <f aca="false">10*VLOOKUP(A33,FPATH!$A$1:$D$122,4,0)+VLOOKUP(A33,FPATH!$A$1:$E$122,5,0)</f>
        <v>0</v>
      </c>
      <c r="Z33" s="0" t="n">
        <f aca="false">10*VLOOKUP(A33,CL!$A$1:$D$122,4,0)+VLOOKUP(A33,CL!$A$1:$E$122,5,0)</f>
        <v>0</v>
      </c>
      <c r="AA33" s="5" t="n">
        <f aca="false">COUNTIF(B33:Z33,"&gt;0")</f>
        <v>5</v>
      </c>
      <c r="AB33" s="6" t="n">
        <f aca="false">COUNTIF(B33:Z33,"1")+COUNTIF(B33:Z33,"11")</f>
        <v>3</v>
      </c>
      <c r="AC33" s="7" t="n">
        <f aca="false">COUNTIF(C33:Z33,"10")+COUNTIF(C33:Z33,"11")</f>
        <v>2</v>
      </c>
    </row>
    <row r="34" customFormat="false" ht="12.75" hidden="false" customHeight="false" outlineLevel="0" collapsed="false">
      <c r="A34" s="0" t="s">
        <v>55</v>
      </c>
      <c r="B34" s="0" t="n">
        <f aca="false">10*VLOOKUP(A34,INT!$A$1:$D$122,4,0)+VLOOKUP(A34,INT!$A$1:$E$122,5,0)</f>
        <v>0</v>
      </c>
      <c r="C34" s="4" t="n">
        <f aca="false">10*VLOOKUP(A34,ENT!$A$1:$D$122,4,0)+VLOOKUP(A34,ENT!$A$1:$E$122,5,0)</f>
        <v>1</v>
      </c>
      <c r="D34" s="0" t="n">
        <f aca="false">10*VLOOKUP(A34,FLOW!$A$1:$D$122,4,0)+VLOOKUP(A34,FLOW!$A$1:$E$122,5,0)</f>
        <v>0</v>
      </c>
      <c r="E34" s="0" t="n">
        <f aca="false">10*VLOOKUP(A34,PATH!$A$1:$D$122,4,0)+VLOOKUP(A34,PATH!$A$1:$E$122,5,0)</f>
        <v>0</v>
      </c>
      <c r="F34" s="0" t="n">
        <f aca="false">10*VLOOKUP(A34,CNF!$A$1:$D$122,4,0)+VLOOKUP(A34,CNF!$A$1:$E$122,5,0)</f>
        <v>0</v>
      </c>
      <c r="G34" s="0" t="n">
        <f aca="false">10*VLOOKUP(A34,SNT1!$A$1:$D$122,4,0)+VLOOKUP(A34,SNT1!$A$1:$E$122,5,0)</f>
        <v>0</v>
      </c>
      <c r="H34" s="0" t="n">
        <f aca="false">10*VLOOKUP(A34,SNT2!$A$1:$D$122,4,0)+VLOOKUP(A34,SNT2!$A$1:$E$122,5,0)</f>
        <v>0</v>
      </c>
      <c r="I34" s="0" t="n">
        <f aca="false">10*VLOOKUP(A34,SNT3!$A$1:$D$122,4,0)+VLOOKUP(A34,SNT3!$A$1:$E$122,5,0)</f>
        <v>1</v>
      </c>
      <c r="J34" s="0" t="e">
        <f aca="false">10*VLOOKUP(A34,#REF!,4,0)+VLOOKUP(A34,#REF!,5,0)</f>
        <v>#VALUE!</v>
      </c>
      <c r="K34" s="0" t="n">
        <f aca="false">10*VLOOKUP(A34,OPRE2!$A$1:$D$124,4,0)+VLOOKUP(A34,OPRE2!$A$1:$E$124,5,0)</f>
        <v>0</v>
      </c>
      <c r="L34" s="0" t="e">
        <f aca="false">10*VLOOKUP(A34,#REF!,4,0)+VLOOKUP(A34,#REF!,5,0)</f>
        <v>#VALUE!</v>
      </c>
      <c r="M34" s="0" t="n">
        <f aca="false">10*VLOOKUP(A34,TPI!$A$1:$D$122,4,0)+VLOOKUP(A34,TPI!$A$1:$E$122,5,0)</f>
        <v>0</v>
      </c>
      <c r="N34" s="0" t="n">
        <f aca="false">10*VLOOKUP(A34,WPTP!$A$1:$D$122,4,0)+VLOOKUP(A34,WPTP!$A$1:$E$122,5,0)</f>
        <v>0</v>
      </c>
      <c r="O34" s="0" t="n">
        <f aca="false">10*VLOOKUP(A34,VPTP!$A$1:$D$122,4,0)+VLOOKUP(A34,VPTP!$A$1:$E$122,5,0)</f>
        <v>0</v>
      </c>
      <c r="P34" s="0" t="n">
        <f aca="false">10*VLOOKUP(A34,PPTP!$A$1:$D$122,4,0)+VLOOKUP(A34,PPTP!$A$1:$E$122,5,0)</f>
        <v>0</v>
      </c>
      <c r="Q34" s="0" t="n">
        <f aca="false">10*VLOOKUP(A34,WPOP!$A$1:$D$122,4,0)+VLOOKUP(A34,WPOP!$A$1:$E$122,5,0)</f>
        <v>0</v>
      </c>
      <c r="R34" s="0" t="n">
        <f aca="false">10*VLOOKUP(A34,VPOP!$A$1:$D$124,4,0)+VLOOKUP(A34,VPOP!$A$1:$E$124,5,0)</f>
        <v>0</v>
      </c>
      <c r="S34" s="0" t="n">
        <f aca="false">10*VLOOKUP(A34,CPOP!$A$1:$D$122,4,0)+VLOOKUP(A34,CPOP!$A$1:$E$122,5,0)</f>
        <v>0</v>
      </c>
      <c r="T34" s="0" t="n">
        <f aca="false">10*VLOOKUP(A34,READ!$A$1:$D$122,4,0)+VLOOKUP(A34,READ!$A$1:$E$122,5,0)</f>
        <v>0</v>
      </c>
      <c r="U34" s="4" t="n">
        <f aca="false">10*VLOOKUP(A34,LPE!$A$1:$D$122,4,0)+VLOOKUP(A34,LPE!$A$1:$E$122,5,0)</f>
        <v>1</v>
      </c>
      <c r="V34" s="4" t="n">
        <f aca="false">10*VLOOKUP(A34,SPL!$A$1:$D$122,4,0)+VLOOKUP(A34,SPL!$A$1:$E$122,5,0)</f>
        <v>1</v>
      </c>
      <c r="W34" s="4" t="n">
        <f aca="false">10*VLOOKUP(A34,WL!$A$1:$D$122,4,0)+VLOOKUP(A34,WL!$A$1:$E$122,5,0)</f>
        <v>1</v>
      </c>
      <c r="X34" s="0" t="n">
        <f aca="false">10*VLOOKUP(A34,FACT!$A$1:$D$123,4,0)+VLOOKUP(A34,FACT!$A$1:$E$123,5,0)</f>
        <v>0</v>
      </c>
      <c r="Y34" s="0" t="n">
        <f aca="false">10*VLOOKUP(A34,FPATH!$A$1:$D$122,4,0)+VLOOKUP(A34,FPATH!$A$1:$E$122,5,0)</f>
        <v>0</v>
      </c>
      <c r="Z34" s="0" t="n">
        <f aca="false">10*VLOOKUP(A34,CL!$A$1:$D$122,4,0)+VLOOKUP(A34,CL!$A$1:$E$122,5,0)</f>
        <v>0</v>
      </c>
      <c r="AA34" s="5" t="n">
        <f aca="false">COUNTIF(B34:Z34,"&gt;0")</f>
        <v>5</v>
      </c>
      <c r="AB34" s="6" t="n">
        <f aca="false">COUNTIF(B34:Z34,"1")+COUNTIF(B34:Z34,"11")</f>
        <v>5</v>
      </c>
      <c r="AC34" s="7" t="n">
        <f aca="false">COUNTIF(C34:Z34,"10")+COUNTIF(C34:Z34,"11")</f>
        <v>0</v>
      </c>
    </row>
    <row r="35" customFormat="false" ht="12.75" hidden="false" customHeight="false" outlineLevel="0" collapsed="false">
      <c r="A35" s="0" t="s">
        <v>56</v>
      </c>
      <c r="B35" s="0" t="n">
        <f aca="false">10*VLOOKUP(A35,INT!$A$1:$D$122,4,0)+VLOOKUP(A35,INT!$A$1:$E$122,5,0)</f>
        <v>10</v>
      </c>
      <c r="C35" s="4" t="n">
        <f aca="false">10*VLOOKUP(A35,ENT!$A$1:$D$122,4,0)+VLOOKUP(A35,ENT!$A$1:$E$122,5,0)</f>
        <v>1</v>
      </c>
      <c r="D35" s="0" t="n">
        <f aca="false">10*VLOOKUP(A35,FLOW!$A$1:$D$122,4,0)+VLOOKUP(A35,FLOW!$A$1:$E$122,5,0)</f>
        <v>1</v>
      </c>
      <c r="E35" s="0" t="n">
        <f aca="false">10*VLOOKUP(A35,PATH!$A$1:$D$122,4,0)+VLOOKUP(A35,PATH!$A$1:$E$122,5,0)</f>
        <v>1</v>
      </c>
      <c r="F35" s="0" t="n">
        <f aca="false">10*VLOOKUP(A35,CNF!$A$1:$D$122,4,0)+VLOOKUP(A35,CNF!$A$1:$E$122,5,0)</f>
        <v>10</v>
      </c>
      <c r="G35" s="0" t="n">
        <f aca="false">10*VLOOKUP(A35,SNT1!$A$1:$D$122,4,0)+VLOOKUP(A35,SNT1!$A$1:$E$122,5,0)</f>
        <v>0</v>
      </c>
      <c r="H35" s="0" t="n">
        <f aca="false">10*VLOOKUP(A35,SNT2!$A$1:$D$122,4,0)+VLOOKUP(A35,SNT2!$A$1:$E$122,5,0)</f>
        <v>0</v>
      </c>
      <c r="I35" s="0" t="n">
        <f aca="false">10*VLOOKUP(A35,SNT3!$A$1:$D$122,4,0)+VLOOKUP(A35,SNT3!$A$1:$E$122,5,0)</f>
        <v>0</v>
      </c>
      <c r="J35" s="0" t="e">
        <f aca="false">10*VLOOKUP(A35,#REF!,4,0)+VLOOKUP(A35,#REF!,5,0)</f>
        <v>#VALUE!</v>
      </c>
      <c r="K35" s="0" t="n">
        <f aca="false">10*VLOOKUP(A35,OPRE2!$A$1:$D$124,4,0)+VLOOKUP(A35,OPRE2!$A$1:$E$124,5,0)</f>
        <v>0</v>
      </c>
      <c r="L35" s="0" t="e">
        <f aca="false">10*VLOOKUP(A35,#REF!,4,0)+VLOOKUP(A35,#REF!,5,0)</f>
        <v>#VALUE!</v>
      </c>
      <c r="M35" s="0" t="n">
        <f aca="false">10*VLOOKUP(A35,TPI!$A$1:$D$122,4,0)+VLOOKUP(A35,TPI!$A$1:$E$122,5,0)</f>
        <v>0</v>
      </c>
      <c r="N35" s="0" t="n">
        <f aca="false">10*VLOOKUP(A35,WPTP!$A$1:$D$122,4,0)+VLOOKUP(A35,WPTP!$A$1:$E$122,5,0)</f>
        <v>0</v>
      </c>
      <c r="O35" s="0" t="n">
        <f aca="false">10*VLOOKUP(A35,VPTP!$A$1:$D$122,4,0)+VLOOKUP(A35,VPTP!$A$1:$E$122,5,0)</f>
        <v>0</v>
      </c>
      <c r="P35" s="0" t="n">
        <f aca="false">10*VLOOKUP(A35,PPTP!$A$1:$D$122,4,0)+VLOOKUP(A35,PPTP!$A$1:$E$122,5,0)</f>
        <v>1</v>
      </c>
      <c r="Q35" s="0" t="n">
        <f aca="false">10*VLOOKUP(A35,WPOP!$A$1:$D$122,4,0)+VLOOKUP(A35,WPOP!$A$1:$E$122,5,0)</f>
        <v>0</v>
      </c>
      <c r="R35" s="0" t="n">
        <f aca="false">10*VLOOKUP(A35,VPOP!$A$1:$D$124,4,0)+VLOOKUP(A35,VPOP!$A$1:$E$124,5,0)</f>
        <v>0</v>
      </c>
      <c r="S35" s="0" t="n">
        <f aca="false">10*VLOOKUP(A35,CPOP!$A$1:$D$122,4,0)+VLOOKUP(A35,CPOP!$A$1:$E$122,5,0)</f>
        <v>0</v>
      </c>
      <c r="T35" s="0" t="n">
        <f aca="false">10*VLOOKUP(A35,READ!$A$1:$D$122,4,0)+VLOOKUP(A35,READ!$A$1:$E$122,5,0)</f>
        <v>0</v>
      </c>
      <c r="U35" s="4" t="n">
        <f aca="false">10*VLOOKUP(A35,LPE!$A$1:$D$122,4,0)+VLOOKUP(A35,LPE!$A$1:$E$122,5,0)</f>
        <v>1</v>
      </c>
      <c r="V35" s="4" t="n">
        <f aca="false">10*VLOOKUP(A35,SPL!$A$1:$D$122,4,0)+VLOOKUP(A35,SPL!$A$1:$E$122,5,0)</f>
        <v>1</v>
      </c>
      <c r="W35" s="4" t="n">
        <f aca="false">10*VLOOKUP(A35,WL!$A$1:$D$122,4,0)+VLOOKUP(A35,WL!$A$1:$E$122,5,0)</f>
        <v>1</v>
      </c>
      <c r="X35" s="0" t="n">
        <f aca="false">10*VLOOKUP(A35,FACT!$A$1:$D$123,4,0)+VLOOKUP(A35,FACT!$A$1:$E$123,5,0)</f>
        <v>0</v>
      </c>
      <c r="Y35" s="0" t="n">
        <f aca="false">10*VLOOKUP(A35,FPATH!$A$1:$D$122,4,0)+VLOOKUP(A35,FPATH!$A$1:$E$122,5,0)</f>
        <v>0</v>
      </c>
      <c r="Z35" s="0" t="n">
        <f aca="false">10*VLOOKUP(A35,CL!$A$1:$D$122,4,0)+VLOOKUP(A35,CL!$A$1:$E$122,5,0)</f>
        <v>10</v>
      </c>
      <c r="AA35" s="5" t="n">
        <f aca="false">COUNTIF(B35:Z35,"&gt;0")</f>
        <v>10</v>
      </c>
      <c r="AB35" s="6" t="n">
        <f aca="false">COUNTIF(B35:Z35,"1")+COUNTIF(B35:Z35,"11")</f>
        <v>7</v>
      </c>
      <c r="AC35" s="7" t="n">
        <f aca="false">COUNTIF(C35:Z35,"10")+COUNTIF(C35:Z35,"11")</f>
        <v>2</v>
      </c>
    </row>
    <row r="36" customFormat="false" ht="12.75" hidden="false" customHeight="false" outlineLevel="0" collapsed="false">
      <c r="A36" s="0" t="s">
        <v>57</v>
      </c>
      <c r="B36" s="0" t="n">
        <f aca="false">10*VLOOKUP(A36,INT!$A$1:$D$122,4,0)+VLOOKUP(A36,INT!$A$1:$E$122,5,0)</f>
        <v>0</v>
      </c>
      <c r="C36" s="4" t="n">
        <f aca="false">10*VLOOKUP(A36,ENT!$A$1:$D$122,4,0)+VLOOKUP(A36,ENT!$A$1:$E$122,5,0)</f>
        <v>1</v>
      </c>
      <c r="D36" s="0" t="n">
        <f aca="false">10*VLOOKUP(A36,FLOW!$A$1:$D$122,4,0)+VLOOKUP(A36,FLOW!$A$1:$E$122,5,0)</f>
        <v>0</v>
      </c>
      <c r="E36" s="0" t="n">
        <f aca="false">10*VLOOKUP(A36,PATH!$A$1:$D$122,4,0)+VLOOKUP(A36,PATH!$A$1:$E$122,5,0)</f>
        <v>0</v>
      </c>
      <c r="F36" s="0" t="n">
        <f aca="false">10*VLOOKUP(A36,CNF!$A$1:$D$122,4,0)+VLOOKUP(A36,CNF!$A$1:$E$122,5,0)</f>
        <v>10</v>
      </c>
      <c r="G36" s="0" t="n">
        <f aca="false">10*VLOOKUP(A36,SNT1!$A$1:$D$122,4,0)+VLOOKUP(A36,SNT1!$A$1:$E$122,5,0)</f>
        <v>0</v>
      </c>
      <c r="H36" s="0" t="n">
        <f aca="false">10*VLOOKUP(A36,SNT2!$A$1:$D$122,4,0)+VLOOKUP(A36,SNT2!$A$1:$E$122,5,0)</f>
        <v>0</v>
      </c>
      <c r="I36" s="0" t="n">
        <f aca="false">10*VLOOKUP(A36,SNT3!$A$1:$D$122,4,0)+VLOOKUP(A36,SNT3!$A$1:$E$122,5,0)</f>
        <v>0</v>
      </c>
      <c r="J36" s="0" t="e">
        <f aca="false">10*VLOOKUP(A36,#REF!,4,0)+VLOOKUP(A36,#REF!,5,0)</f>
        <v>#VALUE!</v>
      </c>
      <c r="K36" s="0" t="n">
        <f aca="false">10*VLOOKUP(A36,OPRE2!$A$1:$D$124,4,0)+VLOOKUP(A36,OPRE2!$A$1:$E$124,5,0)</f>
        <v>0</v>
      </c>
      <c r="L36" s="0" t="e">
        <f aca="false">10*VLOOKUP(A36,#REF!,4,0)+VLOOKUP(A36,#REF!,5,0)</f>
        <v>#VALUE!</v>
      </c>
      <c r="M36" s="0" t="n">
        <f aca="false">10*VLOOKUP(A36,TPI!$A$1:$D$122,4,0)+VLOOKUP(A36,TPI!$A$1:$E$122,5,0)</f>
        <v>0</v>
      </c>
      <c r="N36" s="0" t="n">
        <f aca="false">10*VLOOKUP(A36,WPTP!$A$1:$D$122,4,0)+VLOOKUP(A36,WPTP!$A$1:$E$122,5,0)</f>
        <v>0</v>
      </c>
      <c r="O36" s="0" t="n">
        <f aca="false">10*VLOOKUP(A36,VPTP!$A$1:$D$122,4,0)+VLOOKUP(A36,VPTP!$A$1:$E$122,5,0)</f>
        <v>0</v>
      </c>
      <c r="P36" s="0" t="n">
        <f aca="false">10*VLOOKUP(A36,PPTP!$A$1:$D$122,4,0)+VLOOKUP(A36,PPTP!$A$1:$E$122,5,0)</f>
        <v>1</v>
      </c>
      <c r="Q36" s="0" t="n">
        <f aca="false">10*VLOOKUP(A36,WPOP!$A$1:$D$122,4,0)+VLOOKUP(A36,WPOP!$A$1:$E$122,5,0)</f>
        <v>0</v>
      </c>
      <c r="R36" s="0" t="n">
        <f aca="false">10*VLOOKUP(A36,VPOP!$A$1:$D$124,4,0)+VLOOKUP(A36,VPOP!$A$1:$E$124,5,0)</f>
        <v>0</v>
      </c>
      <c r="S36" s="0" t="n">
        <f aca="false">10*VLOOKUP(A36,CPOP!$A$1:$D$122,4,0)+VLOOKUP(A36,CPOP!$A$1:$E$122,5,0)</f>
        <v>0</v>
      </c>
      <c r="T36" s="0" t="n">
        <f aca="false">10*VLOOKUP(A36,READ!$A$1:$D$122,4,0)+VLOOKUP(A36,READ!$A$1:$E$122,5,0)</f>
        <v>0</v>
      </c>
      <c r="U36" s="4" t="n">
        <f aca="false">10*VLOOKUP(A36,LPE!$A$1:$D$122,4,0)+VLOOKUP(A36,LPE!$A$1:$E$122,5,0)</f>
        <v>1</v>
      </c>
      <c r="V36" s="4" t="n">
        <f aca="false">10*VLOOKUP(A36,SPL!$A$1:$D$122,4,0)+VLOOKUP(A36,SPL!$A$1:$E$122,5,0)</f>
        <v>1</v>
      </c>
      <c r="W36" s="4" t="n">
        <f aca="false">10*VLOOKUP(A36,WL!$A$1:$D$122,4,0)+VLOOKUP(A36,WL!$A$1:$E$122,5,0)</f>
        <v>1</v>
      </c>
      <c r="X36" s="0" t="n">
        <f aca="false">10*VLOOKUP(A36,FACT!$A$1:$D$123,4,0)+VLOOKUP(A36,FACT!$A$1:$E$123,5,0)</f>
        <v>0</v>
      </c>
      <c r="Y36" s="0" t="n">
        <f aca="false">10*VLOOKUP(A36,FPATH!$A$1:$D$122,4,0)+VLOOKUP(A36,FPATH!$A$1:$E$122,5,0)</f>
        <v>0</v>
      </c>
      <c r="Z36" s="0" t="n">
        <f aca="false">10*VLOOKUP(A36,CL!$A$1:$D$122,4,0)+VLOOKUP(A36,CL!$A$1:$E$122,5,0)</f>
        <v>0</v>
      </c>
      <c r="AA36" s="5" t="n">
        <f aca="false">COUNTIF(B36:Z36,"&gt;0")</f>
        <v>6</v>
      </c>
      <c r="AB36" s="6" t="n">
        <f aca="false">COUNTIF(B36:Z36,"1")+COUNTIF(B36:Z36,"11")</f>
        <v>5</v>
      </c>
      <c r="AC36" s="7" t="n">
        <f aca="false">COUNTIF(C36:Z36,"10")+COUNTIF(C36:Z36,"11")</f>
        <v>1</v>
      </c>
    </row>
    <row r="37" customFormat="false" ht="12.75" hidden="false" customHeight="false" outlineLevel="0" collapsed="false">
      <c r="A37" s="0" t="s">
        <v>58</v>
      </c>
      <c r="B37" s="0" t="n">
        <f aca="false">10*VLOOKUP(A37,INT!$A$1:$D$122,4,0)+VLOOKUP(A37,INT!$A$1:$E$122,5,0)</f>
        <v>0</v>
      </c>
      <c r="C37" s="4" t="n">
        <f aca="false">10*VLOOKUP(A37,ENT!$A$1:$D$122,4,0)+VLOOKUP(A37,ENT!$A$1:$E$122,5,0)</f>
        <v>1</v>
      </c>
      <c r="D37" s="0" t="n">
        <f aca="false">10*VLOOKUP(A37,FLOW!$A$1:$D$122,4,0)+VLOOKUP(A37,FLOW!$A$1:$E$122,5,0)</f>
        <v>0</v>
      </c>
      <c r="E37" s="0" t="n">
        <f aca="false">10*VLOOKUP(A37,PATH!$A$1:$D$122,4,0)+VLOOKUP(A37,PATH!$A$1:$E$122,5,0)</f>
        <v>0</v>
      </c>
      <c r="F37" s="0" t="n">
        <f aca="false">10*VLOOKUP(A37,CNF!$A$1:$D$122,4,0)+VLOOKUP(A37,CNF!$A$1:$E$122,5,0)</f>
        <v>1</v>
      </c>
      <c r="G37" s="0" t="n">
        <f aca="false">10*VLOOKUP(A37,SNT1!$A$1:$D$122,4,0)+VLOOKUP(A37,SNT1!$A$1:$E$122,5,0)</f>
        <v>0</v>
      </c>
      <c r="H37" s="0" t="n">
        <f aca="false">10*VLOOKUP(A37,SNT2!$A$1:$D$122,4,0)+VLOOKUP(A37,SNT2!$A$1:$E$122,5,0)</f>
        <v>0</v>
      </c>
      <c r="I37" s="0" t="n">
        <f aca="false">10*VLOOKUP(A37,SNT3!$A$1:$D$122,4,0)+VLOOKUP(A37,SNT3!$A$1:$E$122,5,0)</f>
        <v>1</v>
      </c>
      <c r="J37" s="0" t="e">
        <f aca="false">10*VLOOKUP(A37,#REF!,4,0)+VLOOKUP(A37,#REF!,5,0)</f>
        <v>#VALUE!</v>
      </c>
      <c r="K37" s="0" t="n">
        <f aca="false">10*VLOOKUP(A37,OPRE2!$A$1:$D$124,4,0)+VLOOKUP(A37,OPRE2!$A$1:$E$124,5,0)</f>
        <v>0</v>
      </c>
      <c r="L37" s="0" t="e">
        <f aca="false">10*VLOOKUP(A37,#REF!,4,0)+VLOOKUP(A37,#REF!,5,0)</f>
        <v>#VALUE!</v>
      </c>
      <c r="M37" s="0" t="n">
        <f aca="false">10*VLOOKUP(A37,TPI!$A$1:$D$122,4,0)+VLOOKUP(A37,TPI!$A$1:$E$122,5,0)</f>
        <v>0</v>
      </c>
      <c r="N37" s="0" t="n">
        <f aca="false">10*VLOOKUP(A37,WPTP!$A$1:$D$122,4,0)+VLOOKUP(A37,WPTP!$A$1:$E$122,5,0)</f>
        <v>0</v>
      </c>
      <c r="O37" s="0" t="n">
        <f aca="false">10*VLOOKUP(A37,VPTP!$A$1:$D$122,4,0)+VLOOKUP(A37,VPTP!$A$1:$E$122,5,0)</f>
        <v>0</v>
      </c>
      <c r="P37" s="0" t="n">
        <f aca="false">10*VLOOKUP(A37,PPTP!$A$1:$D$122,4,0)+VLOOKUP(A37,PPTP!$A$1:$E$122,5,0)</f>
        <v>0</v>
      </c>
      <c r="Q37" s="0" t="n">
        <f aca="false">10*VLOOKUP(A37,WPOP!$A$1:$D$122,4,0)+VLOOKUP(A37,WPOP!$A$1:$E$122,5,0)</f>
        <v>0</v>
      </c>
      <c r="R37" s="0" t="n">
        <f aca="false">10*VLOOKUP(A37,VPOP!$A$1:$D$124,4,0)+VLOOKUP(A37,VPOP!$A$1:$E$124,5,0)</f>
        <v>0</v>
      </c>
      <c r="S37" s="0" t="n">
        <f aca="false">10*VLOOKUP(A37,CPOP!$A$1:$D$122,4,0)+VLOOKUP(A37,CPOP!$A$1:$E$122,5,0)</f>
        <v>0</v>
      </c>
      <c r="T37" s="0" t="n">
        <f aca="false">10*VLOOKUP(A37,READ!$A$1:$D$122,4,0)+VLOOKUP(A37,READ!$A$1:$E$122,5,0)</f>
        <v>0</v>
      </c>
      <c r="U37" s="4" t="n">
        <f aca="false">10*VLOOKUP(A37,LPE!$A$1:$D$122,4,0)+VLOOKUP(A37,LPE!$A$1:$E$122,5,0)</f>
        <v>1</v>
      </c>
      <c r="V37" s="4" t="n">
        <f aca="false">10*VLOOKUP(A37,SPL!$A$1:$D$122,4,0)+VLOOKUP(A37,SPL!$A$1:$E$122,5,0)</f>
        <v>1</v>
      </c>
      <c r="W37" s="4" t="n">
        <f aca="false">10*VLOOKUP(A37,WL!$A$1:$D$122,4,0)+VLOOKUP(A37,WL!$A$1:$E$122,5,0)</f>
        <v>1</v>
      </c>
      <c r="X37" s="0" t="n">
        <f aca="false">10*VLOOKUP(A37,FACT!$A$1:$D$123,4,0)+VLOOKUP(A37,FACT!$A$1:$E$123,5,0)</f>
        <v>0</v>
      </c>
      <c r="Y37" s="0" t="n">
        <f aca="false">10*VLOOKUP(A37,FPATH!$A$1:$D$122,4,0)+VLOOKUP(A37,FPATH!$A$1:$E$122,5,0)</f>
        <v>0</v>
      </c>
      <c r="Z37" s="0" t="n">
        <f aca="false">10*VLOOKUP(A37,CL!$A$1:$D$122,4,0)+VLOOKUP(A37,CL!$A$1:$E$122,5,0)</f>
        <v>0</v>
      </c>
      <c r="AA37" s="5" t="n">
        <f aca="false">COUNTIF(B37:Z37,"&gt;0")</f>
        <v>6</v>
      </c>
      <c r="AB37" s="6" t="n">
        <f aca="false">COUNTIF(B37:Z37,"1")+COUNTIF(B37:Z37,"11")</f>
        <v>6</v>
      </c>
      <c r="AC37" s="7" t="n">
        <f aca="false">COUNTIF(C37:Z37,"10")+COUNTIF(C37:Z37,"11")</f>
        <v>0</v>
      </c>
    </row>
    <row r="38" customFormat="false" ht="12.75" hidden="false" customHeight="false" outlineLevel="0" collapsed="false">
      <c r="A38" s="0" t="s">
        <v>59</v>
      </c>
      <c r="B38" s="0" t="n">
        <f aca="false">10*VLOOKUP(A38,INT!$A$1:$D$122,4,0)+VLOOKUP(A38,INT!$A$1:$E$122,5,0)</f>
        <v>0</v>
      </c>
      <c r="C38" s="4" t="n">
        <f aca="false">10*VLOOKUP(A38,ENT!$A$1:$D$122,4,0)+VLOOKUP(A38,ENT!$A$1:$E$122,5,0)</f>
        <v>1</v>
      </c>
      <c r="D38" s="0" t="n">
        <f aca="false">10*VLOOKUP(A38,FLOW!$A$1:$D$122,4,0)+VLOOKUP(A38,FLOW!$A$1:$E$122,5,0)</f>
        <v>0</v>
      </c>
      <c r="E38" s="0" t="n">
        <f aca="false">10*VLOOKUP(A38,PATH!$A$1:$D$122,4,0)+VLOOKUP(A38,PATH!$A$1:$E$122,5,0)</f>
        <v>0</v>
      </c>
      <c r="F38" s="0" t="n">
        <f aca="false">10*VLOOKUP(A38,CNF!$A$1:$D$122,4,0)+VLOOKUP(A38,CNF!$A$1:$E$122,5,0)</f>
        <v>0</v>
      </c>
      <c r="G38" s="0" t="n">
        <f aca="false">10*VLOOKUP(A38,SNT1!$A$1:$D$122,4,0)+VLOOKUP(A38,SNT1!$A$1:$E$122,5,0)</f>
        <v>0</v>
      </c>
      <c r="H38" s="0" t="n">
        <f aca="false">10*VLOOKUP(A38,SNT2!$A$1:$D$122,4,0)+VLOOKUP(A38,SNT2!$A$1:$E$122,5,0)</f>
        <v>0</v>
      </c>
      <c r="I38" s="0" t="n">
        <f aca="false">10*VLOOKUP(A38,SNT3!$A$1:$D$122,4,0)+VLOOKUP(A38,SNT3!$A$1:$E$122,5,0)</f>
        <v>0</v>
      </c>
      <c r="J38" s="0" t="e">
        <f aca="false">10*VLOOKUP(A38,#REF!,4,0)+VLOOKUP(A38,#REF!,5,0)</f>
        <v>#VALUE!</v>
      </c>
      <c r="K38" s="0" t="n">
        <f aca="false">10*VLOOKUP(A38,OPRE2!$A$1:$D$124,4,0)+VLOOKUP(A38,OPRE2!$A$1:$E$124,5,0)</f>
        <v>0</v>
      </c>
      <c r="L38" s="0" t="e">
        <f aca="false">10*VLOOKUP(A38,#REF!,4,0)+VLOOKUP(A38,#REF!,5,0)</f>
        <v>#VALUE!</v>
      </c>
      <c r="M38" s="0" t="n">
        <f aca="false">10*VLOOKUP(A38,TPI!$A$1:$D$122,4,0)+VLOOKUP(A38,TPI!$A$1:$E$122,5,0)</f>
        <v>0</v>
      </c>
      <c r="N38" s="0" t="n">
        <f aca="false">10*VLOOKUP(A38,WPTP!$A$1:$D$122,4,0)+VLOOKUP(A38,WPTP!$A$1:$E$122,5,0)</f>
        <v>0</v>
      </c>
      <c r="O38" s="0" t="n">
        <f aca="false">10*VLOOKUP(A38,VPTP!$A$1:$D$122,4,0)+VLOOKUP(A38,VPTP!$A$1:$E$122,5,0)</f>
        <v>0</v>
      </c>
      <c r="P38" s="0" t="n">
        <f aca="false">10*VLOOKUP(A38,PPTP!$A$1:$D$122,4,0)+VLOOKUP(A38,PPTP!$A$1:$E$122,5,0)</f>
        <v>1</v>
      </c>
      <c r="Q38" s="0" t="n">
        <f aca="false">10*VLOOKUP(A38,WPOP!$A$1:$D$122,4,0)+VLOOKUP(A38,WPOP!$A$1:$E$122,5,0)</f>
        <v>0</v>
      </c>
      <c r="R38" s="0" t="n">
        <f aca="false">10*VLOOKUP(A38,VPOP!$A$1:$D$124,4,0)+VLOOKUP(A38,VPOP!$A$1:$E$124,5,0)</f>
        <v>0</v>
      </c>
      <c r="S38" s="0" t="n">
        <f aca="false">10*VLOOKUP(A38,CPOP!$A$1:$D$122,4,0)+VLOOKUP(A38,CPOP!$A$1:$E$122,5,0)</f>
        <v>0</v>
      </c>
      <c r="T38" s="0" t="n">
        <f aca="false">10*VLOOKUP(A38,READ!$A$1:$D$122,4,0)+VLOOKUP(A38,READ!$A$1:$E$122,5,0)</f>
        <v>0</v>
      </c>
      <c r="U38" s="4" t="n">
        <f aca="false">10*VLOOKUP(A38,LPE!$A$1:$D$122,4,0)+VLOOKUP(A38,LPE!$A$1:$E$122,5,0)</f>
        <v>1</v>
      </c>
      <c r="V38" s="4" t="n">
        <f aca="false">10*VLOOKUP(A38,SPL!$A$1:$D$122,4,0)+VLOOKUP(A38,SPL!$A$1:$E$122,5,0)</f>
        <v>1</v>
      </c>
      <c r="W38" s="4" t="n">
        <f aca="false">10*VLOOKUP(A38,WL!$A$1:$D$122,4,0)+VLOOKUP(A38,WL!$A$1:$E$122,5,0)</f>
        <v>1</v>
      </c>
      <c r="X38" s="0" t="n">
        <f aca="false">10*VLOOKUP(A38,FACT!$A$1:$D$123,4,0)+VLOOKUP(A38,FACT!$A$1:$E$123,5,0)</f>
        <v>0</v>
      </c>
      <c r="Y38" s="0" t="n">
        <f aca="false">10*VLOOKUP(A38,FPATH!$A$1:$D$122,4,0)+VLOOKUP(A38,FPATH!$A$1:$E$122,5,0)</f>
        <v>0</v>
      </c>
      <c r="Z38" s="0" t="n">
        <f aca="false">10*VLOOKUP(A38,CL!$A$1:$D$122,4,0)+VLOOKUP(A38,CL!$A$1:$E$122,5,0)</f>
        <v>0</v>
      </c>
      <c r="AA38" s="5" t="n">
        <f aca="false">COUNTIF(B38:Z38,"&gt;0")</f>
        <v>5</v>
      </c>
      <c r="AB38" s="6" t="n">
        <f aca="false">COUNTIF(B38:Z38,"1")+COUNTIF(B38:Z38,"11")</f>
        <v>5</v>
      </c>
      <c r="AC38" s="7" t="n">
        <f aca="false">COUNTIF(C38:Z38,"10")+COUNTIF(C38:Z38,"11")</f>
        <v>0</v>
      </c>
    </row>
    <row r="39" customFormat="false" ht="12.75" hidden="false" customHeight="false" outlineLevel="0" collapsed="false">
      <c r="A39" s="0" t="s">
        <v>60</v>
      </c>
      <c r="B39" s="0" t="n">
        <f aca="false">10*VLOOKUP(A39,INT!$A$1:$D$122,4,0)+VLOOKUP(A39,INT!$A$1:$E$122,5,0)</f>
        <v>0</v>
      </c>
      <c r="C39" s="4" t="n">
        <f aca="false">10*VLOOKUP(A39,ENT!$A$1:$D$122,4,0)+VLOOKUP(A39,ENT!$A$1:$E$122,5,0)</f>
        <v>1</v>
      </c>
      <c r="D39" s="0" t="n">
        <f aca="false">10*VLOOKUP(A39,FLOW!$A$1:$D$122,4,0)+VLOOKUP(A39,FLOW!$A$1:$E$122,5,0)</f>
        <v>0</v>
      </c>
      <c r="E39" s="0" t="n">
        <f aca="false">10*VLOOKUP(A39,PATH!$A$1:$D$122,4,0)+VLOOKUP(A39,PATH!$A$1:$E$122,5,0)</f>
        <v>0</v>
      </c>
      <c r="F39" s="0" t="n">
        <f aca="false">10*VLOOKUP(A39,CNF!$A$1:$D$122,4,0)+VLOOKUP(A39,CNF!$A$1:$E$122,5,0)</f>
        <v>0</v>
      </c>
      <c r="G39" s="0" t="n">
        <f aca="false">10*VLOOKUP(A39,SNT1!$A$1:$D$122,4,0)+VLOOKUP(A39,SNT1!$A$1:$E$122,5,0)</f>
        <v>0</v>
      </c>
      <c r="H39" s="0" t="n">
        <f aca="false">10*VLOOKUP(A39,SNT2!$A$1:$D$122,4,0)+VLOOKUP(A39,SNT2!$A$1:$E$122,5,0)</f>
        <v>0</v>
      </c>
      <c r="I39" s="0" t="n">
        <f aca="false">10*VLOOKUP(A39,SNT3!$A$1:$D$122,4,0)+VLOOKUP(A39,SNT3!$A$1:$E$122,5,0)</f>
        <v>0</v>
      </c>
      <c r="J39" s="0" t="e">
        <f aca="false">10*VLOOKUP(A39,#REF!,4,0)+VLOOKUP(A39,#REF!,5,0)</f>
        <v>#VALUE!</v>
      </c>
      <c r="K39" s="0" t="n">
        <f aca="false">10*VLOOKUP(A39,OPRE2!$A$1:$D$124,4,0)+VLOOKUP(A39,OPRE2!$A$1:$E$124,5,0)</f>
        <v>0</v>
      </c>
      <c r="L39" s="0" t="e">
        <f aca="false">10*VLOOKUP(A39,#REF!,4,0)+VLOOKUP(A39,#REF!,5,0)</f>
        <v>#VALUE!</v>
      </c>
      <c r="M39" s="0" t="n">
        <f aca="false">10*VLOOKUP(A39,TPI!$A$1:$D$122,4,0)+VLOOKUP(A39,TPI!$A$1:$E$122,5,0)</f>
        <v>0</v>
      </c>
      <c r="N39" s="0" t="n">
        <f aca="false">10*VLOOKUP(A39,WPTP!$A$1:$D$122,4,0)+VLOOKUP(A39,WPTP!$A$1:$E$122,5,0)</f>
        <v>0</v>
      </c>
      <c r="O39" s="0" t="n">
        <f aca="false">10*VLOOKUP(A39,VPTP!$A$1:$D$122,4,0)+VLOOKUP(A39,VPTP!$A$1:$E$122,5,0)</f>
        <v>0</v>
      </c>
      <c r="P39" s="0" t="n">
        <f aca="false">10*VLOOKUP(A39,PPTP!$A$1:$D$122,4,0)+VLOOKUP(A39,PPTP!$A$1:$E$122,5,0)</f>
        <v>0</v>
      </c>
      <c r="Q39" s="0" t="n">
        <f aca="false">10*VLOOKUP(A39,WPOP!$A$1:$D$122,4,0)+VLOOKUP(A39,WPOP!$A$1:$E$122,5,0)</f>
        <v>0</v>
      </c>
      <c r="R39" s="0" t="n">
        <f aca="false">10*VLOOKUP(A39,VPOP!$A$1:$D$124,4,0)+VLOOKUP(A39,VPOP!$A$1:$E$124,5,0)</f>
        <v>0</v>
      </c>
      <c r="S39" s="0" t="n">
        <f aca="false">10*VLOOKUP(A39,CPOP!$A$1:$D$122,4,0)+VLOOKUP(A39,CPOP!$A$1:$E$122,5,0)</f>
        <v>0</v>
      </c>
      <c r="T39" s="0" t="n">
        <f aca="false">10*VLOOKUP(A39,READ!$A$1:$D$122,4,0)+VLOOKUP(A39,READ!$A$1:$E$122,5,0)</f>
        <v>0</v>
      </c>
      <c r="U39" s="4" t="n">
        <f aca="false">10*VLOOKUP(A39,LPE!$A$1:$D$122,4,0)+VLOOKUP(A39,LPE!$A$1:$E$122,5,0)</f>
        <v>1</v>
      </c>
      <c r="V39" s="4" t="n">
        <f aca="false">10*VLOOKUP(A39,SPL!$A$1:$D$122,4,0)+VLOOKUP(A39,SPL!$A$1:$E$122,5,0)</f>
        <v>1</v>
      </c>
      <c r="W39" s="4" t="n">
        <f aca="false">10*VLOOKUP(A39,WL!$A$1:$D$122,4,0)+VLOOKUP(A39,WL!$A$1:$E$122,5,0)</f>
        <v>1</v>
      </c>
      <c r="X39" s="0" t="n">
        <f aca="false">10*VLOOKUP(A39,FACT!$A$1:$D$123,4,0)+VLOOKUP(A39,FACT!$A$1:$E$123,5,0)</f>
        <v>0</v>
      </c>
      <c r="Y39" s="0" t="n">
        <f aca="false">10*VLOOKUP(A39,FPATH!$A$1:$D$122,4,0)+VLOOKUP(A39,FPATH!$A$1:$E$122,5,0)</f>
        <v>0</v>
      </c>
      <c r="Z39" s="0" t="n">
        <f aca="false">10*VLOOKUP(A39,CL!$A$1:$D$122,4,0)+VLOOKUP(A39,CL!$A$1:$E$122,5,0)</f>
        <v>0</v>
      </c>
      <c r="AA39" s="5" t="n">
        <f aca="false">COUNTIF(B39:Z39,"&gt;0")</f>
        <v>4</v>
      </c>
      <c r="AB39" s="6" t="n">
        <f aca="false">COUNTIF(B39:Z39,"1")+COUNTIF(B39:Z39,"11")</f>
        <v>4</v>
      </c>
      <c r="AC39" s="7" t="n">
        <f aca="false">COUNTIF(C39:Z39,"10")+COUNTIF(C39:Z39,"11")</f>
        <v>0</v>
      </c>
    </row>
    <row r="40" customFormat="false" ht="12.75" hidden="false" customHeight="false" outlineLevel="0" collapsed="false">
      <c r="A40" s="0" t="s">
        <v>61</v>
      </c>
      <c r="B40" s="0" t="n">
        <f aca="false">10*VLOOKUP(A40,INT!$A$1:$D$122,4,0)+VLOOKUP(A40,INT!$A$1:$E$122,5,0)</f>
        <v>10</v>
      </c>
      <c r="C40" s="4" t="n">
        <f aca="false">10*VLOOKUP(A40,ENT!$A$1:$D$122,4,0)+VLOOKUP(A40,ENT!$A$1:$E$122,5,0)</f>
        <v>1</v>
      </c>
      <c r="D40" s="0" t="n">
        <f aca="false">10*VLOOKUP(A40,FLOW!$A$1:$D$122,4,0)+VLOOKUP(A40,FLOW!$A$1:$E$122,5,0)</f>
        <v>0</v>
      </c>
      <c r="E40" s="0" t="n">
        <f aca="false">10*VLOOKUP(A40,PATH!$A$1:$D$122,4,0)+VLOOKUP(A40,PATH!$A$1:$E$122,5,0)</f>
        <v>0</v>
      </c>
      <c r="F40" s="0" t="n">
        <f aca="false">10*VLOOKUP(A40,CNF!$A$1:$D$122,4,0)+VLOOKUP(A40,CNF!$A$1:$E$122,5,0)</f>
        <v>10</v>
      </c>
      <c r="G40" s="0" t="n">
        <f aca="false">10*VLOOKUP(A40,SNT1!$A$1:$D$122,4,0)+VLOOKUP(A40,SNT1!$A$1:$E$122,5,0)</f>
        <v>0</v>
      </c>
      <c r="H40" s="0" t="n">
        <f aca="false">10*VLOOKUP(A40,SNT2!$A$1:$D$122,4,0)+VLOOKUP(A40,SNT2!$A$1:$E$122,5,0)</f>
        <v>0</v>
      </c>
      <c r="I40" s="0" t="n">
        <f aca="false">10*VLOOKUP(A40,SNT3!$A$1:$D$122,4,0)+VLOOKUP(A40,SNT3!$A$1:$E$122,5,0)</f>
        <v>0</v>
      </c>
      <c r="J40" s="0" t="e">
        <f aca="false">10*VLOOKUP(A40,#REF!,4,0)+VLOOKUP(A40,#REF!,5,0)</f>
        <v>#VALUE!</v>
      </c>
      <c r="K40" s="0" t="n">
        <f aca="false">10*VLOOKUP(A40,OPRE2!$A$1:$D$124,4,0)+VLOOKUP(A40,OPRE2!$A$1:$E$124,5,0)</f>
        <v>0</v>
      </c>
      <c r="L40" s="0" t="e">
        <f aca="false">10*VLOOKUP(A40,#REF!,4,0)+VLOOKUP(A40,#REF!,5,0)</f>
        <v>#VALUE!</v>
      </c>
      <c r="M40" s="0" t="n">
        <f aca="false">10*VLOOKUP(A40,TPI!$A$1:$D$122,4,0)+VLOOKUP(A40,TPI!$A$1:$E$122,5,0)</f>
        <v>0</v>
      </c>
      <c r="N40" s="0" t="n">
        <f aca="false">10*VLOOKUP(A40,WPTP!$A$1:$D$122,4,0)+VLOOKUP(A40,WPTP!$A$1:$E$122,5,0)</f>
        <v>0</v>
      </c>
      <c r="O40" s="0" t="n">
        <f aca="false">10*VLOOKUP(A40,VPTP!$A$1:$D$122,4,0)+VLOOKUP(A40,VPTP!$A$1:$E$122,5,0)</f>
        <v>0</v>
      </c>
      <c r="P40" s="0" t="n">
        <f aca="false">10*VLOOKUP(A40,PPTP!$A$1:$D$122,4,0)+VLOOKUP(A40,PPTP!$A$1:$E$122,5,0)</f>
        <v>1</v>
      </c>
      <c r="Q40" s="0" t="n">
        <f aca="false">10*VLOOKUP(A40,WPOP!$A$1:$D$122,4,0)+VLOOKUP(A40,WPOP!$A$1:$E$122,5,0)</f>
        <v>10</v>
      </c>
      <c r="R40" s="0" t="n">
        <f aca="false">10*VLOOKUP(A40,VPOP!$A$1:$D$124,4,0)+VLOOKUP(A40,VPOP!$A$1:$E$124,5,0)</f>
        <v>10</v>
      </c>
      <c r="S40" s="0" t="n">
        <f aca="false">10*VLOOKUP(A40,CPOP!$A$1:$D$122,4,0)+VLOOKUP(A40,CPOP!$A$1:$E$122,5,0)</f>
        <v>10</v>
      </c>
      <c r="T40" s="0" t="n">
        <f aca="false">10*VLOOKUP(A40,READ!$A$1:$D$122,4,0)+VLOOKUP(A40,READ!$A$1:$E$122,5,0)</f>
        <v>10</v>
      </c>
      <c r="U40" s="4" t="n">
        <f aca="false">10*VLOOKUP(A40,LPE!$A$1:$D$122,4,0)+VLOOKUP(A40,LPE!$A$1:$E$122,5,0)</f>
        <v>1</v>
      </c>
      <c r="V40" s="4" t="n">
        <f aca="false">10*VLOOKUP(A40,SPL!$A$1:$D$122,4,0)+VLOOKUP(A40,SPL!$A$1:$E$122,5,0)</f>
        <v>1</v>
      </c>
      <c r="W40" s="4" t="n">
        <f aca="false">10*VLOOKUP(A40,WL!$A$1:$D$122,4,0)+VLOOKUP(A40,WL!$A$1:$E$122,5,0)</f>
        <v>1</v>
      </c>
      <c r="X40" s="0" t="n">
        <f aca="false">10*VLOOKUP(A40,FACT!$A$1:$D$123,4,0)+VLOOKUP(A40,FACT!$A$1:$E$123,5,0)</f>
        <v>10</v>
      </c>
      <c r="Y40" s="0" t="n">
        <f aca="false">10*VLOOKUP(A40,FPATH!$A$1:$D$122,4,0)+VLOOKUP(A40,FPATH!$A$1:$E$122,5,0)</f>
        <v>0</v>
      </c>
      <c r="Z40" s="0" t="n">
        <f aca="false">10*VLOOKUP(A40,CL!$A$1:$D$122,4,0)+VLOOKUP(A40,CL!$A$1:$E$122,5,0)</f>
        <v>0</v>
      </c>
      <c r="AA40" s="5" t="n">
        <f aca="false">COUNTIF(B40:Z40,"&gt;0")</f>
        <v>12</v>
      </c>
      <c r="AB40" s="6" t="n">
        <f aca="false">COUNTIF(B40:Z40,"1")+COUNTIF(B40:Z40,"11")</f>
        <v>5</v>
      </c>
      <c r="AC40" s="7" t="n">
        <f aca="false">COUNTIF(C40:Z40,"10")+COUNTIF(C40:Z40,"11")</f>
        <v>6</v>
      </c>
    </row>
    <row r="41" customFormat="false" ht="12.75" hidden="false" customHeight="false" outlineLevel="0" collapsed="false">
      <c r="A41" s="0" t="s">
        <v>62</v>
      </c>
      <c r="B41" s="0" t="n">
        <f aca="false">10*VLOOKUP(A41,INT!$A$1:$D$122,4,0)+VLOOKUP(A41,INT!$A$1:$E$122,5,0)</f>
        <v>0</v>
      </c>
      <c r="C41" s="4" t="n">
        <f aca="false">10*VLOOKUP(A41,ENT!$A$1:$D$122,4,0)+VLOOKUP(A41,ENT!$A$1:$E$122,5,0)</f>
        <v>1</v>
      </c>
      <c r="D41" s="0" t="n">
        <f aca="false">10*VLOOKUP(A41,FLOW!$A$1:$D$122,4,0)+VLOOKUP(A41,FLOW!$A$1:$E$122,5,0)</f>
        <v>0</v>
      </c>
      <c r="E41" s="0" t="n">
        <f aca="false">10*VLOOKUP(A41,PATH!$A$1:$D$122,4,0)+VLOOKUP(A41,PATH!$A$1:$E$122,5,0)</f>
        <v>0</v>
      </c>
      <c r="F41" s="0" t="n">
        <f aca="false">10*VLOOKUP(A41,CNF!$A$1:$D$122,4,0)+VLOOKUP(A41,CNF!$A$1:$E$122,5,0)</f>
        <v>0</v>
      </c>
      <c r="G41" s="0" t="n">
        <f aca="false">10*VLOOKUP(A41,SNT1!$A$1:$D$122,4,0)+VLOOKUP(A41,SNT1!$A$1:$E$122,5,0)</f>
        <v>0</v>
      </c>
      <c r="H41" s="0" t="n">
        <f aca="false">10*VLOOKUP(A41,SNT2!$A$1:$D$122,4,0)+VLOOKUP(A41,SNT2!$A$1:$E$122,5,0)</f>
        <v>0</v>
      </c>
      <c r="I41" s="0" t="n">
        <f aca="false">10*VLOOKUP(A41,SNT3!$A$1:$D$122,4,0)+VLOOKUP(A41,SNT3!$A$1:$E$122,5,0)</f>
        <v>1</v>
      </c>
      <c r="J41" s="0" t="e">
        <f aca="false">10*VLOOKUP(A41,#REF!,4,0)+VLOOKUP(A41,#REF!,5,0)</f>
        <v>#VALUE!</v>
      </c>
      <c r="K41" s="0" t="n">
        <f aca="false">10*VLOOKUP(A41,OPRE2!$A$1:$D$124,4,0)+VLOOKUP(A41,OPRE2!$A$1:$E$124,5,0)</f>
        <v>0</v>
      </c>
      <c r="L41" s="0" t="e">
        <f aca="false">10*VLOOKUP(A41,#REF!,4,0)+VLOOKUP(A41,#REF!,5,0)</f>
        <v>#VALUE!</v>
      </c>
      <c r="M41" s="0" t="n">
        <f aca="false">10*VLOOKUP(A41,TPI!$A$1:$D$122,4,0)+VLOOKUP(A41,TPI!$A$1:$E$122,5,0)</f>
        <v>0</v>
      </c>
      <c r="N41" s="0" t="n">
        <f aca="false">10*VLOOKUP(A41,WPTP!$A$1:$D$122,4,0)+VLOOKUP(A41,WPTP!$A$1:$E$122,5,0)</f>
        <v>0</v>
      </c>
      <c r="O41" s="0" t="n">
        <f aca="false">10*VLOOKUP(A41,VPTP!$A$1:$D$122,4,0)+VLOOKUP(A41,VPTP!$A$1:$E$122,5,0)</f>
        <v>0</v>
      </c>
      <c r="P41" s="0" t="n">
        <f aca="false">10*VLOOKUP(A41,PPTP!$A$1:$D$122,4,0)+VLOOKUP(A41,PPTP!$A$1:$E$122,5,0)</f>
        <v>1</v>
      </c>
      <c r="Q41" s="0" t="n">
        <f aca="false">10*VLOOKUP(A41,WPOP!$A$1:$D$122,4,0)+VLOOKUP(A41,WPOP!$A$1:$E$122,5,0)</f>
        <v>0</v>
      </c>
      <c r="R41" s="0" t="n">
        <f aca="false">10*VLOOKUP(A41,VPOP!$A$1:$D$124,4,0)+VLOOKUP(A41,VPOP!$A$1:$E$124,5,0)</f>
        <v>0</v>
      </c>
      <c r="S41" s="0" t="n">
        <f aca="false">10*VLOOKUP(A41,CPOP!$A$1:$D$122,4,0)+VLOOKUP(A41,CPOP!$A$1:$E$122,5,0)</f>
        <v>0</v>
      </c>
      <c r="T41" s="0" t="n">
        <f aca="false">10*VLOOKUP(A41,READ!$A$1:$D$122,4,0)+VLOOKUP(A41,READ!$A$1:$E$122,5,0)</f>
        <v>0</v>
      </c>
      <c r="U41" s="4" t="n">
        <f aca="false">10*VLOOKUP(A41,LPE!$A$1:$D$122,4,0)+VLOOKUP(A41,LPE!$A$1:$E$122,5,0)</f>
        <v>1</v>
      </c>
      <c r="V41" s="4" t="n">
        <f aca="false">10*VLOOKUP(A41,SPL!$A$1:$D$122,4,0)+VLOOKUP(A41,SPL!$A$1:$E$122,5,0)</f>
        <v>1</v>
      </c>
      <c r="W41" s="4" t="n">
        <f aca="false">10*VLOOKUP(A41,WL!$A$1:$D$122,4,0)+VLOOKUP(A41,WL!$A$1:$E$122,5,0)</f>
        <v>1</v>
      </c>
      <c r="X41" s="0" t="n">
        <f aca="false">10*VLOOKUP(A41,FACT!$A$1:$D$123,4,0)+VLOOKUP(A41,FACT!$A$1:$E$123,5,0)</f>
        <v>0</v>
      </c>
      <c r="Y41" s="0" t="n">
        <f aca="false">10*VLOOKUP(A41,FPATH!$A$1:$D$122,4,0)+VLOOKUP(A41,FPATH!$A$1:$E$122,5,0)</f>
        <v>0</v>
      </c>
      <c r="Z41" s="0" t="n">
        <f aca="false">10*VLOOKUP(A41,CL!$A$1:$D$122,4,0)+VLOOKUP(A41,CL!$A$1:$E$122,5,0)</f>
        <v>0</v>
      </c>
      <c r="AA41" s="5" t="n">
        <f aca="false">COUNTIF(B41:Z41,"&gt;0")</f>
        <v>6</v>
      </c>
      <c r="AB41" s="6" t="n">
        <f aca="false">COUNTIF(B41:Z41,"1")+COUNTIF(B41:Z41,"11")</f>
        <v>6</v>
      </c>
      <c r="AC41" s="7" t="n">
        <f aca="false">COUNTIF(C41:Z41,"10")+COUNTIF(C41:Z41,"11")</f>
        <v>0</v>
      </c>
    </row>
    <row r="42" customFormat="false" ht="12.75" hidden="false" customHeight="false" outlineLevel="0" collapsed="false">
      <c r="A42" s="0" t="s">
        <v>157</v>
      </c>
      <c r="B42" s="0" t="e">
        <f aca="false">10*VLOOKUP(A42,INT!$A$1:$D$122,4,0)+VLOOKUP(A42,INT!$A$1:$E$122,5,0)</f>
        <v>#N/A</v>
      </c>
      <c r="C42" s="4" t="e">
        <f aca="false">10*VLOOKUP(A42,ENT!$A$1:$D$122,4,0)+VLOOKUP(A42,ENT!$A$1:$E$122,5,0)</f>
        <v>#N/A</v>
      </c>
      <c r="D42" s="0" t="e">
        <f aca="false">10*VLOOKUP(A42,FLOW!$A$1:$D$122,4,0)+VLOOKUP(A42,FLOW!$A$1:$E$122,5,0)</f>
        <v>#N/A</v>
      </c>
      <c r="E42" s="0" t="e">
        <f aca="false">10*VLOOKUP(A42,PATH!$A$1:$D$122,4,0)+VLOOKUP(A42,PATH!$A$1:$E$122,5,0)</f>
        <v>#N/A</v>
      </c>
      <c r="F42" s="0" t="e">
        <f aca="false">10*VLOOKUP(A42,CNF!$A$1:$D$122,4,0)+VLOOKUP(A42,CNF!$A$1:$E$122,5,0)</f>
        <v>#N/A</v>
      </c>
      <c r="G42" s="0" t="e">
        <f aca="false">10*VLOOKUP(A42,SNT1!$A$1:$D$122,4,0)+VLOOKUP(A42,SNT1!$A$1:$E$122,5,0)</f>
        <v>#N/A</v>
      </c>
      <c r="H42" s="0" t="e">
        <f aca="false">10*VLOOKUP(A42,SNT2!$A$1:$D$122,4,0)+VLOOKUP(A42,SNT2!$A$1:$E$122,5,0)</f>
        <v>#N/A</v>
      </c>
      <c r="I42" s="0" t="e">
        <f aca="false">10*VLOOKUP(A42,SNT3!$A$1:$D$122,4,0)+VLOOKUP(A42,SNT3!$A$1:$E$122,5,0)</f>
        <v>#N/A</v>
      </c>
      <c r="J42" s="0" t="e">
        <f aca="false">10*VLOOKUP(A42,#REF!,4,0)+VLOOKUP(A42,#REF!,5,0)</f>
        <v>#VALUE!</v>
      </c>
      <c r="K42" s="0" t="e">
        <f aca="false">10*VLOOKUP(A42,OPRE2!$A$1:$D$124,4,0)+VLOOKUP(A42,OPRE2!$A$1:$E$124,5,0)</f>
        <v>#N/A</v>
      </c>
      <c r="L42" s="0" t="e">
        <f aca="false">10*VLOOKUP(A42,#REF!,4,0)+VLOOKUP(A42,#REF!,5,0)</f>
        <v>#VALUE!</v>
      </c>
      <c r="M42" s="0" t="e">
        <f aca="false">10*VLOOKUP(A42,TPI!$A$1:$D$122,4,0)+VLOOKUP(A42,TPI!$A$1:$E$122,5,0)</f>
        <v>#N/A</v>
      </c>
      <c r="N42" s="0" t="e">
        <f aca="false">10*VLOOKUP(A42,WPTP!$A$1:$D$122,4,0)+VLOOKUP(A42,WPTP!$A$1:$E$122,5,0)</f>
        <v>#N/A</v>
      </c>
      <c r="O42" s="0" t="e">
        <f aca="false">10*VLOOKUP(A42,VPTP!$A$1:$D$122,4,0)+VLOOKUP(A42,VPTP!$A$1:$E$122,5,0)</f>
        <v>#N/A</v>
      </c>
      <c r="P42" s="0" t="e">
        <f aca="false">10*VLOOKUP(A42,PPTP!$A$1:$D$122,4,0)+VLOOKUP(A42,PPTP!$A$1:$E$122,5,0)</f>
        <v>#N/A</v>
      </c>
      <c r="Q42" s="0" t="e">
        <f aca="false">10*VLOOKUP(A42,WPOP!$A$1:$D$122,4,0)+VLOOKUP(A42,WPOP!$A$1:$E$122,5,0)</f>
        <v>#N/A</v>
      </c>
      <c r="R42" s="0" t="e">
        <f aca="false">10*VLOOKUP(A42,VPOP!$A$1:$D$124,4,0)+VLOOKUP(A42,VPOP!$A$1:$E$124,5,0)</f>
        <v>#N/A</v>
      </c>
      <c r="S42" s="0" t="e">
        <f aca="false">10*VLOOKUP(A42,CPOP!$A$1:$D$122,4,0)+VLOOKUP(A42,CPOP!$A$1:$E$122,5,0)</f>
        <v>#N/A</v>
      </c>
      <c r="T42" s="0" t="e">
        <f aca="false">10*VLOOKUP(A42,READ!$A$1:$D$122,4,0)+VLOOKUP(A42,READ!$A$1:$E$122,5,0)</f>
        <v>#N/A</v>
      </c>
      <c r="U42" s="4" t="e">
        <f aca="false">10*VLOOKUP(A42,LPE!$A$1:$D$122,4,0)+VLOOKUP(A42,LPE!$A$1:$E$122,5,0)</f>
        <v>#N/A</v>
      </c>
      <c r="V42" s="4" t="e">
        <f aca="false">10*VLOOKUP(A42,SPL!$A$1:$D$122,4,0)+VLOOKUP(A42,SPL!$A$1:$E$122,5,0)</f>
        <v>#N/A</v>
      </c>
      <c r="W42" s="4" t="e">
        <f aca="false">10*VLOOKUP(A42,WL!$A$1:$D$122,4,0)+VLOOKUP(A42,WL!$A$1:$E$122,5,0)</f>
        <v>#N/A</v>
      </c>
      <c r="X42" s="0" t="e">
        <f aca="false">10*VLOOKUP(A42,FACT!$A$1:$D$123,4,0)+VLOOKUP(A42,FACT!$A$1:$E$123,5,0)</f>
        <v>#N/A</v>
      </c>
      <c r="Y42" s="0" t="e">
        <f aca="false">10*VLOOKUP(A42,FPATH!$A$1:$D$122,4,0)+VLOOKUP(A42,FPATH!$A$1:$E$122,5,0)</f>
        <v>#N/A</v>
      </c>
      <c r="Z42" s="0" t="e">
        <f aca="false">10*VLOOKUP(A42,CL!$A$1:$D$122,4,0)+VLOOKUP(A42,CL!$A$1:$E$122,5,0)</f>
        <v>#N/A</v>
      </c>
      <c r="AA42" s="5" t="n">
        <f aca="false">COUNTIF(B42:Z42,"&gt;0")</f>
        <v>0</v>
      </c>
      <c r="AB42" s="6" t="n">
        <f aca="false">COUNTIF(B42:Z42,"1")+COUNTIF(B42:Z42,"11")</f>
        <v>0</v>
      </c>
      <c r="AC42" s="7" t="n">
        <f aca="false">COUNTIF(C42:Z42,"10")+COUNTIF(C42:Z42,"11")</f>
        <v>0</v>
      </c>
    </row>
    <row r="43" customFormat="false" ht="12.75" hidden="false" customHeight="false" outlineLevel="0" collapsed="false">
      <c r="A43" s="0" t="s">
        <v>63</v>
      </c>
      <c r="B43" s="0" t="n">
        <f aca="false">10*VLOOKUP(A43,INT!$A$1:$D$122,4,0)+VLOOKUP(A43,INT!$A$1:$E$122,5,0)</f>
        <v>0</v>
      </c>
      <c r="C43" s="4" t="n">
        <f aca="false">10*VLOOKUP(A43,ENT!$A$1:$D$122,4,0)+VLOOKUP(A43,ENT!$A$1:$E$122,5,0)</f>
        <v>1</v>
      </c>
      <c r="D43" s="0" t="n">
        <f aca="false">10*VLOOKUP(A43,FLOW!$A$1:$D$122,4,0)+VLOOKUP(A43,FLOW!$A$1:$E$122,5,0)</f>
        <v>1</v>
      </c>
      <c r="E43" s="0" t="n">
        <f aca="false">10*VLOOKUP(A43,PATH!$A$1:$D$122,4,0)+VLOOKUP(A43,PATH!$A$1:$E$122,5,0)</f>
        <v>10</v>
      </c>
      <c r="F43" s="0" t="n">
        <f aca="false">10*VLOOKUP(A43,CNF!$A$1:$D$122,4,0)+VLOOKUP(A43,CNF!$A$1:$E$122,5,0)</f>
        <v>0</v>
      </c>
      <c r="G43" s="0" t="n">
        <f aca="false">10*VLOOKUP(A43,SNT1!$A$1:$D$122,4,0)+VLOOKUP(A43,SNT1!$A$1:$E$122,5,0)</f>
        <v>0</v>
      </c>
      <c r="H43" s="0" t="n">
        <f aca="false">10*VLOOKUP(A43,SNT2!$A$1:$D$122,4,0)+VLOOKUP(A43,SNT2!$A$1:$E$122,5,0)</f>
        <v>0</v>
      </c>
      <c r="I43" s="0" t="n">
        <f aca="false">10*VLOOKUP(A43,SNT3!$A$1:$D$122,4,0)+VLOOKUP(A43,SNT3!$A$1:$E$122,5,0)</f>
        <v>0</v>
      </c>
      <c r="J43" s="0" t="e">
        <f aca="false">10*VLOOKUP(A43,#REF!,4,0)+VLOOKUP(A43,#REF!,5,0)</f>
        <v>#VALUE!</v>
      </c>
      <c r="K43" s="0" t="n">
        <f aca="false">10*VLOOKUP(A43,OPRE2!$A$1:$D$124,4,0)+VLOOKUP(A43,OPRE2!$A$1:$E$124,5,0)</f>
        <v>0</v>
      </c>
      <c r="L43" s="0" t="e">
        <f aca="false">10*VLOOKUP(A43,#REF!,4,0)+VLOOKUP(A43,#REF!,5,0)</f>
        <v>#VALUE!</v>
      </c>
      <c r="M43" s="0" t="n">
        <f aca="false">10*VLOOKUP(A43,TPI!$A$1:$D$122,4,0)+VLOOKUP(A43,TPI!$A$1:$E$122,5,0)</f>
        <v>10</v>
      </c>
      <c r="N43" s="0" t="n">
        <f aca="false">10*VLOOKUP(A43,WPTP!$A$1:$D$122,4,0)+VLOOKUP(A43,WPTP!$A$1:$E$122,5,0)</f>
        <v>0</v>
      </c>
      <c r="O43" s="0" t="n">
        <f aca="false">10*VLOOKUP(A43,VPTP!$A$1:$D$122,4,0)+VLOOKUP(A43,VPTP!$A$1:$E$122,5,0)</f>
        <v>0</v>
      </c>
      <c r="P43" s="0" t="n">
        <f aca="false">10*VLOOKUP(A43,PPTP!$A$1:$D$122,4,0)+VLOOKUP(A43,PPTP!$A$1:$E$122,5,0)</f>
        <v>0</v>
      </c>
      <c r="Q43" s="0" t="n">
        <f aca="false">10*VLOOKUP(A43,WPOP!$A$1:$D$122,4,0)+VLOOKUP(A43,WPOP!$A$1:$E$122,5,0)</f>
        <v>0</v>
      </c>
      <c r="R43" s="0" t="n">
        <f aca="false">10*VLOOKUP(A43,VPOP!$A$1:$D$124,4,0)+VLOOKUP(A43,VPOP!$A$1:$E$124,5,0)</f>
        <v>0</v>
      </c>
      <c r="S43" s="0" t="n">
        <f aca="false">10*VLOOKUP(A43,CPOP!$A$1:$D$122,4,0)+VLOOKUP(A43,CPOP!$A$1:$E$122,5,0)</f>
        <v>0</v>
      </c>
      <c r="T43" s="0" t="n">
        <f aca="false">10*VLOOKUP(A43,READ!$A$1:$D$122,4,0)+VLOOKUP(A43,READ!$A$1:$E$122,5,0)</f>
        <v>0</v>
      </c>
      <c r="U43" s="4" t="n">
        <f aca="false">10*VLOOKUP(A43,LPE!$A$1:$D$122,4,0)+VLOOKUP(A43,LPE!$A$1:$E$122,5,0)</f>
        <v>1</v>
      </c>
      <c r="V43" s="4" t="n">
        <f aca="false">10*VLOOKUP(A43,SPL!$A$1:$D$122,4,0)+VLOOKUP(A43,SPL!$A$1:$E$122,5,0)</f>
        <v>1</v>
      </c>
      <c r="W43" s="4" t="n">
        <f aca="false">10*VLOOKUP(A43,WL!$A$1:$D$122,4,0)+VLOOKUP(A43,WL!$A$1:$E$122,5,0)</f>
        <v>1</v>
      </c>
      <c r="X43" s="0" t="n">
        <f aca="false">10*VLOOKUP(A43,FACT!$A$1:$D$123,4,0)+VLOOKUP(A43,FACT!$A$1:$E$123,5,0)</f>
        <v>0</v>
      </c>
      <c r="Y43" s="0" t="n">
        <f aca="false">10*VLOOKUP(A43,FPATH!$A$1:$D$122,4,0)+VLOOKUP(A43,FPATH!$A$1:$E$122,5,0)</f>
        <v>10</v>
      </c>
      <c r="Z43" s="0" t="n">
        <f aca="false">10*VLOOKUP(A43,CL!$A$1:$D$122,4,0)+VLOOKUP(A43,CL!$A$1:$E$122,5,0)</f>
        <v>10</v>
      </c>
      <c r="AA43" s="5" t="n">
        <f aca="false">COUNTIF(B43:Z43,"&gt;0")</f>
        <v>9</v>
      </c>
      <c r="AB43" s="6" t="n">
        <f aca="false">COUNTIF(B43:Z43,"1")+COUNTIF(B43:Z43,"11")</f>
        <v>5</v>
      </c>
      <c r="AC43" s="7" t="n">
        <f aca="false">COUNTIF(C43:Z43,"10")+COUNTIF(C43:Z43,"11")</f>
        <v>4</v>
      </c>
    </row>
    <row r="44" customFormat="false" ht="12.75" hidden="false" customHeight="false" outlineLevel="0" collapsed="false">
      <c r="A44" s="0" t="s">
        <v>64</v>
      </c>
      <c r="B44" s="0" t="n">
        <f aca="false">10*VLOOKUP(A44,INT!$A$1:$D$122,4,0)+VLOOKUP(A44,INT!$A$1:$E$122,5,0)</f>
        <v>0</v>
      </c>
      <c r="C44" s="4" t="n">
        <f aca="false">10*VLOOKUP(A44,ENT!$A$1:$D$122,4,0)+VLOOKUP(A44,ENT!$A$1:$E$122,5,0)</f>
        <v>1</v>
      </c>
      <c r="D44" s="0" t="n">
        <f aca="false">10*VLOOKUP(A44,FLOW!$A$1:$D$122,4,0)+VLOOKUP(A44,FLOW!$A$1:$E$122,5,0)</f>
        <v>0</v>
      </c>
      <c r="E44" s="0" t="n">
        <f aca="false">10*VLOOKUP(A44,PATH!$A$1:$D$122,4,0)+VLOOKUP(A44,PATH!$A$1:$E$122,5,0)</f>
        <v>0</v>
      </c>
      <c r="F44" s="0" t="n">
        <f aca="false">10*VLOOKUP(A44,CNF!$A$1:$D$122,4,0)+VLOOKUP(A44,CNF!$A$1:$E$122,5,0)</f>
        <v>0</v>
      </c>
      <c r="G44" s="0" t="n">
        <f aca="false">10*VLOOKUP(A44,SNT1!$A$1:$D$122,4,0)+VLOOKUP(A44,SNT1!$A$1:$E$122,5,0)</f>
        <v>0</v>
      </c>
      <c r="H44" s="0" t="n">
        <f aca="false">10*VLOOKUP(A44,SNT2!$A$1:$D$122,4,0)+VLOOKUP(A44,SNT2!$A$1:$E$122,5,0)</f>
        <v>0</v>
      </c>
      <c r="I44" s="0" t="n">
        <f aca="false">10*VLOOKUP(A44,SNT3!$A$1:$D$122,4,0)+VLOOKUP(A44,SNT3!$A$1:$E$122,5,0)</f>
        <v>0</v>
      </c>
      <c r="J44" s="0" t="e">
        <f aca="false">10*VLOOKUP(A44,#REF!,4,0)+VLOOKUP(A44,#REF!,5,0)</f>
        <v>#VALUE!</v>
      </c>
      <c r="K44" s="0" t="n">
        <f aca="false">10*VLOOKUP(A44,OPRE2!$A$1:$D$124,4,0)+VLOOKUP(A44,OPRE2!$A$1:$E$124,5,0)</f>
        <v>0</v>
      </c>
      <c r="L44" s="0" t="e">
        <f aca="false">10*VLOOKUP(A44,#REF!,4,0)+VLOOKUP(A44,#REF!,5,0)</f>
        <v>#VALUE!</v>
      </c>
      <c r="M44" s="0" t="n">
        <f aca="false">10*VLOOKUP(A44,TPI!$A$1:$D$122,4,0)+VLOOKUP(A44,TPI!$A$1:$E$122,5,0)</f>
        <v>0</v>
      </c>
      <c r="N44" s="0" t="n">
        <f aca="false">10*VLOOKUP(A44,WPTP!$A$1:$D$122,4,0)+VLOOKUP(A44,WPTP!$A$1:$E$122,5,0)</f>
        <v>0</v>
      </c>
      <c r="O44" s="0" t="n">
        <f aca="false">10*VLOOKUP(A44,VPTP!$A$1:$D$122,4,0)+VLOOKUP(A44,VPTP!$A$1:$E$122,5,0)</f>
        <v>0</v>
      </c>
      <c r="P44" s="0" t="n">
        <f aca="false">10*VLOOKUP(A44,PPTP!$A$1:$D$122,4,0)+VLOOKUP(A44,PPTP!$A$1:$E$122,5,0)</f>
        <v>0</v>
      </c>
      <c r="Q44" s="0" t="n">
        <f aca="false">10*VLOOKUP(A44,WPOP!$A$1:$D$122,4,0)+VLOOKUP(A44,WPOP!$A$1:$E$122,5,0)</f>
        <v>0</v>
      </c>
      <c r="R44" s="0" t="n">
        <f aca="false">10*VLOOKUP(A44,VPOP!$A$1:$D$124,4,0)+VLOOKUP(A44,VPOP!$A$1:$E$124,5,0)</f>
        <v>0</v>
      </c>
      <c r="S44" s="0" t="n">
        <f aca="false">10*VLOOKUP(A44,CPOP!$A$1:$D$122,4,0)+VLOOKUP(A44,CPOP!$A$1:$E$122,5,0)</f>
        <v>0</v>
      </c>
      <c r="T44" s="0" t="n">
        <f aca="false">10*VLOOKUP(A44,READ!$A$1:$D$122,4,0)+VLOOKUP(A44,READ!$A$1:$E$122,5,0)</f>
        <v>0</v>
      </c>
      <c r="U44" s="4" t="n">
        <f aca="false">10*VLOOKUP(A44,LPE!$A$1:$D$122,4,0)+VLOOKUP(A44,LPE!$A$1:$E$122,5,0)</f>
        <v>1</v>
      </c>
      <c r="V44" s="4" t="n">
        <f aca="false">10*VLOOKUP(A44,SPL!$A$1:$D$122,4,0)+VLOOKUP(A44,SPL!$A$1:$E$122,5,0)</f>
        <v>1</v>
      </c>
      <c r="W44" s="4" t="n">
        <f aca="false">10*VLOOKUP(A44,WL!$A$1:$D$122,4,0)+VLOOKUP(A44,WL!$A$1:$E$122,5,0)</f>
        <v>1</v>
      </c>
      <c r="X44" s="0" t="n">
        <f aca="false">10*VLOOKUP(A44,FACT!$A$1:$D$123,4,0)+VLOOKUP(A44,FACT!$A$1:$E$123,5,0)</f>
        <v>0</v>
      </c>
      <c r="Y44" s="0" t="n">
        <f aca="false">10*VLOOKUP(A44,FPATH!$A$1:$D$122,4,0)+VLOOKUP(A44,FPATH!$A$1:$E$122,5,0)</f>
        <v>0</v>
      </c>
      <c r="Z44" s="0" t="n">
        <f aca="false">10*VLOOKUP(A44,CL!$A$1:$D$122,4,0)+VLOOKUP(A44,CL!$A$1:$E$122,5,0)</f>
        <v>0</v>
      </c>
      <c r="AA44" s="5" t="n">
        <f aca="false">COUNTIF(B44:Z44,"&gt;0")</f>
        <v>4</v>
      </c>
      <c r="AB44" s="6" t="n">
        <f aca="false">COUNTIF(B44:Z44,"1")+COUNTIF(B44:Z44,"11")</f>
        <v>4</v>
      </c>
      <c r="AC44" s="7" t="n">
        <f aca="false">COUNTIF(C44:Z44,"10")+COUNTIF(C44:Z44,"11")</f>
        <v>0</v>
      </c>
    </row>
    <row r="45" customFormat="false" ht="12.75" hidden="false" customHeight="false" outlineLevel="0" collapsed="false">
      <c r="A45" s="0" t="s">
        <v>65</v>
      </c>
      <c r="B45" s="0" t="n">
        <f aca="false">10*VLOOKUP(A45,INT!$A$1:$D$122,4,0)+VLOOKUP(A45,INT!$A$1:$E$122,5,0)</f>
        <v>0</v>
      </c>
      <c r="C45" s="4" t="n">
        <f aca="false">10*VLOOKUP(A45,ENT!$A$1:$D$122,4,0)+VLOOKUP(A45,ENT!$A$1:$E$122,5,0)</f>
        <v>1</v>
      </c>
      <c r="D45" s="0" t="n">
        <f aca="false">10*VLOOKUP(A45,FLOW!$A$1:$D$122,4,0)+VLOOKUP(A45,FLOW!$A$1:$E$122,5,0)</f>
        <v>0</v>
      </c>
      <c r="E45" s="0" t="n">
        <f aca="false">10*VLOOKUP(A45,PATH!$A$1:$D$122,4,0)+VLOOKUP(A45,PATH!$A$1:$E$122,5,0)</f>
        <v>0</v>
      </c>
      <c r="F45" s="0" t="n">
        <f aca="false">10*VLOOKUP(A45,CNF!$A$1:$D$122,4,0)+VLOOKUP(A45,CNF!$A$1:$E$122,5,0)</f>
        <v>0</v>
      </c>
      <c r="G45" s="0" t="n">
        <f aca="false">10*VLOOKUP(A45,SNT1!$A$1:$D$122,4,0)+VLOOKUP(A45,SNT1!$A$1:$E$122,5,0)</f>
        <v>0</v>
      </c>
      <c r="H45" s="0" t="n">
        <f aca="false">10*VLOOKUP(A45,SNT2!$A$1:$D$122,4,0)+VLOOKUP(A45,SNT2!$A$1:$E$122,5,0)</f>
        <v>0</v>
      </c>
      <c r="I45" s="0" t="n">
        <f aca="false">10*VLOOKUP(A45,SNT3!$A$1:$D$122,4,0)+VLOOKUP(A45,SNT3!$A$1:$E$122,5,0)</f>
        <v>1</v>
      </c>
      <c r="J45" s="0" t="e">
        <f aca="false">10*VLOOKUP(A45,#REF!,4,0)+VLOOKUP(A45,#REF!,5,0)</f>
        <v>#VALUE!</v>
      </c>
      <c r="K45" s="0" t="n">
        <f aca="false">10*VLOOKUP(A45,OPRE2!$A$1:$D$124,4,0)+VLOOKUP(A45,OPRE2!$A$1:$E$124,5,0)</f>
        <v>0</v>
      </c>
      <c r="L45" s="0" t="e">
        <f aca="false">10*VLOOKUP(A45,#REF!,4,0)+VLOOKUP(A45,#REF!,5,0)</f>
        <v>#VALUE!</v>
      </c>
      <c r="M45" s="0" t="n">
        <f aca="false">10*VLOOKUP(A45,TPI!$A$1:$D$122,4,0)+VLOOKUP(A45,TPI!$A$1:$E$122,5,0)</f>
        <v>0</v>
      </c>
      <c r="N45" s="0" t="n">
        <f aca="false">10*VLOOKUP(A45,WPTP!$A$1:$D$122,4,0)+VLOOKUP(A45,WPTP!$A$1:$E$122,5,0)</f>
        <v>0</v>
      </c>
      <c r="O45" s="0" t="n">
        <f aca="false">10*VLOOKUP(A45,VPTP!$A$1:$D$122,4,0)+VLOOKUP(A45,VPTP!$A$1:$E$122,5,0)</f>
        <v>0</v>
      </c>
      <c r="P45" s="0" t="n">
        <f aca="false">10*VLOOKUP(A45,PPTP!$A$1:$D$122,4,0)+VLOOKUP(A45,PPTP!$A$1:$E$122,5,0)</f>
        <v>0</v>
      </c>
      <c r="Q45" s="0" t="n">
        <f aca="false">10*VLOOKUP(A45,WPOP!$A$1:$D$122,4,0)+VLOOKUP(A45,WPOP!$A$1:$E$122,5,0)</f>
        <v>0</v>
      </c>
      <c r="R45" s="0" t="n">
        <f aca="false">10*VLOOKUP(A45,VPOP!$A$1:$D$124,4,0)+VLOOKUP(A45,VPOP!$A$1:$E$124,5,0)</f>
        <v>0</v>
      </c>
      <c r="S45" s="0" t="n">
        <f aca="false">10*VLOOKUP(A45,CPOP!$A$1:$D$122,4,0)+VLOOKUP(A45,CPOP!$A$1:$E$122,5,0)</f>
        <v>0</v>
      </c>
      <c r="T45" s="0" t="n">
        <f aca="false">10*VLOOKUP(A45,READ!$A$1:$D$122,4,0)+VLOOKUP(A45,READ!$A$1:$E$122,5,0)</f>
        <v>0</v>
      </c>
      <c r="U45" s="4" t="n">
        <f aca="false">10*VLOOKUP(A45,LPE!$A$1:$D$122,4,0)+VLOOKUP(A45,LPE!$A$1:$E$122,5,0)</f>
        <v>1</v>
      </c>
      <c r="V45" s="4" t="n">
        <f aca="false">10*VLOOKUP(A45,SPL!$A$1:$D$122,4,0)+VLOOKUP(A45,SPL!$A$1:$E$122,5,0)</f>
        <v>1</v>
      </c>
      <c r="W45" s="4" t="n">
        <f aca="false">10*VLOOKUP(A45,WL!$A$1:$D$122,4,0)+VLOOKUP(A45,WL!$A$1:$E$122,5,0)</f>
        <v>1</v>
      </c>
      <c r="X45" s="0" t="n">
        <f aca="false">10*VLOOKUP(A45,FACT!$A$1:$D$123,4,0)+VLOOKUP(A45,FACT!$A$1:$E$123,5,0)</f>
        <v>0</v>
      </c>
      <c r="Y45" s="0" t="n">
        <f aca="false">10*VLOOKUP(A45,FPATH!$A$1:$D$122,4,0)+VLOOKUP(A45,FPATH!$A$1:$E$122,5,0)</f>
        <v>0</v>
      </c>
      <c r="Z45" s="0" t="n">
        <f aca="false">10*VLOOKUP(A45,CL!$A$1:$D$122,4,0)+VLOOKUP(A45,CL!$A$1:$E$122,5,0)</f>
        <v>0</v>
      </c>
      <c r="AA45" s="5" t="n">
        <f aca="false">COUNTIF(B45:Z45,"&gt;0")</f>
        <v>5</v>
      </c>
      <c r="AB45" s="6" t="n">
        <f aca="false">COUNTIF(B45:Z45,"1")+COUNTIF(B45:Z45,"11")</f>
        <v>5</v>
      </c>
      <c r="AC45" s="7" t="n">
        <f aca="false">COUNTIF(C45:Z45,"10")+COUNTIF(C45:Z45,"11")</f>
        <v>0</v>
      </c>
    </row>
    <row r="46" customFormat="false" ht="12.75" hidden="false" customHeight="false" outlineLevel="0" collapsed="false">
      <c r="A46" s="0" t="s">
        <v>158</v>
      </c>
      <c r="B46" s="0" t="e">
        <f aca="false">10*VLOOKUP(A46,INT!$A$1:$D$122,4,0)+VLOOKUP(A46,INT!$A$1:$E$122,5,0)</f>
        <v>#N/A</v>
      </c>
      <c r="C46" s="4" t="e">
        <f aca="false">10*VLOOKUP(A46,ENT!$A$1:$D$122,4,0)+VLOOKUP(A46,ENT!$A$1:$E$122,5,0)</f>
        <v>#N/A</v>
      </c>
      <c r="D46" s="0" t="e">
        <f aca="false">10*VLOOKUP(A46,FLOW!$A$1:$D$122,4,0)+VLOOKUP(A46,FLOW!$A$1:$E$122,5,0)</f>
        <v>#N/A</v>
      </c>
      <c r="E46" s="0" t="e">
        <f aca="false">10*VLOOKUP(A46,PATH!$A$1:$D$122,4,0)+VLOOKUP(A46,PATH!$A$1:$E$122,5,0)</f>
        <v>#N/A</v>
      </c>
      <c r="F46" s="0" t="e">
        <f aca="false">10*VLOOKUP(A46,CNF!$A$1:$D$122,4,0)+VLOOKUP(A46,CNF!$A$1:$E$122,5,0)</f>
        <v>#N/A</v>
      </c>
      <c r="G46" s="0" t="e">
        <f aca="false">10*VLOOKUP(A46,SNT1!$A$1:$D$122,4,0)+VLOOKUP(A46,SNT1!$A$1:$E$122,5,0)</f>
        <v>#N/A</v>
      </c>
      <c r="H46" s="0" t="e">
        <f aca="false">10*VLOOKUP(A46,SNT2!$A$1:$D$122,4,0)+VLOOKUP(A46,SNT2!$A$1:$E$122,5,0)</f>
        <v>#N/A</v>
      </c>
      <c r="I46" s="0" t="e">
        <f aca="false">10*VLOOKUP(A46,SNT3!$A$1:$D$122,4,0)+VLOOKUP(A46,SNT3!$A$1:$E$122,5,0)</f>
        <v>#N/A</v>
      </c>
      <c r="J46" s="0" t="e">
        <f aca="false">10*VLOOKUP(A46,#REF!,4,0)+VLOOKUP(A46,#REF!,5,0)</f>
        <v>#VALUE!</v>
      </c>
      <c r="K46" s="0" t="e">
        <f aca="false">10*VLOOKUP(A46,OPRE2!$A$1:$D$124,4,0)+VLOOKUP(A46,OPRE2!$A$1:$E$124,5,0)</f>
        <v>#N/A</v>
      </c>
      <c r="L46" s="0" t="e">
        <f aca="false">10*VLOOKUP(A46,#REF!,4,0)+VLOOKUP(A46,#REF!,5,0)</f>
        <v>#VALUE!</v>
      </c>
      <c r="M46" s="0" t="e">
        <f aca="false">10*VLOOKUP(A46,TPI!$A$1:$D$122,4,0)+VLOOKUP(A46,TPI!$A$1:$E$122,5,0)</f>
        <v>#N/A</v>
      </c>
      <c r="N46" s="0" t="e">
        <f aca="false">10*VLOOKUP(A46,WPTP!$A$1:$D$122,4,0)+VLOOKUP(A46,WPTP!$A$1:$E$122,5,0)</f>
        <v>#N/A</v>
      </c>
      <c r="O46" s="0" t="e">
        <f aca="false">10*VLOOKUP(A46,VPTP!$A$1:$D$122,4,0)+VLOOKUP(A46,VPTP!$A$1:$E$122,5,0)</f>
        <v>#N/A</v>
      </c>
      <c r="P46" s="0" t="e">
        <f aca="false">10*VLOOKUP(A46,PPTP!$A$1:$D$122,4,0)+VLOOKUP(A46,PPTP!$A$1:$E$122,5,0)</f>
        <v>#N/A</v>
      </c>
      <c r="Q46" s="0" t="e">
        <f aca="false">10*VLOOKUP(A46,WPOP!$A$1:$D$122,4,0)+VLOOKUP(A46,WPOP!$A$1:$E$122,5,0)</f>
        <v>#N/A</v>
      </c>
      <c r="R46" s="0" t="e">
        <f aca="false">10*VLOOKUP(A46,VPOP!$A$1:$D$124,4,0)+VLOOKUP(A46,VPOP!$A$1:$E$124,5,0)</f>
        <v>#N/A</v>
      </c>
      <c r="S46" s="0" t="e">
        <f aca="false">10*VLOOKUP(A46,CPOP!$A$1:$D$122,4,0)+VLOOKUP(A46,CPOP!$A$1:$E$122,5,0)</f>
        <v>#N/A</v>
      </c>
      <c r="T46" s="0" t="e">
        <f aca="false">10*VLOOKUP(A46,READ!$A$1:$D$122,4,0)+VLOOKUP(A46,READ!$A$1:$E$122,5,0)</f>
        <v>#N/A</v>
      </c>
      <c r="U46" s="4" t="e">
        <f aca="false">10*VLOOKUP(A46,LPE!$A$1:$D$122,4,0)+VLOOKUP(A46,LPE!$A$1:$E$122,5,0)</f>
        <v>#N/A</v>
      </c>
      <c r="V46" s="4" t="e">
        <f aca="false">10*VLOOKUP(A46,SPL!$A$1:$D$122,4,0)+VLOOKUP(A46,SPL!$A$1:$E$122,5,0)</f>
        <v>#N/A</v>
      </c>
      <c r="W46" s="4" t="e">
        <f aca="false">10*VLOOKUP(A46,WL!$A$1:$D$122,4,0)+VLOOKUP(A46,WL!$A$1:$E$122,5,0)</f>
        <v>#N/A</v>
      </c>
      <c r="X46" s="0" t="e">
        <f aca="false">10*VLOOKUP(A46,FACT!$A$1:$D$123,4,0)+VLOOKUP(A46,FACT!$A$1:$E$123,5,0)</f>
        <v>#N/A</v>
      </c>
      <c r="Y46" s="0" t="e">
        <f aca="false">10*VLOOKUP(A46,FPATH!$A$1:$D$122,4,0)+VLOOKUP(A46,FPATH!$A$1:$E$122,5,0)</f>
        <v>#N/A</v>
      </c>
      <c r="Z46" s="0" t="e">
        <f aca="false">10*VLOOKUP(A46,CL!$A$1:$D$122,4,0)+VLOOKUP(A46,CL!$A$1:$E$122,5,0)</f>
        <v>#N/A</v>
      </c>
      <c r="AA46" s="5" t="n">
        <f aca="false">COUNTIF(B46:Z46,"&gt;0")</f>
        <v>0</v>
      </c>
      <c r="AB46" s="6" t="n">
        <f aca="false">COUNTIF(B46:Z46,"1")+COUNTIF(B46:Z46,"11")</f>
        <v>0</v>
      </c>
      <c r="AC46" s="7" t="n">
        <f aca="false">COUNTIF(C46:Z46,"10")+COUNTIF(C46:Z46,"11")</f>
        <v>0</v>
      </c>
    </row>
    <row r="47" customFormat="false" ht="12.75" hidden="false" customHeight="false" outlineLevel="0" collapsed="false">
      <c r="A47" s="0" t="s">
        <v>66</v>
      </c>
      <c r="B47" s="0" t="n">
        <f aca="false">10*VLOOKUP(A47,INT!$A$1:$D$122,4,0)+VLOOKUP(A47,INT!$A$1:$E$122,5,0)</f>
        <v>0</v>
      </c>
      <c r="C47" s="4" t="n">
        <f aca="false">10*VLOOKUP(A47,ENT!$A$1:$D$122,4,0)+VLOOKUP(A47,ENT!$A$1:$E$122,5,0)</f>
        <v>10</v>
      </c>
      <c r="D47" s="0" t="n">
        <f aca="false">10*VLOOKUP(A47,FLOW!$A$1:$D$122,4,0)+VLOOKUP(A47,FLOW!$A$1:$E$122,5,0)</f>
        <v>0</v>
      </c>
      <c r="E47" s="0" t="n">
        <f aca="false">10*VLOOKUP(A47,PATH!$A$1:$D$122,4,0)+VLOOKUP(A47,PATH!$A$1:$E$122,5,0)</f>
        <v>0</v>
      </c>
      <c r="F47" s="0" t="n">
        <f aca="false">10*VLOOKUP(A47,CNF!$A$1:$D$122,4,0)+VLOOKUP(A47,CNF!$A$1:$E$122,5,0)</f>
        <v>0</v>
      </c>
      <c r="G47" s="0" t="n">
        <f aca="false">10*VLOOKUP(A47,SNT1!$A$1:$D$122,4,0)+VLOOKUP(A47,SNT1!$A$1:$E$122,5,0)</f>
        <v>0</v>
      </c>
      <c r="H47" s="0" t="n">
        <f aca="false">10*VLOOKUP(A47,SNT2!$A$1:$D$122,4,0)+VLOOKUP(A47,SNT2!$A$1:$E$122,5,0)</f>
        <v>0</v>
      </c>
      <c r="I47" s="0" t="n">
        <f aca="false">10*VLOOKUP(A47,SNT3!$A$1:$D$122,4,0)+VLOOKUP(A47,SNT3!$A$1:$E$122,5,0)</f>
        <v>1</v>
      </c>
      <c r="J47" s="0" t="e">
        <f aca="false">10*VLOOKUP(A47,#REF!,4,0)+VLOOKUP(A47,#REF!,5,0)</f>
        <v>#VALUE!</v>
      </c>
      <c r="K47" s="0" t="n">
        <f aca="false">10*VLOOKUP(A47,OPRE2!$A$1:$D$124,4,0)+VLOOKUP(A47,OPRE2!$A$1:$E$124,5,0)</f>
        <v>0</v>
      </c>
      <c r="L47" s="0" t="e">
        <f aca="false">10*VLOOKUP(A47,#REF!,4,0)+VLOOKUP(A47,#REF!,5,0)</f>
        <v>#VALUE!</v>
      </c>
      <c r="M47" s="0" t="n">
        <f aca="false">10*VLOOKUP(A47,TPI!$A$1:$D$122,4,0)+VLOOKUP(A47,TPI!$A$1:$E$122,5,0)</f>
        <v>0</v>
      </c>
      <c r="N47" s="0" t="n">
        <f aca="false">10*VLOOKUP(A47,WPTP!$A$1:$D$122,4,0)+VLOOKUP(A47,WPTP!$A$1:$E$122,5,0)</f>
        <v>0</v>
      </c>
      <c r="O47" s="0" t="n">
        <f aca="false">10*VLOOKUP(A47,VPTP!$A$1:$D$122,4,0)+VLOOKUP(A47,VPTP!$A$1:$E$122,5,0)</f>
        <v>0</v>
      </c>
      <c r="P47" s="0" t="n">
        <f aca="false">10*VLOOKUP(A47,PPTP!$A$1:$D$122,4,0)+VLOOKUP(A47,PPTP!$A$1:$E$122,5,0)</f>
        <v>0</v>
      </c>
      <c r="Q47" s="0" t="n">
        <f aca="false">10*VLOOKUP(A47,WPOP!$A$1:$D$122,4,0)+VLOOKUP(A47,WPOP!$A$1:$E$122,5,0)</f>
        <v>0</v>
      </c>
      <c r="R47" s="0" t="n">
        <f aca="false">10*VLOOKUP(A47,VPOP!$A$1:$D$124,4,0)+VLOOKUP(A47,VPOP!$A$1:$E$124,5,0)</f>
        <v>0</v>
      </c>
      <c r="S47" s="0" t="n">
        <f aca="false">10*VLOOKUP(A47,CPOP!$A$1:$D$122,4,0)+VLOOKUP(A47,CPOP!$A$1:$E$122,5,0)</f>
        <v>0</v>
      </c>
      <c r="T47" s="0" t="n">
        <f aca="false">10*VLOOKUP(A47,READ!$A$1:$D$122,4,0)+VLOOKUP(A47,READ!$A$1:$E$122,5,0)</f>
        <v>0</v>
      </c>
      <c r="U47" s="4" t="n">
        <f aca="false">10*VLOOKUP(A47,LPE!$A$1:$D$122,4,0)+VLOOKUP(A47,LPE!$A$1:$E$122,5,0)</f>
        <v>1</v>
      </c>
      <c r="V47" s="4" t="n">
        <f aca="false">10*VLOOKUP(A47,SPL!$A$1:$D$122,4,0)+VLOOKUP(A47,SPL!$A$1:$E$122,5,0)</f>
        <v>1</v>
      </c>
      <c r="W47" s="4" t="n">
        <f aca="false">10*VLOOKUP(A47,WL!$A$1:$D$122,4,0)+VLOOKUP(A47,WL!$A$1:$E$122,5,0)</f>
        <v>1</v>
      </c>
      <c r="X47" s="0" t="n">
        <f aca="false">10*VLOOKUP(A47,FACT!$A$1:$D$123,4,0)+VLOOKUP(A47,FACT!$A$1:$E$123,5,0)</f>
        <v>0</v>
      </c>
      <c r="Y47" s="0" t="n">
        <f aca="false">10*VLOOKUP(A47,FPATH!$A$1:$D$122,4,0)+VLOOKUP(A47,FPATH!$A$1:$E$122,5,0)</f>
        <v>0</v>
      </c>
      <c r="Z47" s="0" t="n">
        <f aca="false">10*VLOOKUP(A47,CL!$A$1:$D$122,4,0)+VLOOKUP(A47,CL!$A$1:$E$122,5,0)</f>
        <v>0</v>
      </c>
      <c r="AA47" s="5" t="n">
        <f aca="false">COUNTIF(B47:Z47,"&gt;0")</f>
        <v>5</v>
      </c>
      <c r="AB47" s="6" t="n">
        <f aca="false">COUNTIF(B47:Z47,"1")+COUNTIF(B47:Z47,"11")</f>
        <v>4</v>
      </c>
      <c r="AC47" s="7" t="n">
        <f aca="false">COUNTIF(C47:Z47,"10")+COUNTIF(C47:Z47,"11")</f>
        <v>1</v>
      </c>
    </row>
    <row r="48" customFormat="false" ht="12.75" hidden="false" customHeight="false" outlineLevel="0" collapsed="false">
      <c r="A48" s="0" t="s">
        <v>67</v>
      </c>
      <c r="B48" s="0" t="n">
        <f aca="false">10*VLOOKUP(A48,INT!$A$1:$D$122,4,0)+VLOOKUP(A48,INT!$A$1:$E$122,5,0)</f>
        <v>0</v>
      </c>
      <c r="C48" s="4" t="n">
        <f aca="false">10*VLOOKUP(A48,ENT!$A$1:$D$122,4,0)+VLOOKUP(A48,ENT!$A$1:$E$122,5,0)</f>
        <v>1</v>
      </c>
      <c r="D48" s="0" t="n">
        <f aca="false">10*VLOOKUP(A48,FLOW!$A$1:$D$122,4,0)+VLOOKUP(A48,FLOW!$A$1:$E$122,5,0)</f>
        <v>0</v>
      </c>
      <c r="E48" s="0" t="n">
        <f aca="false">10*VLOOKUP(A48,PATH!$A$1:$D$122,4,0)+VLOOKUP(A48,PATH!$A$1:$E$122,5,0)</f>
        <v>0</v>
      </c>
      <c r="F48" s="0" t="n">
        <f aca="false">10*VLOOKUP(A48,CNF!$A$1:$D$122,4,0)+VLOOKUP(A48,CNF!$A$1:$E$122,5,0)</f>
        <v>1</v>
      </c>
      <c r="G48" s="0" t="n">
        <f aca="false">10*VLOOKUP(A48,SNT1!$A$1:$D$122,4,0)+VLOOKUP(A48,SNT1!$A$1:$E$122,5,0)</f>
        <v>0</v>
      </c>
      <c r="H48" s="0" t="n">
        <f aca="false">10*VLOOKUP(A48,SNT2!$A$1:$D$122,4,0)+VLOOKUP(A48,SNT2!$A$1:$E$122,5,0)</f>
        <v>0</v>
      </c>
      <c r="I48" s="0" t="n">
        <f aca="false">10*VLOOKUP(A48,SNT3!$A$1:$D$122,4,0)+VLOOKUP(A48,SNT3!$A$1:$E$122,5,0)</f>
        <v>0</v>
      </c>
      <c r="J48" s="0" t="e">
        <f aca="false">10*VLOOKUP(A48,#REF!,4,0)+VLOOKUP(A48,#REF!,5,0)</f>
        <v>#VALUE!</v>
      </c>
      <c r="K48" s="0" t="n">
        <f aca="false">10*VLOOKUP(A48,OPRE2!$A$1:$D$124,4,0)+VLOOKUP(A48,OPRE2!$A$1:$E$124,5,0)</f>
        <v>0</v>
      </c>
      <c r="L48" s="0" t="e">
        <f aca="false">10*VLOOKUP(A48,#REF!,4,0)+VLOOKUP(A48,#REF!,5,0)</f>
        <v>#VALUE!</v>
      </c>
      <c r="M48" s="0" t="n">
        <f aca="false">10*VLOOKUP(A48,TPI!$A$1:$D$122,4,0)+VLOOKUP(A48,TPI!$A$1:$E$122,5,0)</f>
        <v>0</v>
      </c>
      <c r="N48" s="0" t="n">
        <f aca="false">10*VLOOKUP(A48,WPTP!$A$1:$D$122,4,0)+VLOOKUP(A48,WPTP!$A$1:$E$122,5,0)</f>
        <v>0</v>
      </c>
      <c r="O48" s="0" t="n">
        <f aca="false">10*VLOOKUP(A48,VPTP!$A$1:$D$122,4,0)+VLOOKUP(A48,VPTP!$A$1:$E$122,5,0)</f>
        <v>0</v>
      </c>
      <c r="P48" s="0" t="n">
        <f aca="false">10*VLOOKUP(A48,PPTP!$A$1:$D$122,4,0)+VLOOKUP(A48,PPTP!$A$1:$E$122,5,0)</f>
        <v>0</v>
      </c>
      <c r="Q48" s="0" t="n">
        <f aca="false">10*VLOOKUP(A48,WPOP!$A$1:$D$122,4,0)+VLOOKUP(A48,WPOP!$A$1:$E$122,5,0)</f>
        <v>0</v>
      </c>
      <c r="R48" s="0" t="n">
        <f aca="false">10*VLOOKUP(A48,VPOP!$A$1:$D$124,4,0)+VLOOKUP(A48,VPOP!$A$1:$E$124,5,0)</f>
        <v>0</v>
      </c>
      <c r="S48" s="0" t="n">
        <f aca="false">10*VLOOKUP(A48,CPOP!$A$1:$D$122,4,0)+VLOOKUP(A48,CPOP!$A$1:$E$122,5,0)</f>
        <v>0</v>
      </c>
      <c r="T48" s="0" t="n">
        <f aca="false">10*VLOOKUP(A48,READ!$A$1:$D$122,4,0)+VLOOKUP(A48,READ!$A$1:$E$122,5,0)</f>
        <v>0</v>
      </c>
      <c r="U48" s="4" t="n">
        <f aca="false">10*VLOOKUP(A48,LPE!$A$1:$D$122,4,0)+VLOOKUP(A48,LPE!$A$1:$E$122,5,0)</f>
        <v>1</v>
      </c>
      <c r="V48" s="4" t="n">
        <f aca="false">10*VLOOKUP(A48,SPL!$A$1:$D$122,4,0)+VLOOKUP(A48,SPL!$A$1:$E$122,5,0)</f>
        <v>1</v>
      </c>
      <c r="W48" s="4" t="n">
        <f aca="false">10*VLOOKUP(A48,WL!$A$1:$D$122,4,0)+VLOOKUP(A48,WL!$A$1:$E$122,5,0)</f>
        <v>1</v>
      </c>
      <c r="X48" s="0" t="n">
        <f aca="false">10*VLOOKUP(A48,FACT!$A$1:$D$123,4,0)+VLOOKUP(A48,FACT!$A$1:$E$123,5,0)</f>
        <v>0</v>
      </c>
      <c r="Y48" s="0" t="n">
        <f aca="false">10*VLOOKUP(A48,FPATH!$A$1:$D$122,4,0)+VLOOKUP(A48,FPATH!$A$1:$E$122,5,0)</f>
        <v>0</v>
      </c>
      <c r="Z48" s="0" t="n">
        <f aca="false">10*VLOOKUP(A48,CL!$A$1:$D$122,4,0)+VLOOKUP(A48,CL!$A$1:$E$122,5,0)</f>
        <v>1</v>
      </c>
      <c r="AA48" s="5" t="n">
        <f aca="false">COUNTIF(B48:Z48,"&gt;0")</f>
        <v>6</v>
      </c>
      <c r="AB48" s="6" t="n">
        <f aca="false">COUNTIF(B48:Z48,"1")+COUNTIF(B48:Z48,"11")</f>
        <v>6</v>
      </c>
      <c r="AC48" s="7" t="n">
        <f aca="false">COUNTIF(C48:Z48,"10")+COUNTIF(C48:Z48,"11")</f>
        <v>0</v>
      </c>
    </row>
    <row r="49" customFormat="false" ht="12.75" hidden="false" customHeight="false" outlineLevel="0" collapsed="false">
      <c r="A49" s="0" t="s">
        <v>68</v>
      </c>
      <c r="B49" s="0" t="n">
        <f aca="false">10*VLOOKUP(A49,INT!$A$1:$D$122,4,0)+VLOOKUP(A49,INT!$A$1:$E$122,5,0)</f>
        <v>0</v>
      </c>
      <c r="C49" s="4" t="n">
        <f aca="false">10*VLOOKUP(A49,ENT!$A$1:$D$122,4,0)+VLOOKUP(A49,ENT!$A$1:$E$122,5,0)</f>
        <v>1</v>
      </c>
      <c r="D49" s="0" t="n">
        <f aca="false">10*VLOOKUP(A49,FLOW!$A$1:$D$122,4,0)+VLOOKUP(A49,FLOW!$A$1:$E$122,5,0)</f>
        <v>0</v>
      </c>
      <c r="E49" s="0" t="n">
        <f aca="false">10*VLOOKUP(A49,PATH!$A$1:$D$122,4,0)+VLOOKUP(A49,PATH!$A$1:$E$122,5,0)</f>
        <v>0</v>
      </c>
      <c r="F49" s="0" t="n">
        <f aca="false">10*VLOOKUP(A49,CNF!$A$1:$D$122,4,0)+VLOOKUP(A49,CNF!$A$1:$E$122,5,0)</f>
        <v>0</v>
      </c>
      <c r="G49" s="0" t="n">
        <f aca="false">10*VLOOKUP(A49,SNT1!$A$1:$D$122,4,0)+VLOOKUP(A49,SNT1!$A$1:$E$122,5,0)</f>
        <v>0</v>
      </c>
      <c r="H49" s="0" t="n">
        <f aca="false">10*VLOOKUP(A49,SNT2!$A$1:$D$122,4,0)+VLOOKUP(A49,SNT2!$A$1:$E$122,5,0)</f>
        <v>0</v>
      </c>
      <c r="I49" s="0" t="n">
        <f aca="false">10*VLOOKUP(A49,SNT3!$A$1:$D$122,4,0)+VLOOKUP(A49,SNT3!$A$1:$E$122,5,0)</f>
        <v>1</v>
      </c>
      <c r="J49" s="0" t="e">
        <f aca="false">10*VLOOKUP(A49,#REF!,4,0)+VLOOKUP(A49,#REF!,5,0)</f>
        <v>#VALUE!</v>
      </c>
      <c r="K49" s="0" t="n">
        <f aca="false">10*VLOOKUP(A49,OPRE2!$A$1:$D$124,4,0)+VLOOKUP(A49,OPRE2!$A$1:$E$124,5,0)</f>
        <v>0</v>
      </c>
      <c r="L49" s="0" t="e">
        <f aca="false">10*VLOOKUP(A49,#REF!,4,0)+VLOOKUP(A49,#REF!,5,0)</f>
        <v>#VALUE!</v>
      </c>
      <c r="M49" s="0" t="n">
        <f aca="false">10*VLOOKUP(A49,TPI!$A$1:$D$122,4,0)+VLOOKUP(A49,TPI!$A$1:$E$122,5,0)</f>
        <v>0</v>
      </c>
      <c r="N49" s="0" t="n">
        <f aca="false">10*VLOOKUP(A49,WPTP!$A$1:$D$122,4,0)+VLOOKUP(A49,WPTP!$A$1:$E$122,5,0)</f>
        <v>0</v>
      </c>
      <c r="O49" s="0" t="n">
        <f aca="false">10*VLOOKUP(A49,VPTP!$A$1:$D$122,4,0)+VLOOKUP(A49,VPTP!$A$1:$E$122,5,0)</f>
        <v>0</v>
      </c>
      <c r="P49" s="0" t="n">
        <f aca="false">10*VLOOKUP(A49,PPTP!$A$1:$D$122,4,0)+VLOOKUP(A49,PPTP!$A$1:$E$122,5,0)</f>
        <v>0</v>
      </c>
      <c r="Q49" s="0" t="n">
        <f aca="false">10*VLOOKUP(A49,WPOP!$A$1:$D$122,4,0)+VLOOKUP(A49,WPOP!$A$1:$E$122,5,0)</f>
        <v>0</v>
      </c>
      <c r="R49" s="0" t="n">
        <f aca="false">10*VLOOKUP(A49,VPOP!$A$1:$D$124,4,0)+VLOOKUP(A49,VPOP!$A$1:$E$124,5,0)</f>
        <v>0</v>
      </c>
      <c r="S49" s="0" t="n">
        <f aca="false">10*VLOOKUP(A49,CPOP!$A$1:$D$122,4,0)+VLOOKUP(A49,CPOP!$A$1:$E$122,5,0)</f>
        <v>0</v>
      </c>
      <c r="T49" s="0" t="n">
        <f aca="false">10*VLOOKUP(A49,READ!$A$1:$D$122,4,0)+VLOOKUP(A49,READ!$A$1:$E$122,5,0)</f>
        <v>0</v>
      </c>
      <c r="U49" s="4" t="n">
        <f aca="false">10*VLOOKUP(A49,LPE!$A$1:$D$122,4,0)+VLOOKUP(A49,LPE!$A$1:$E$122,5,0)</f>
        <v>1</v>
      </c>
      <c r="V49" s="4" t="n">
        <f aca="false">10*VLOOKUP(A49,SPL!$A$1:$D$122,4,0)+VLOOKUP(A49,SPL!$A$1:$E$122,5,0)</f>
        <v>1</v>
      </c>
      <c r="W49" s="4" t="n">
        <f aca="false">10*VLOOKUP(A49,WL!$A$1:$D$122,4,0)+VLOOKUP(A49,WL!$A$1:$E$122,5,0)</f>
        <v>1</v>
      </c>
      <c r="X49" s="0" t="n">
        <f aca="false">10*VLOOKUP(A49,FACT!$A$1:$D$123,4,0)+VLOOKUP(A49,FACT!$A$1:$E$123,5,0)</f>
        <v>0</v>
      </c>
      <c r="Y49" s="0" t="n">
        <f aca="false">10*VLOOKUP(A49,FPATH!$A$1:$D$122,4,0)+VLOOKUP(A49,FPATH!$A$1:$E$122,5,0)</f>
        <v>0</v>
      </c>
      <c r="Z49" s="0" t="n">
        <f aca="false">10*VLOOKUP(A49,CL!$A$1:$D$122,4,0)+VLOOKUP(A49,CL!$A$1:$E$122,5,0)</f>
        <v>0</v>
      </c>
      <c r="AA49" s="5" t="n">
        <f aca="false">COUNTIF(B49:Z49,"&gt;0")</f>
        <v>5</v>
      </c>
      <c r="AB49" s="6" t="n">
        <f aca="false">COUNTIF(B49:Z49,"1")+COUNTIF(B49:Z49,"11")</f>
        <v>5</v>
      </c>
      <c r="AC49" s="7" t="n">
        <f aca="false">COUNTIF(C49:Z49,"10")+COUNTIF(C49:Z49,"11")</f>
        <v>0</v>
      </c>
    </row>
    <row r="50" customFormat="false" ht="12.75" hidden="false" customHeight="false" outlineLevel="0" collapsed="false">
      <c r="A50" s="0" t="s">
        <v>69</v>
      </c>
      <c r="B50" s="0" t="n">
        <f aca="false">10*VLOOKUP(A50,INT!$A$1:$D$122,4,0)+VLOOKUP(A50,INT!$A$1:$E$122,5,0)</f>
        <v>0</v>
      </c>
      <c r="C50" s="4" t="n">
        <f aca="false">10*VLOOKUP(A50,ENT!$A$1:$D$122,4,0)+VLOOKUP(A50,ENT!$A$1:$E$122,5,0)</f>
        <v>1</v>
      </c>
      <c r="D50" s="0" t="n">
        <f aca="false">10*VLOOKUP(A50,FLOW!$A$1:$D$122,4,0)+VLOOKUP(A50,FLOW!$A$1:$E$122,5,0)</f>
        <v>0</v>
      </c>
      <c r="E50" s="0" t="n">
        <f aca="false">10*VLOOKUP(A50,PATH!$A$1:$D$122,4,0)+VLOOKUP(A50,PATH!$A$1:$E$122,5,0)</f>
        <v>0</v>
      </c>
      <c r="F50" s="0" t="n">
        <f aca="false">10*VLOOKUP(A50,CNF!$A$1:$D$122,4,0)+VLOOKUP(A50,CNF!$A$1:$E$122,5,0)</f>
        <v>1</v>
      </c>
      <c r="G50" s="0" t="n">
        <f aca="false">10*VLOOKUP(A50,SNT1!$A$1:$D$122,4,0)+VLOOKUP(A50,SNT1!$A$1:$E$122,5,0)</f>
        <v>0</v>
      </c>
      <c r="H50" s="0" t="n">
        <f aca="false">10*VLOOKUP(A50,SNT2!$A$1:$D$122,4,0)+VLOOKUP(A50,SNT2!$A$1:$E$122,5,0)</f>
        <v>0</v>
      </c>
      <c r="I50" s="0" t="n">
        <f aca="false">10*VLOOKUP(A50,SNT3!$A$1:$D$122,4,0)+VLOOKUP(A50,SNT3!$A$1:$E$122,5,0)</f>
        <v>10</v>
      </c>
      <c r="J50" s="0" t="e">
        <f aca="false">10*VLOOKUP(A50,#REF!,4,0)+VLOOKUP(A50,#REF!,5,0)</f>
        <v>#VALUE!</v>
      </c>
      <c r="K50" s="0" t="n">
        <f aca="false">10*VLOOKUP(A50,OPRE2!$A$1:$D$124,4,0)+VLOOKUP(A50,OPRE2!$A$1:$E$124,5,0)</f>
        <v>0</v>
      </c>
      <c r="L50" s="0" t="e">
        <f aca="false">10*VLOOKUP(A50,#REF!,4,0)+VLOOKUP(A50,#REF!,5,0)</f>
        <v>#VALUE!</v>
      </c>
      <c r="M50" s="0" t="n">
        <f aca="false">10*VLOOKUP(A50,TPI!$A$1:$D$122,4,0)+VLOOKUP(A50,TPI!$A$1:$E$122,5,0)</f>
        <v>0</v>
      </c>
      <c r="N50" s="0" t="n">
        <f aca="false">10*VLOOKUP(A50,WPTP!$A$1:$D$122,4,0)+VLOOKUP(A50,WPTP!$A$1:$E$122,5,0)</f>
        <v>0</v>
      </c>
      <c r="O50" s="0" t="n">
        <f aca="false">10*VLOOKUP(A50,VPTP!$A$1:$D$122,4,0)+VLOOKUP(A50,VPTP!$A$1:$E$122,5,0)</f>
        <v>0</v>
      </c>
      <c r="P50" s="0" t="n">
        <f aca="false">10*VLOOKUP(A50,PPTP!$A$1:$D$122,4,0)+VLOOKUP(A50,PPTP!$A$1:$E$122,5,0)</f>
        <v>1</v>
      </c>
      <c r="Q50" s="0" t="n">
        <f aca="false">10*VLOOKUP(A50,WPOP!$A$1:$D$122,4,0)+VLOOKUP(A50,WPOP!$A$1:$E$122,5,0)</f>
        <v>10</v>
      </c>
      <c r="R50" s="0" t="n">
        <f aca="false">10*VLOOKUP(A50,VPOP!$A$1:$D$124,4,0)+VLOOKUP(A50,VPOP!$A$1:$E$124,5,0)</f>
        <v>10</v>
      </c>
      <c r="S50" s="0" t="n">
        <f aca="false">10*VLOOKUP(A50,CPOP!$A$1:$D$122,4,0)+VLOOKUP(A50,CPOP!$A$1:$E$122,5,0)</f>
        <v>10</v>
      </c>
      <c r="T50" s="0" t="n">
        <f aca="false">10*VLOOKUP(A50,READ!$A$1:$D$122,4,0)+VLOOKUP(A50,READ!$A$1:$E$122,5,0)</f>
        <v>10</v>
      </c>
      <c r="U50" s="4" t="n">
        <f aca="false">10*VLOOKUP(A50,LPE!$A$1:$D$122,4,0)+VLOOKUP(A50,LPE!$A$1:$E$122,5,0)</f>
        <v>1</v>
      </c>
      <c r="V50" s="4" t="n">
        <f aca="false">10*VLOOKUP(A50,SPL!$A$1:$D$122,4,0)+VLOOKUP(A50,SPL!$A$1:$E$122,5,0)</f>
        <v>1</v>
      </c>
      <c r="W50" s="4" t="n">
        <f aca="false">10*VLOOKUP(A50,WL!$A$1:$D$122,4,0)+VLOOKUP(A50,WL!$A$1:$E$122,5,0)</f>
        <v>1</v>
      </c>
      <c r="X50" s="0" t="n">
        <f aca="false">10*VLOOKUP(A50,FACT!$A$1:$D$123,4,0)+VLOOKUP(A50,FACT!$A$1:$E$123,5,0)</f>
        <v>0</v>
      </c>
      <c r="Y50" s="0" t="n">
        <f aca="false">10*VLOOKUP(A50,FPATH!$A$1:$D$122,4,0)+VLOOKUP(A50,FPATH!$A$1:$E$122,5,0)</f>
        <v>0</v>
      </c>
      <c r="Z50" s="0" t="n">
        <f aca="false">10*VLOOKUP(A50,CL!$A$1:$D$122,4,0)+VLOOKUP(A50,CL!$A$1:$E$122,5,0)</f>
        <v>1</v>
      </c>
      <c r="AA50" s="5" t="n">
        <f aca="false">COUNTIF(B50:Z50,"&gt;0")</f>
        <v>12</v>
      </c>
      <c r="AB50" s="6" t="n">
        <f aca="false">COUNTIF(B50:Z50,"1")+COUNTIF(B50:Z50,"11")</f>
        <v>7</v>
      </c>
      <c r="AC50" s="7" t="n">
        <f aca="false">COUNTIF(C50:Z50,"10")+COUNTIF(C50:Z50,"11")</f>
        <v>5</v>
      </c>
    </row>
    <row r="51" customFormat="false" ht="12.75" hidden="false" customHeight="false" outlineLevel="0" collapsed="false">
      <c r="A51" s="0" t="s">
        <v>70</v>
      </c>
      <c r="B51" s="0" t="n">
        <f aca="false">10*VLOOKUP(A51,INT!$A$1:$D$122,4,0)+VLOOKUP(A51,INT!$A$1:$E$122,5,0)</f>
        <v>0</v>
      </c>
      <c r="C51" s="4" t="n">
        <f aca="false">10*VLOOKUP(A51,ENT!$A$1:$D$122,4,0)+VLOOKUP(A51,ENT!$A$1:$E$122,5,0)</f>
        <v>1</v>
      </c>
      <c r="D51" s="0" t="n">
        <f aca="false">10*VLOOKUP(A51,FLOW!$A$1:$D$122,4,0)+VLOOKUP(A51,FLOW!$A$1:$E$122,5,0)</f>
        <v>0</v>
      </c>
      <c r="E51" s="0" t="n">
        <f aca="false">10*VLOOKUP(A51,PATH!$A$1:$D$122,4,0)+VLOOKUP(A51,PATH!$A$1:$E$122,5,0)</f>
        <v>0</v>
      </c>
      <c r="F51" s="0" t="n">
        <f aca="false">10*VLOOKUP(A51,CNF!$A$1:$D$122,4,0)+VLOOKUP(A51,CNF!$A$1:$E$122,5,0)</f>
        <v>0</v>
      </c>
      <c r="G51" s="0" t="n">
        <f aca="false">10*VLOOKUP(A51,SNT1!$A$1:$D$122,4,0)+VLOOKUP(A51,SNT1!$A$1:$E$122,5,0)</f>
        <v>1</v>
      </c>
      <c r="H51" s="0" t="n">
        <f aca="false">10*VLOOKUP(A51,SNT2!$A$1:$D$122,4,0)+VLOOKUP(A51,SNT2!$A$1:$E$122,5,0)</f>
        <v>0</v>
      </c>
      <c r="I51" s="0" t="n">
        <f aca="false">10*VLOOKUP(A51,SNT3!$A$1:$D$122,4,0)+VLOOKUP(A51,SNT3!$A$1:$E$122,5,0)</f>
        <v>0</v>
      </c>
      <c r="J51" s="0" t="e">
        <f aca="false">10*VLOOKUP(A51,#REF!,4,0)+VLOOKUP(A51,#REF!,5,0)</f>
        <v>#VALUE!</v>
      </c>
      <c r="K51" s="0" t="n">
        <f aca="false">10*VLOOKUP(A51,OPRE2!$A$1:$D$124,4,0)+VLOOKUP(A51,OPRE2!$A$1:$E$124,5,0)</f>
        <v>0</v>
      </c>
      <c r="L51" s="0" t="e">
        <f aca="false">10*VLOOKUP(A51,#REF!,4,0)+VLOOKUP(A51,#REF!,5,0)</f>
        <v>#VALUE!</v>
      </c>
      <c r="M51" s="0" t="n">
        <f aca="false">10*VLOOKUP(A51,TPI!$A$1:$D$122,4,0)+VLOOKUP(A51,TPI!$A$1:$E$122,5,0)</f>
        <v>0</v>
      </c>
      <c r="N51" s="0" t="n">
        <f aca="false">10*VLOOKUP(A51,WPTP!$A$1:$D$122,4,0)+VLOOKUP(A51,WPTP!$A$1:$E$122,5,0)</f>
        <v>0</v>
      </c>
      <c r="O51" s="0" t="n">
        <f aca="false">10*VLOOKUP(A51,VPTP!$A$1:$D$122,4,0)+VLOOKUP(A51,VPTP!$A$1:$E$122,5,0)</f>
        <v>0</v>
      </c>
      <c r="P51" s="0" t="n">
        <f aca="false">10*VLOOKUP(A51,PPTP!$A$1:$D$122,4,0)+VLOOKUP(A51,PPTP!$A$1:$E$122,5,0)</f>
        <v>0</v>
      </c>
      <c r="Q51" s="0" t="n">
        <f aca="false">10*VLOOKUP(A51,WPOP!$A$1:$D$122,4,0)+VLOOKUP(A51,WPOP!$A$1:$E$122,5,0)</f>
        <v>0</v>
      </c>
      <c r="R51" s="0" t="n">
        <f aca="false">10*VLOOKUP(A51,VPOP!$A$1:$D$124,4,0)+VLOOKUP(A51,VPOP!$A$1:$E$124,5,0)</f>
        <v>0</v>
      </c>
      <c r="S51" s="0" t="n">
        <f aca="false">10*VLOOKUP(A51,CPOP!$A$1:$D$122,4,0)+VLOOKUP(A51,CPOP!$A$1:$E$122,5,0)</f>
        <v>0</v>
      </c>
      <c r="T51" s="0" t="n">
        <f aca="false">10*VLOOKUP(A51,READ!$A$1:$D$122,4,0)+VLOOKUP(A51,READ!$A$1:$E$122,5,0)</f>
        <v>0</v>
      </c>
      <c r="U51" s="4" t="n">
        <f aca="false">10*VLOOKUP(A51,LPE!$A$1:$D$122,4,0)+VLOOKUP(A51,LPE!$A$1:$E$122,5,0)</f>
        <v>1</v>
      </c>
      <c r="V51" s="4" t="n">
        <f aca="false">10*VLOOKUP(A51,SPL!$A$1:$D$122,4,0)+VLOOKUP(A51,SPL!$A$1:$E$122,5,0)</f>
        <v>1</v>
      </c>
      <c r="W51" s="4" t="n">
        <f aca="false">10*VLOOKUP(A51,WL!$A$1:$D$122,4,0)+VLOOKUP(A51,WL!$A$1:$E$122,5,0)</f>
        <v>1</v>
      </c>
      <c r="X51" s="0" t="n">
        <f aca="false">10*VLOOKUP(A51,FACT!$A$1:$D$123,4,0)+VLOOKUP(A51,FACT!$A$1:$E$123,5,0)</f>
        <v>0</v>
      </c>
      <c r="Y51" s="0" t="n">
        <f aca="false">10*VLOOKUP(A51,FPATH!$A$1:$D$122,4,0)+VLOOKUP(A51,FPATH!$A$1:$E$122,5,0)</f>
        <v>0</v>
      </c>
      <c r="Z51" s="0" t="n">
        <f aca="false">10*VLOOKUP(A51,CL!$A$1:$D$122,4,0)+VLOOKUP(A51,CL!$A$1:$E$122,5,0)</f>
        <v>0</v>
      </c>
      <c r="AA51" s="5" t="n">
        <f aca="false">COUNTIF(B51:Z51,"&gt;0")</f>
        <v>5</v>
      </c>
      <c r="AB51" s="6" t="n">
        <f aca="false">COUNTIF(B51:Z51,"1")+COUNTIF(B51:Z51,"11")</f>
        <v>5</v>
      </c>
      <c r="AC51" s="7" t="n">
        <f aca="false">COUNTIF(C51:Z51,"10")+COUNTIF(C51:Z51,"11")</f>
        <v>0</v>
      </c>
    </row>
    <row r="52" customFormat="false" ht="12.75" hidden="false" customHeight="false" outlineLevel="0" collapsed="false">
      <c r="A52" s="0" t="s">
        <v>71</v>
      </c>
      <c r="B52" s="0" t="n">
        <f aca="false">10*VLOOKUP(A52,INT!$A$1:$D$122,4,0)+VLOOKUP(A52,INT!$A$1:$E$122,5,0)</f>
        <v>10</v>
      </c>
      <c r="C52" s="4" t="n">
        <f aca="false">10*VLOOKUP(A52,ENT!$A$1:$D$122,4,0)+VLOOKUP(A52,ENT!$A$1:$E$122,5,0)</f>
        <v>10</v>
      </c>
      <c r="D52" s="0" t="n">
        <f aca="false">10*VLOOKUP(A52,FLOW!$A$1:$D$122,4,0)+VLOOKUP(A52,FLOW!$A$1:$E$122,5,0)</f>
        <v>10</v>
      </c>
      <c r="E52" s="0" t="n">
        <f aca="false">10*VLOOKUP(A52,PATH!$A$1:$D$122,4,0)+VLOOKUP(A52,PATH!$A$1:$E$122,5,0)</f>
        <v>10</v>
      </c>
      <c r="F52" s="0" t="n">
        <f aca="false">10*VLOOKUP(A52,CNF!$A$1:$D$122,4,0)+VLOOKUP(A52,CNF!$A$1:$E$122,5,0)</f>
        <v>10</v>
      </c>
      <c r="G52" s="0" t="n">
        <f aca="false">10*VLOOKUP(A52,SNT1!$A$1:$D$122,4,0)+VLOOKUP(A52,SNT1!$A$1:$E$122,5,0)</f>
        <v>0</v>
      </c>
      <c r="H52" s="0" t="n">
        <f aca="false">10*VLOOKUP(A52,SNT2!$A$1:$D$122,4,0)+VLOOKUP(A52,SNT2!$A$1:$E$122,5,0)</f>
        <v>0</v>
      </c>
      <c r="I52" s="0" t="n">
        <f aca="false">10*VLOOKUP(A52,SNT3!$A$1:$D$122,4,0)+VLOOKUP(A52,SNT3!$A$1:$E$122,5,0)</f>
        <v>0</v>
      </c>
      <c r="J52" s="0" t="e">
        <f aca="false">10*VLOOKUP(A52,#REF!,4,0)+VLOOKUP(A52,#REF!,5,0)</f>
        <v>#VALUE!</v>
      </c>
      <c r="K52" s="0" t="n">
        <f aca="false">10*VLOOKUP(A52,OPRE2!$A$1:$D$124,4,0)+VLOOKUP(A52,OPRE2!$A$1:$E$124,5,0)</f>
        <v>0</v>
      </c>
      <c r="L52" s="0" t="e">
        <f aca="false">10*VLOOKUP(A52,#REF!,4,0)+VLOOKUP(A52,#REF!,5,0)</f>
        <v>#VALUE!</v>
      </c>
      <c r="M52" s="0" t="n">
        <f aca="false">10*VLOOKUP(A52,TPI!$A$1:$D$122,4,0)+VLOOKUP(A52,TPI!$A$1:$E$122,5,0)</f>
        <v>10</v>
      </c>
      <c r="N52" s="0" t="n">
        <f aca="false">10*VLOOKUP(A52,WPTP!$A$1:$D$122,4,0)+VLOOKUP(A52,WPTP!$A$1:$E$122,5,0)</f>
        <v>0</v>
      </c>
      <c r="O52" s="0" t="n">
        <f aca="false">10*VLOOKUP(A52,VPTP!$A$1:$D$122,4,0)+VLOOKUP(A52,VPTP!$A$1:$E$122,5,0)</f>
        <v>0</v>
      </c>
      <c r="P52" s="0" t="n">
        <f aca="false">10*VLOOKUP(A52,PPTP!$A$1:$D$122,4,0)+VLOOKUP(A52,PPTP!$A$1:$E$122,5,0)</f>
        <v>1</v>
      </c>
      <c r="Q52" s="0" t="n">
        <f aca="false">10*VLOOKUP(A52,WPOP!$A$1:$D$122,4,0)+VLOOKUP(A52,WPOP!$A$1:$E$122,5,0)</f>
        <v>0</v>
      </c>
      <c r="R52" s="0" t="n">
        <f aca="false">10*VLOOKUP(A52,VPOP!$A$1:$D$124,4,0)+VLOOKUP(A52,VPOP!$A$1:$E$124,5,0)</f>
        <v>0</v>
      </c>
      <c r="S52" s="0" t="n">
        <f aca="false">10*VLOOKUP(A52,CPOP!$A$1:$D$122,4,0)+VLOOKUP(A52,CPOP!$A$1:$E$122,5,0)</f>
        <v>0</v>
      </c>
      <c r="T52" s="0" t="n">
        <f aca="false">10*VLOOKUP(A52,READ!$A$1:$D$122,4,0)+VLOOKUP(A52,READ!$A$1:$E$122,5,0)</f>
        <v>0</v>
      </c>
      <c r="U52" s="4" t="n">
        <f aca="false">10*VLOOKUP(A52,LPE!$A$1:$D$122,4,0)+VLOOKUP(A52,LPE!$A$1:$E$122,5,0)</f>
        <v>1</v>
      </c>
      <c r="V52" s="4" t="n">
        <f aca="false">10*VLOOKUP(A52,SPL!$A$1:$D$122,4,0)+VLOOKUP(A52,SPL!$A$1:$E$122,5,0)</f>
        <v>1</v>
      </c>
      <c r="W52" s="4" t="n">
        <f aca="false">10*VLOOKUP(A52,WL!$A$1:$D$122,4,0)+VLOOKUP(A52,WL!$A$1:$E$122,5,0)</f>
        <v>1</v>
      </c>
      <c r="X52" s="0" t="n">
        <f aca="false">10*VLOOKUP(A52,FACT!$A$1:$D$123,4,0)+VLOOKUP(A52,FACT!$A$1:$E$123,5,0)</f>
        <v>0</v>
      </c>
      <c r="Y52" s="0" t="n">
        <f aca="false">10*VLOOKUP(A52,FPATH!$A$1:$D$122,4,0)+VLOOKUP(A52,FPATH!$A$1:$E$122,5,0)</f>
        <v>10</v>
      </c>
      <c r="Z52" s="0" t="n">
        <f aca="false">10*VLOOKUP(A52,CL!$A$1:$D$122,4,0)+VLOOKUP(A52,CL!$A$1:$E$122,5,0)</f>
        <v>0</v>
      </c>
      <c r="AA52" s="5" t="n">
        <f aca="false">COUNTIF(B52:Z52,"&gt;0")</f>
        <v>11</v>
      </c>
      <c r="AB52" s="6" t="n">
        <f aca="false">COUNTIF(B52:Z52,"1")+COUNTIF(B52:Z52,"11")</f>
        <v>4</v>
      </c>
      <c r="AC52" s="7" t="n">
        <f aca="false">COUNTIF(C52:Z52,"10")+COUNTIF(C52:Z52,"11")</f>
        <v>6</v>
      </c>
    </row>
    <row r="53" customFormat="false" ht="12.75" hidden="false" customHeight="false" outlineLevel="0" collapsed="false">
      <c r="A53" s="0" t="s">
        <v>72</v>
      </c>
      <c r="B53" s="0" t="n">
        <f aca="false">10*VLOOKUP(A53,INT!$A$1:$D$122,4,0)+VLOOKUP(A53,INT!$A$1:$E$122,5,0)</f>
        <v>0</v>
      </c>
      <c r="C53" s="4" t="n">
        <f aca="false">10*VLOOKUP(A53,ENT!$A$1:$D$122,4,0)+VLOOKUP(A53,ENT!$A$1:$E$122,5,0)</f>
        <v>1</v>
      </c>
      <c r="D53" s="0" t="n">
        <f aca="false">10*VLOOKUP(A53,FLOW!$A$1:$D$122,4,0)+VLOOKUP(A53,FLOW!$A$1:$E$122,5,0)</f>
        <v>1</v>
      </c>
      <c r="E53" s="0" t="n">
        <f aca="false">10*VLOOKUP(A53,PATH!$A$1:$D$122,4,0)+VLOOKUP(A53,PATH!$A$1:$E$122,5,0)</f>
        <v>1</v>
      </c>
      <c r="F53" s="0" t="n">
        <f aca="false">10*VLOOKUP(A53,CNF!$A$1:$D$122,4,0)+VLOOKUP(A53,CNF!$A$1:$E$122,5,0)</f>
        <v>1</v>
      </c>
      <c r="G53" s="0" t="n">
        <f aca="false">10*VLOOKUP(A53,SNT1!$A$1:$D$122,4,0)+VLOOKUP(A53,SNT1!$A$1:$E$122,5,0)</f>
        <v>0</v>
      </c>
      <c r="H53" s="0" t="n">
        <f aca="false">10*VLOOKUP(A53,SNT2!$A$1:$D$122,4,0)+VLOOKUP(A53,SNT2!$A$1:$E$122,5,0)</f>
        <v>0</v>
      </c>
      <c r="I53" s="0" t="n">
        <f aca="false">10*VLOOKUP(A53,SNT3!$A$1:$D$122,4,0)+VLOOKUP(A53,SNT3!$A$1:$E$122,5,0)</f>
        <v>1</v>
      </c>
      <c r="J53" s="0" t="e">
        <f aca="false">10*VLOOKUP(A53,#REF!,4,0)+VLOOKUP(A53,#REF!,5,0)</f>
        <v>#VALUE!</v>
      </c>
      <c r="K53" s="0" t="n">
        <f aca="false">10*VLOOKUP(A53,OPRE2!$A$1:$D$124,4,0)+VLOOKUP(A53,OPRE2!$A$1:$E$124,5,0)</f>
        <v>0</v>
      </c>
      <c r="L53" s="0" t="e">
        <f aca="false">10*VLOOKUP(A53,#REF!,4,0)+VLOOKUP(A53,#REF!,5,0)</f>
        <v>#VALUE!</v>
      </c>
      <c r="M53" s="0" t="n">
        <f aca="false">10*VLOOKUP(A53,TPI!$A$1:$D$122,4,0)+VLOOKUP(A53,TPI!$A$1:$E$122,5,0)</f>
        <v>0</v>
      </c>
      <c r="N53" s="0" t="n">
        <f aca="false">10*VLOOKUP(A53,WPTP!$A$1:$D$122,4,0)+VLOOKUP(A53,WPTP!$A$1:$E$122,5,0)</f>
        <v>0</v>
      </c>
      <c r="O53" s="0" t="n">
        <f aca="false">10*VLOOKUP(A53,VPTP!$A$1:$D$122,4,0)+VLOOKUP(A53,VPTP!$A$1:$E$122,5,0)</f>
        <v>0</v>
      </c>
      <c r="P53" s="0" t="n">
        <f aca="false">10*VLOOKUP(A53,PPTP!$A$1:$D$122,4,0)+VLOOKUP(A53,PPTP!$A$1:$E$122,5,0)</f>
        <v>10</v>
      </c>
      <c r="Q53" s="0" t="n">
        <f aca="false">10*VLOOKUP(A53,WPOP!$A$1:$D$122,4,0)+VLOOKUP(A53,WPOP!$A$1:$E$122,5,0)</f>
        <v>0</v>
      </c>
      <c r="R53" s="0" t="n">
        <f aca="false">10*VLOOKUP(A53,VPOP!$A$1:$D$124,4,0)+VLOOKUP(A53,VPOP!$A$1:$E$124,5,0)</f>
        <v>10</v>
      </c>
      <c r="S53" s="0" t="n">
        <f aca="false">10*VLOOKUP(A53,CPOP!$A$1:$D$122,4,0)+VLOOKUP(A53,CPOP!$A$1:$E$122,5,0)</f>
        <v>0</v>
      </c>
      <c r="T53" s="0" t="n">
        <f aca="false">10*VLOOKUP(A53,READ!$A$1:$D$122,4,0)+VLOOKUP(A53,READ!$A$1:$E$122,5,0)</f>
        <v>0</v>
      </c>
      <c r="U53" s="4" t="n">
        <f aca="false">10*VLOOKUP(A53,LPE!$A$1:$D$122,4,0)+VLOOKUP(A53,LPE!$A$1:$E$122,5,0)</f>
        <v>1</v>
      </c>
      <c r="V53" s="4" t="n">
        <f aca="false">10*VLOOKUP(A53,SPL!$A$1:$D$122,4,0)+VLOOKUP(A53,SPL!$A$1:$E$122,5,0)</f>
        <v>1</v>
      </c>
      <c r="W53" s="4" t="n">
        <f aca="false">10*VLOOKUP(A53,WL!$A$1:$D$122,4,0)+VLOOKUP(A53,WL!$A$1:$E$122,5,0)</f>
        <v>1</v>
      </c>
      <c r="X53" s="0" t="n">
        <f aca="false">10*VLOOKUP(A53,FACT!$A$1:$D$123,4,0)+VLOOKUP(A53,FACT!$A$1:$E$123,5,0)</f>
        <v>0</v>
      </c>
      <c r="Y53" s="0" t="n">
        <f aca="false">10*VLOOKUP(A53,FPATH!$A$1:$D$122,4,0)+VLOOKUP(A53,FPATH!$A$1:$E$122,5,0)</f>
        <v>0</v>
      </c>
      <c r="Z53" s="0" t="n">
        <f aca="false">10*VLOOKUP(A53,CL!$A$1:$D$122,4,0)+VLOOKUP(A53,CL!$A$1:$E$122,5,0)</f>
        <v>0</v>
      </c>
      <c r="AA53" s="5" t="n">
        <f aca="false">COUNTIF(B53:Z53,"&gt;0")</f>
        <v>10</v>
      </c>
      <c r="AB53" s="6" t="n">
        <f aca="false">COUNTIF(B53:Z53,"1")+COUNTIF(B53:Z53,"11")</f>
        <v>8</v>
      </c>
      <c r="AC53" s="7" t="n">
        <f aca="false">COUNTIF(C53:Z53,"10")+COUNTIF(C53:Z53,"11")</f>
        <v>2</v>
      </c>
    </row>
    <row r="54" customFormat="false" ht="12.75" hidden="false" customHeight="false" outlineLevel="0" collapsed="false">
      <c r="A54" s="0" t="s">
        <v>73</v>
      </c>
      <c r="B54" s="0" t="n">
        <f aca="false">10*VLOOKUP(A54,INT!$A$1:$D$122,4,0)+VLOOKUP(A54,INT!$A$1:$E$122,5,0)</f>
        <v>0</v>
      </c>
      <c r="C54" s="4" t="n">
        <f aca="false">10*VLOOKUP(A54,ENT!$A$1:$D$122,4,0)+VLOOKUP(A54,ENT!$A$1:$E$122,5,0)</f>
        <v>10</v>
      </c>
      <c r="D54" s="0" t="n">
        <f aca="false">10*VLOOKUP(A54,FLOW!$A$1:$D$122,4,0)+VLOOKUP(A54,FLOW!$A$1:$E$122,5,0)</f>
        <v>1</v>
      </c>
      <c r="E54" s="0" t="n">
        <f aca="false">10*VLOOKUP(A54,PATH!$A$1:$D$122,4,0)+VLOOKUP(A54,PATH!$A$1:$E$122,5,0)</f>
        <v>0</v>
      </c>
      <c r="F54" s="0" t="n">
        <f aca="false">10*VLOOKUP(A54,CNF!$A$1:$D$122,4,0)+VLOOKUP(A54,CNF!$A$1:$E$122,5,0)</f>
        <v>0</v>
      </c>
      <c r="G54" s="0" t="n">
        <f aca="false">10*VLOOKUP(A54,SNT1!$A$1:$D$122,4,0)+VLOOKUP(A54,SNT1!$A$1:$E$122,5,0)</f>
        <v>0</v>
      </c>
      <c r="H54" s="0" t="n">
        <f aca="false">10*VLOOKUP(A54,SNT2!$A$1:$D$122,4,0)+VLOOKUP(A54,SNT2!$A$1:$E$122,5,0)</f>
        <v>0</v>
      </c>
      <c r="I54" s="0" t="n">
        <f aca="false">10*VLOOKUP(A54,SNT3!$A$1:$D$122,4,0)+VLOOKUP(A54,SNT3!$A$1:$E$122,5,0)</f>
        <v>0</v>
      </c>
      <c r="J54" s="0" t="e">
        <f aca="false">10*VLOOKUP(A54,#REF!,4,0)+VLOOKUP(A54,#REF!,5,0)</f>
        <v>#VALUE!</v>
      </c>
      <c r="K54" s="0" t="n">
        <f aca="false">10*VLOOKUP(A54,OPRE2!$A$1:$D$124,4,0)+VLOOKUP(A54,OPRE2!$A$1:$E$124,5,0)</f>
        <v>0</v>
      </c>
      <c r="L54" s="0" t="e">
        <f aca="false">10*VLOOKUP(A54,#REF!,4,0)+VLOOKUP(A54,#REF!,5,0)</f>
        <v>#VALUE!</v>
      </c>
      <c r="M54" s="0" t="n">
        <f aca="false">10*VLOOKUP(A54,TPI!$A$1:$D$122,4,0)+VLOOKUP(A54,TPI!$A$1:$E$122,5,0)</f>
        <v>0</v>
      </c>
      <c r="N54" s="0" t="n">
        <f aca="false">10*VLOOKUP(A54,WPTP!$A$1:$D$122,4,0)+VLOOKUP(A54,WPTP!$A$1:$E$122,5,0)</f>
        <v>0</v>
      </c>
      <c r="O54" s="0" t="n">
        <f aca="false">10*VLOOKUP(A54,VPTP!$A$1:$D$122,4,0)+VLOOKUP(A54,VPTP!$A$1:$E$122,5,0)</f>
        <v>0</v>
      </c>
      <c r="P54" s="0" t="n">
        <f aca="false">10*VLOOKUP(A54,PPTP!$A$1:$D$122,4,0)+VLOOKUP(A54,PPTP!$A$1:$E$122,5,0)</f>
        <v>0</v>
      </c>
      <c r="Q54" s="0" t="n">
        <f aca="false">10*VLOOKUP(A54,WPOP!$A$1:$D$122,4,0)+VLOOKUP(A54,WPOP!$A$1:$E$122,5,0)</f>
        <v>0</v>
      </c>
      <c r="R54" s="0" t="n">
        <f aca="false">10*VLOOKUP(A54,VPOP!$A$1:$D$124,4,0)+VLOOKUP(A54,VPOP!$A$1:$E$124,5,0)</f>
        <v>0</v>
      </c>
      <c r="S54" s="0" t="n">
        <f aca="false">10*VLOOKUP(A54,CPOP!$A$1:$D$122,4,0)+VLOOKUP(A54,CPOP!$A$1:$E$122,5,0)</f>
        <v>0</v>
      </c>
      <c r="T54" s="0" t="n">
        <f aca="false">10*VLOOKUP(A54,READ!$A$1:$D$122,4,0)+VLOOKUP(A54,READ!$A$1:$E$122,5,0)</f>
        <v>0</v>
      </c>
      <c r="U54" s="4" t="n">
        <f aca="false">10*VLOOKUP(A54,LPE!$A$1:$D$122,4,0)+VLOOKUP(A54,LPE!$A$1:$E$122,5,0)</f>
        <v>1</v>
      </c>
      <c r="V54" s="4" t="n">
        <f aca="false">10*VLOOKUP(A54,SPL!$A$1:$D$122,4,0)+VLOOKUP(A54,SPL!$A$1:$E$122,5,0)</f>
        <v>1</v>
      </c>
      <c r="W54" s="4" t="n">
        <f aca="false">10*VLOOKUP(A54,WL!$A$1:$D$122,4,0)+VLOOKUP(A54,WL!$A$1:$E$122,5,0)</f>
        <v>1</v>
      </c>
      <c r="X54" s="0" t="n">
        <f aca="false">10*VLOOKUP(A54,FACT!$A$1:$D$123,4,0)+VLOOKUP(A54,FACT!$A$1:$E$123,5,0)</f>
        <v>10</v>
      </c>
      <c r="Y54" s="0" t="n">
        <f aca="false">10*VLOOKUP(A54,FPATH!$A$1:$D$122,4,0)+VLOOKUP(A54,FPATH!$A$1:$E$122,5,0)</f>
        <v>10</v>
      </c>
      <c r="Z54" s="0" t="n">
        <f aca="false">10*VLOOKUP(A54,CL!$A$1:$D$122,4,0)+VLOOKUP(A54,CL!$A$1:$E$122,5,0)</f>
        <v>0</v>
      </c>
      <c r="AA54" s="5" t="n">
        <f aca="false">COUNTIF(B54:Z54,"&gt;0")</f>
        <v>7</v>
      </c>
      <c r="AB54" s="6" t="n">
        <f aca="false">COUNTIF(B54:Z54,"1")+COUNTIF(B54:Z54,"11")</f>
        <v>4</v>
      </c>
      <c r="AC54" s="7" t="n">
        <f aca="false">COUNTIF(C54:Z54,"10")+COUNTIF(C54:Z54,"11")</f>
        <v>3</v>
      </c>
    </row>
    <row r="55" customFormat="false" ht="12.75" hidden="false" customHeight="false" outlineLevel="0" collapsed="false">
      <c r="A55" s="0" t="s">
        <v>74</v>
      </c>
      <c r="B55" s="0" t="n">
        <f aca="false">10*VLOOKUP(A55,INT!$A$1:$D$122,4,0)+VLOOKUP(A55,INT!$A$1:$E$122,5,0)</f>
        <v>0</v>
      </c>
      <c r="C55" s="4" t="n">
        <f aca="false">10*VLOOKUP(A55,ENT!$A$1:$D$122,4,0)+VLOOKUP(A55,ENT!$A$1:$E$122,5,0)</f>
        <v>10</v>
      </c>
      <c r="D55" s="0" t="n">
        <f aca="false">10*VLOOKUP(A55,FLOW!$A$1:$D$122,4,0)+VLOOKUP(A55,FLOW!$A$1:$E$122,5,0)</f>
        <v>0</v>
      </c>
      <c r="E55" s="0" t="n">
        <f aca="false">10*VLOOKUP(A55,PATH!$A$1:$D$122,4,0)+VLOOKUP(A55,PATH!$A$1:$E$122,5,0)</f>
        <v>10</v>
      </c>
      <c r="F55" s="0" t="n">
        <f aca="false">10*VLOOKUP(A55,CNF!$A$1:$D$122,4,0)+VLOOKUP(A55,CNF!$A$1:$E$122,5,0)</f>
        <v>0</v>
      </c>
      <c r="G55" s="0" t="n">
        <f aca="false">10*VLOOKUP(A55,SNT1!$A$1:$D$122,4,0)+VLOOKUP(A55,SNT1!$A$1:$E$122,5,0)</f>
        <v>0</v>
      </c>
      <c r="H55" s="0" t="n">
        <f aca="false">10*VLOOKUP(A55,SNT2!$A$1:$D$122,4,0)+VLOOKUP(A55,SNT2!$A$1:$E$122,5,0)</f>
        <v>0</v>
      </c>
      <c r="I55" s="0" t="n">
        <f aca="false">10*VLOOKUP(A55,SNT3!$A$1:$D$122,4,0)+VLOOKUP(A55,SNT3!$A$1:$E$122,5,0)</f>
        <v>0</v>
      </c>
      <c r="J55" s="0" t="e">
        <f aca="false">10*VLOOKUP(A55,#REF!,4,0)+VLOOKUP(A55,#REF!,5,0)</f>
        <v>#VALUE!</v>
      </c>
      <c r="K55" s="0" t="n">
        <f aca="false">10*VLOOKUP(A55,OPRE2!$A$1:$D$124,4,0)+VLOOKUP(A55,OPRE2!$A$1:$E$124,5,0)</f>
        <v>0</v>
      </c>
      <c r="L55" s="0" t="e">
        <f aca="false">10*VLOOKUP(A55,#REF!,4,0)+VLOOKUP(A55,#REF!,5,0)</f>
        <v>#VALUE!</v>
      </c>
      <c r="M55" s="0" t="n">
        <f aca="false">10*VLOOKUP(A55,TPI!$A$1:$D$122,4,0)+VLOOKUP(A55,TPI!$A$1:$E$122,5,0)</f>
        <v>10</v>
      </c>
      <c r="N55" s="0" t="n">
        <f aca="false">10*VLOOKUP(A55,WPTP!$A$1:$D$122,4,0)+VLOOKUP(A55,WPTP!$A$1:$E$122,5,0)</f>
        <v>0</v>
      </c>
      <c r="O55" s="0" t="n">
        <f aca="false">10*VLOOKUP(A55,VPTP!$A$1:$D$122,4,0)+VLOOKUP(A55,VPTP!$A$1:$E$122,5,0)</f>
        <v>0</v>
      </c>
      <c r="P55" s="0" t="n">
        <f aca="false">10*VLOOKUP(A55,PPTP!$A$1:$D$122,4,0)+VLOOKUP(A55,PPTP!$A$1:$E$122,5,0)</f>
        <v>0</v>
      </c>
      <c r="Q55" s="0" t="n">
        <f aca="false">10*VLOOKUP(A55,WPOP!$A$1:$D$122,4,0)+VLOOKUP(A55,WPOP!$A$1:$E$122,5,0)</f>
        <v>0</v>
      </c>
      <c r="R55" s="0" t="n">
        <f aca="false">10*VLOOKUP(A55,VPOP!$A$1:$D$124,4,0)+VLOOKUP(A55,VPOP!$A$1:$E$124,5,0)</f>
        <v>0</v>
      </c>
      <c r="S55" s="0" t="n">
        <f aca="false">10*VLOOKUP(A55,CPOP!$A$1:$D$122,4,0)+VLOOKUP(A55,CPOP!$A$1:$E$122,5,0)</f>
        <v>0</v>
      </c>
      <c r="T55" s="0" t="n">
        <f aca="false">10*VLOOKUP(A55,READ!$A$1:$D$122,4,0)+VLOOKUP(A55,READ!$A$1:$E$122,5,0)</f>
        <v>0</v>
      </c>
      <c r="U55" s="4" t="n">
        <f aca="false">10*VLOOKUP(A55,LPE!$A$1:$D$122,4,0)+VLOOKUP(A55,LPE!$A$1:$E$122,5,0)</f>
        <v>1</v>
      </c>
      <c r="V55" s="4" t="n">
        <f aca="false">10*VLOOKUP(A55,SPL!$A$1:$D$122,4,0)+VLOOKUP(A55,SPL!$A$1:$E$122,5,0)</f>
        <v>1</v>
      </c>
      <c r="W55" s="4" t="n">
        <f aca="false">10*VLOOKUP(A55,WL!$A$1:$D$122,4,0)+VLOOKUP(A55,WL!$A$1:$E$122,5,0)</f>
        <v>1</v>
      </c>
      <c r="X55" s="0" t="n">
        <f aca="false">10*VLOOKUP(A55,FACT!$A$1:$D$123,4,0)+VLOOKUP(A55,FACT!$A$1:$E$123,5,0)</f>
        <v>10</v>
      </c>
      <c r="Y55" s="0" t="n">
        <f aca="false">10*VLOOKUP(A55,FPATH!$A$1:$D$122,4,0)+VLOOKUP(A55,FPATH!$A$1:$E$122,5,0)</f>
        <v>10</v>
      </c>
      <c r="Z55" s="0" t="n">
        <f aca="false">10*VLOOKUP(A55,CL!$A$1:$D$122,4,0)+VLOOKUP(A55,CL!$A$1:$E$122,5,0)</f>
        <v>0</v>
      </c>
      <c r="AA55" s="5" t="n">
        <f aca="false">COUNTIF(B55:Z55,"&gt;0")</f>
        <v>8</v>
      </c>
      <c r="AB55" s="6" t="n">
        <f aca="false">COUNTIF(B55:Z55,"1")+COUNTIF(B55:Z55,"11")</f>
        <v>3</v>
      </c>
      <c r="AC55" s="7" t="n">
        <f aca="false">COUNTIF(C55:Z55,"10")+COUNTIF(C55:Z55,"11")</f>
        <v>5</v>
      </c>
    </row>
    <row r="56" customFormat="false" ht="12.75" hidden="false" customHeight="false" outlineLevel="0" collapsed="false">
      <c r="A56" s="0" t="s">
        <v>75</v>
      </c>
      <c r="B56" s="0" t="n">
        <f aca="false">10*VLOOKUP(A56,INT!$A$1:$D$122,4,0)+VLOOKUP(A56,INT!$A$1:$E$122,5,0)</f>
        <v>0</v>
      </c>
      <c r="C56" s="4" t="n">
        <f aca="false">10*VLOOKUP(A56,ENT!$A$1:$D$122,4,0)+VLOOKUP(A56,ENT!$A$1:$E$122,5,0)</f>
        <v>1</v>
      </c>
      <c r="D56" s="0" t="n">
        <f aca="false">10*VLOOKUP(A56,FLOW!$A$1:$D$122,4,0)+VLOOKUP(A56,FLOW!$A$1:$E$122,5,0)</f>
        <v>0</v>
      </c>
      <c r="E56" s="0" t="n">
        <f aca="false">10*VLOOKUP(A56,PATH!$A$1:$D$122,4,0)+VLOOKUP(A56,PATH!$A$1:$E$122,5,0)</f>
        <v>0</v>
      </c>
      <c r="F56" s="0" t="n">
        <f aca="false">10*VLOOKUP(A56,CNF!$A$1:$D$122,4,0)+VLOOKUP(A56,CNF!$A$1:$E$122,5,0)</f>
        <v>0</v>
      </c>
      <c r="G56" s="0" t="n">
        <f aca="false">10*VLOOKUP(A56,SNT1!$A$1:$D$122,4,0)+VLOOKUP(A56,SNT1!$A$1:$E$122,5,0)</f>
        <v>0</v>
      </c>
      <c r="H56" s="0" t="n">
        <f aca="false">10*VLOOKUP(A56,SNT2!$A$1:$D$122,4,0)+VLOOKUP(A56,SNT2!$A$1:$E$122,5,0)</f>
        <v>0</v>
      </c>
      <c r="I56" s="0" t="n">
        <f aca="false">10*VLOOKUP(A56,SNT3!$A$1:$D$122,4,0)+VLOOKUP(A56,SNT3!$A$1:$E$122,5,0)</f>
        <v>1</v>
      </c>
      <c r="J56" s="0" t="e">
        <f aca="false">10*VLOOKUP(A56,#REF!,4,0)+VLOOKUP(A56,#REF!,5,0)</f>
        <v>#VALUE!</v>
      </c>
      <c r="K56" s="0" t="n">
        <f aca="false">10*VLOOKUP(A56,OPRE2!$A$1:$D$124,4,0)+VLOOKUP(A56,OPRE2!$A$1:$E$124,5,0)</f>
        <v>0</v>
      </c>
      <c r="L56" s="0" t="e">
        <f aca="false">10*VLOOKUP(A56,#REF!,4,0)+VLOOKUP(A56,#REF!,5,0)</f>
        <v>#VALUE!</v>
      </c>
      <c r="M56" s="0" t="n">
        <f aca="false">10*VLOOKUP(A56,TPI!$A$1:$D$122,4,0)+VLOOKUP(A56,TPI!$A$1:$E$122,5,0)</f>
        <v>0</v>
      </c>
      <c r="N56" s="0" t="n">
        <f aca="false">10*VLOOKUP(A56,WPTP!$A$1:$D$122,4,0)+VLOOKUP(A56,WPTP!$A$1:$E$122,5,0)</f>
        <v>0</v>
      </c>
      <c r="O56" s="0" t="n">
        <f aca="false">10*VLOOKUP(A56,VPTP!$A$1:$D$122,4,0)+VLOOKUP(A56,VPTP!$A$1:$E$122,5,0)</f>
        <v>0</v>
      </c>
      <c r="P56" s="0" t="n">
        <f aca="false">10*VLOOKUP(A56,PPTP!$A$1:$D$122,4,0)+VLOOKUP(A56,PPTP!$A$1:$E$122,5,0)</f>
        <v>0</v>
      </c>
      <c r="Q56" s="0" t="n">
        <f aca="false">10*VLOOKUP(A56,WPOP!$A$1:$D$122,4,0)+VLOOKUP(A56,WPOP!$A$1:$E$122,5,0)</f>
        <v>0</v>
      </c>
      <c r="R56" s="0" t="n">
        <f aca="false">10*VLOOKUP(A56,VPOP!$A$1:$D$124,4,0)+VLOOKUP(A56,VPOP!$A$1:$E$124,5,0)</f>
        <v>0</v>
      </c>
      <c r="S56" s="0" t="n">
        <f aca="false">10*VLOOKUP(A56,CPOP!$A$1:$D$122,4,0)+VLOOKUP(A56,CPOP!$A$1:$E$122,5,0)</f>
        <v>0</v>
      </c>
      <c r="T56" s="0" t="n">
        <f aca="false">10*VLOOKUP(A56,READ!$A$1:$D$122,4,0)+VLOOKUP(A56,READ!$A$1:$E$122,5,0)</f>
        <v>0</v>
      </c>
      <c r="U56" s="4" t="n">
        <f aca="false">10*VLOOKUP(A56,LPE!$A$1:$D$122,4,0)+VLOOKUP(A56,LPE!$A$1:$E$122,5,0)</f>
        <v>1</v>
      </c>
      <c r="V56" s="4" t="n">
        <f aca="false">10*VLOOKUP(A56,SPL!$A$1:$D$122,4,0)+VLOOKUP(A56,SPL!$A$1:$E$122,5,0)</f>
        <v>1</v>
      </c>
      <c r="W56" s="4" t="n">
        <f aca="false">10*VLOOKUP(A56,WL!$A$1:$D$122,4,0)+VLOOKUP(A56,WL!$A$1:$E$122,5,0)</f>
        <v>1</v>
      </c>
      <c r="X56" s="0" t="n">
        <f aca="false">10*VLOOKUP(A56,FACT!$A$1:$D$123,4,0)+VLOOKUP(A56,FACT!$A$1:$E$123,5,0)</f>
        <v>0</v>
      </c>
      <c r="Y56" s="0" t="n">
        <f aca="false">10*VLOOKUP(A56,FPATH!$A$1:$D$122,4,0)+VLOOKUP(A56,FPATH!$A$1:$E$122,5,0)</f>
        <v>0</v>
      </c>
      <c r="Z56" s="0" t="n">
        <f aca="false">10*VLOOKUP(A56,CL!$A$1:$D$122,4,0)+VLOOKUP(A56,CL!$A$1:$E$122,5,0)</f>
        <v>0</v>
      </c>
      <c r="AA56" s="5" t="n">
        <f aca="false">COUNTIF(B56:Z56,"&gt;0")</f>
        <v>5</v>
      </c>
      <c r="AB56" s="6" t="n">
        <f aca="false">COUNTIF(B56:Z56,"1")+COUNTIF(B56:Z56,"11")</f>
        <v>5</v>
      </c>
      <c r="AC56" s="7" t="n">
        <f aca="false">COUNTIF(C56:Z56,"10")+COUNTIF(C56:Z56,"11")</f>
        <v>0</v>
      </c>
    </row>
    <row r="57" customFormat="false" ht="12.75" hidden="false" customHeight="false" outlineLevel="0" collapsed="false">
      <c r="A57" s="0" t="s">
        <v>76</v>
      </c>
      <c r="B57" s="0" t="n">
        <f aca="false">10*VLOOKUP(A57,INT!$A$1:$D$122,4,0)+VLOOKUP(A57,INT!$A$1:$E$122,5,0)</f>
        <v>0</v>
      </c>
      <c r="C57" s="4" t="n">
        <f aca="false">10*VLOOKUP(A57,ENT!$A$1:$D$122,4,0)+VLOOKUP(A57,ENT!$A$1:$E$122,5,0)</f>
        <v>1</v>
      </c>
      <c r="D57" s="0" t="n">
        <f aca="false">10*VLOOKUP(A57,FLOW!$A$1:$D$122,4,0)+VLOOKUP(A57,FLOW!$A$1:$E$122,5,0)</f>
        <v>1</v>
      </c>
      <c r="E57" s="0" t="n">
        <f aca="false">10*VLOOKUP(A57,PATH!$A$1:$D$122,4,0)+VLOOKUP(A57,PATH!$A$1:$E$122,5,0)</f>
        <v>1</v>
      </c>
      <c r="F57" s="0" t="n">
        <f aca="false">10*VLOOKUP(A57,CNF!$A$1:$D$122,4,0)+VLOOKUP(A57,CNF!$A$1:$E$122,5,0)</f>
        <v>1</v>
      </c>
      <c r="G57" s="0" t="n">
        <f aca="false">10*VLOOKUP(A57,SNT1!$A$1:$D$122,4,0)+VLOOKUP(A57,SNT1!$A$1:$E$122,5,0)</f>
        <v>1</v>
      </c>
      <c r="H57" s="0" t="n">
        <f aca="false">10*VLOOKUP(A57,SNT2!$A$1:$D$122,4,0)+VLOOKUP(A57,SNT2!$A$1:$E$122,5,0)</f>
        <v>0</v>
      </c>
      <c r="I57" s="0" t="n">
        <f aca="false">10*VLOOKUP(A57,SNT3!$A$1:$D$122,4,0)+VLOOKUP(A57,SNT3!$A$1:$E$122,5,0)</f>
        <v>1</v>
      </c>
      <c r="J57" s="0" t="e">
        <f aca="false">10*VLOOKUP(A57,#REF!,4,0)+VLOOKUP(A57,#REF!,5,0)</f>
        <v>#VALUE!</v>
      </c>
      <c r="K57" s="0" t="n">
        <f aca="false">10*VLOOKUP(A57,OPRE2!$A$1:$D$124,4,0)+VLOOKUP(A57,OPRE2!$A$1:$E$124,5,0)</f>
        <v>0</v>
      </c>
      <c r="L57" s="0" t="e">
        <f aca="false">10*VLOOKUP(A57,#REF!,4,0)+VLOOKUP(A57,#REF!,5,0)</f>
        <v>#VALUE!</v>
      </c>
      <c r="M57" s="0" t="n">
        <f aca="false">10*VLOOKUP(A57,TPI!$A$1:$D$122,4,0)+VLOOKUP(A57,TPI!$A$1:$E$122,5,0)</f>
        <v>0</v>
      </c>
      <c r="N57" s="0" t="n">
        <f aca="false">10*VLOOKUP(A57,WPTP!$A$1:$D$122,4,0)+VLOOKUP(A57,WPTP!$A$1:$E$122,5,0)</f>
        <v>0</v>
      </c>
      <c r="O57" s="0" t="n">
        <f aca="false">10*VLOOKUP(A57,VPTP!$A$1:$D$122,4,0)+VLOOKUP(A57,VPTP!$A$1:$E$122,5,0)</f>
        <v>0</v>
      </c>
      <c r="P57" s="0" t="n">
        <f aca="false">10*VLOOKUP(A57,PPTP!$A$1:$D$122,4,0)+VLOOKUP(A57,PPTP!$A$1:$E$122,5,0)</f>
        <v>0</v>
      </c>
      <c r="Q57" s="0" t="n">
        <f aca="false">10*VLOOKUP(A57,WPOP!$A$1:$D$122,4,0)+VLOOKUP(A57,WPOP!$A$1:$E$122,5,0)</f>
        <v>0</v>
      </c>
      <c r="R57" s="0" t="n">
        <f aca="false">10*VLOOKUP(A57,VPOP!$A$1:$D$124,4,0)+VLOOKUP(A57,VPOP!$A$1:$E$124,5,0)</f>
        <v>0</v>
      </c>
      <c r="S57" s="0" t="n">
        <f aca="false">10*VLOOKUP(A57,CPOP!$A$1:$D$122,4,0)+VLOOKUP(A57,CPOP!$A$1:$E$122,5,0)</f>
        <v>0</v>
      </c>
      <c r="T57" s="0" t="n">
        <f aca="false">10*VLOOKUP(A57,READ!$A$1:$D$122,4,0)+VLOOKUP(A57,READ!$A$1:$E$122,5,0)</f>
        <v>0</v>
      </c>
      <c r="U57" s="4" t="n">
        <f aca="false">10*VLOOKUP(A57,LPE!$A$1:$D$122,4,0)+VLOOKUP(A57,LPE!$A$1:$E$122,5,0)</f>
        <v>1</v>
      </c>
      <c r="V57" s="4" t="n">
        <f aca="false">10*VLOOKUP(A57,SPL!$A$1:$D$122,4,0)+VLOOKUP(A57,SPL!$A$1:$E$122,5,0)</f>
        <v>1</v>
      </c>
      <c r="W57" s="4" t="n">
        <f aca="false">10*VLOOKUP(A57,WL!$A$1:$D$122,4,0)+VLOOKUP(A57,WL!$A$1:$E$122,5,0)</f>
        <v>1</v>
      </c>
      <c r="X57" s="0" t="n">
        <f aca="false">10*VLOOKUP(A57,FACT!$A$1:$D$123,4,0)+VLOOKUP(A57,FACT!$A$1:$E$123,5,0)</f>
        <v>0</v>
      </c>
      <c r="Y57" s="0" t="n">
        <f aca="false">10*VLOOKUP(A57,FPATH!$A$1:$D$122,4,0)+VLOOKUP(A57,FPATH!$A$1:$E$122,5,0)</f>
        <v>0</v>
      </c>
      <c r="Z57" s="0" t="n">
        <f aca="false">10*VLOOKUP(A57,CL!$A$1:$D$122,4,0)+VLOOKUP(A57,CL!$A$1:$E$122,5,0)</f>
        <v>0</v>
      </c>
      <c r="AA57" s="5" t="n">
        <f aca="false">COUNTIF(B57:Z57,"&gt;0")</f>
        <v>9</v>
      </c>
      <c r="AB57" s="6" t="n">
        <f aca="false">COUNTIF(B57:Z57,"1")+COUNTIF(B57:Z57,"11")</f>
        <v>9</v>
      </c>
      <c r="AC57" s="7" t="n">
        <f aca="false">COUNTIF(C57:Z57,"10")+COUNTIF(C57:Z57,"11")</f>
        <v>0</v>
      </c>
    </row>
    <row r="58" customFormat="false" ht="12.75" hidden="false" customHeight="false" outlineLevel="0" collapsed="false">
      <c r="A58" s="0" t="s">
        <v>77</v>
      </c>
      <c r="B58" s="0" t="n">
        <f aca="false">10*VLOOKUP(A58,INT!$A$1:$D$122,4,0)+VLOOKUP(A58,INT!$A$1:$E$122,5,0)</f>
        <v>0</v>
      </c>
      <c r="C58" s="4" t="n">
        <f aca="false">10*VLOOKUP(A58,ENT!$A$1:$D$122,4,0)+VLOOKUP(A58,ENT!$A$1:$E$122,5,0)</f>
        <v>10</v>
      </c>
      <c r="D58" s="0" t="n">
        <f aca="false">10*VLOOKUP(A58,FLOW!$A$1:$D$122,4,0)+VLOOKUP(A58,FLOW!$A$1:$E$122,5,0)</f>
        <v>0</v>
      </c>
      <c r="E58" s="0" t="n">
        <f aca="false">10*VLOOKUP(A58,PATH!$A$1:$D$122,4,0)+VLOOKUP(A58,PATH!$A$1:$E$122,5,0)</f>
        <v>0</v>
      </c>
      <c r="F58" s="0" t="n">
        <f aca="false">10*VLOOKUP(A58,CNF!$A$1:$D$122,4,0)+VLOOKUP(A58,CNF!$A$1:$E$122,5,0)</f>
        <v>0</v>
      </c>
      <c r="G58" s="0" t="n">
        <f aca="false">10*VLOOKUP(A58,SNT1!$A$1:$D$122,4,0)+VLOOKUP(A58,SNT1!$A$1:$E$122,5,0)</f>
        <v>0</v>
      </c>
      <c r="H58" s="0" t="n">
        <f aca="false">10*VLOOKUP(A58,SNT2!$A$1:$D$122,4,0)+VLOOKUP(A58,SNT2!$A$1:$E$122,5,0)</f>
        <v>0</v>
      </c>
      <c r="I58" s="0" t="n">
        <f aca="false">10*VLOOKUP(A58,SNT3!$A$1:$D$122,4,0)+VLOOKUP(A58,SNT3!$A$1:$E$122,5,0)</f>
        <v>0</v>
      </c>
      <c r="J58" s="0" t="e">
        <f aca="false">10*VLOOKUP(A58,#REF!,4,0)+VLOOKUP(A58,#REF!,5,0)</f>
        <v>#VALUE!</v>
      </c>
      <c r="K58" s="0" t="n">
        <f aca="false">10*VLOOKUP(A58,OPRE2!$A$1:$D$124,4,0)+VLOOKUP(A58,OPRE2!$A$1:$E$124,5,0)</f>
        <v>0</v>
      </c>
      <c r="L58" s="0" t="e">
        <f aca="false">10*VLOOKUP(A58,#REF!,4,0)+VLOOKUP(A58,#REF!,5,0)</f>
        <v>#VALUE!</v>
      </c>
      <c r="M58" s="0" t="n">
        <f aca="false">10*VLOOKUP(A58,TPI!$A$1:$D$122,4,0)+VLOOKUP(A58,TPI!$A$1:$E$122,5,0)</f>
        <v>0</v>
      </c>
      <c r="N58" s="0" t="n">
        <f aca="false">10*VLOOKUP(A58,WPTP!$A$1:$D$122,4,0)+VLOOKUP(A58,WPTP!$A$1:$E$122,5,0)</f>
        <v>0</v>
      </c>
      <c r="O58" s="0" t="n">
        <f aca="false">10*VLOOKUP(A58,VPTP!$A$1:$D$122,4,0)+VLOOKUP(A58,VPTP!$A$1:$E$122,5,0)</f>
        <v>0</v>
      </c>
      <c r="P58" s="0" t="n">
        <f aca="false">10*VLOOKUP(A58,PPTP!$A$1:$D$122,4,0)+VLOOKUP(A58,PPTP!$A$1:$E$122,5,0)</f>
        <v>0</v>
      </c>
      <c r="Q58" s="0" t="n">
        <f aca="false">10*VLOOKUP(A58,WPOP!$A$1:$D$122,4,0)+VLOOKUP(A58,WPOP!$A$1:$E$122,5,0)</f>
        <v>0</v>
      </c>
      <c r="R58" s="0" t="n">
        <f aca="false">10*VLOOKUP(A58,VPOP!$A$1:$D$124,4,0)+VLOOKUP(A58,VPOP!$A$1:$E$124,5,0)</f>
        <v>0</v>
      </c>
      <c r="S58" s="0" t="n">
        <f aca="false">10*VLOOKUP(A58,CPOP!$A$1:$D$122,4,0)+VLOOKUP(A58,CPOP!$A$1:$E$122,5,0)</f>
        <v>0</v>
      </c>
      <c r="T58" s="0" t="n">
        <f aca="false">10*VLOOKUP(A58,READ!$A$1:$D$122,4,0)+VLOOKUP(A58,READ!$A$1:$E$122,5,0)</f>
        <v>0</v>
      </c>
      <c r="U58" s="4" t="n">
        <f aca="false">10*VLOOKUP(A58,LPE!$A$1:$D$122,4,0)+VLOOKUP(A58,LPE!$A$1:$E$122,5,0)</f>
        <v>1</v>
      </c>
      <c r="V58" s="4" t="n">
        <f aca="false">10*VLOOKUP(A58,SPL!$A$1:$D$122,4,0)+VLOOKUP(A58,SPL!$A$1:$E$122,5,0)</f>
        <v>1</v>
      </c>
      <c r="W58" s="4" t="n">
        <f aca="false">10*VLOOKUP(A58,WL!$A$1:$D$122,4,0)+VLOOKUP(A58,WL!$A$1:$E$122,5,0)</f>
        <v>1</v>
      </c>
      <c r="X58" s="0" t="n">
        <f aca="false">10*VLOOKUP(A58,FACT!$A$1:$D$123,4,0)+VLOOKUP(A58,FACT!$A$1:$E$123,5,0)</f>
        <v>0</v>
      </c>
      <c r="Y58" s="0" t="n">
        <f aca="false">10*VLOOKUP(A58,FPATH!$A$1:$D$122,4,0)+VLOOKUP(A58,FPATH!$A$1:$E$122,5,0)</f>
        <v>0</v>
      </c>
      <c r="Z58" s="0" t="n">
        <f aca="false">10*VLOOKUP(A58,CL!$A$1:$D$122,4,0)+VLOOKUP(A58,CL!$A$1:$E$122,5,0)</f>
        <v>0</v>
      </c>
      <c r="AA58" s="5" t="n">
        <f aca="false">COUNTIF(B58:Z58,"&gt;0")</f>
        <v>4</v>
      </c>
      <c r="AB58" s="6" t="n">
        <f aca="false">COUNTIF(B58:Z58,"1")+COUNTIF(B58:Z58,"11")</f>
        <v>3</v>
      </c>
      <c r="AC58" s="7" t="n">
        <f aca="false">COUNTIF(C58:Z58,"10")+COUNTIF(C58:Z58,"11")</f>
        <v>1</v>
      </c>
    </row>
    <row r="59" customFormat="false" ht="12.75" hidden="false" customHeight="false" outlineLevel="0" collapsed="false">
      <c r="A59" s="0" t="s">
        <v>78</v>
      </c>
      <c r="B59" s="0" t="n">
        <f aca="false">10*VLOOKUP(A59,INT!$A$1:$D$122,4,0)+VLOOKUP(A59,INT!$A$1:$E$122,5,0)</f>
        <v>0</v>
      </c>
      <c r="C59" s="4" t="n">
        <f aca="false">10*VLOOKUP(A59,ENT!$A$1:$D$122,4,0)+VLOOKUP(A59,ENT!$A$1:$E$122,5,0)</f>
        <v>10</v>
      </c>
      <c r="D59" s="0" t="n">
        <f aca="false">10*VLOOKUP(A59,FLOW!$A$1:$D$122,4,0)+VLOOKUP(A59,FLOW!$A$1:$E$122,5,0)</f>
        <v>0</v>
      </c>
      <c r="E59" s="0" t="n">
        <f aca="false">10*VLOOKUP(A59,PATH!$A$1:$D$122,4,0)+VLOOKUP(A59,PATH!$A$1:$E$122,5,0)</f>
        <v>0</v>
      </c>
      <c r="F59" s="0" t="n">
        <f aca="false">10*VLOOKUP(A59,CNF!$A$1:$D$122,4,0)+VLOOKUP(A59,CNF!$A$1:$E$122,5,0)</f>
        <v>0</v>
      </c>
      <c r="G59" s="0" t="n">
        <f aca="false">10*VLOOKUP(A59,SNT1!$A$1:$D$122,4,0)+VLOOKUP(A59,SNT1!$A$1:$E$122,5,0)</f>
        <v>0</v>
      </c>
      <c r="H59" s="0" t="n">
        <f aca="false">10*VLOOKUP(A59,SNT2!$A$1:$D$122,4,0)+VLOOKUP(A59,SNT2!$A$1:$E$122,5,0)</f>
        <v>0</v>
      </c>
      <c r="I59" s="0" t="n">
        <f aca="false">10*VLOOKUP(A59,SNT3!$A$1:$D$122,4,0)+VLOOKUP(A59,SNT3!$A$1:$E$122,5,0)</f>
        <v>0</v>
      </c>
      <c r="J59" s="0" t="e">
        <f aca="false">10*VLOOKUP(A59,#REF!,4,0)+VLOOKUP(A59,#REF!,5,0)</f>
        <v>#VALUE!</v>
      </c>
      <c r="K59" s="0" t="n">
        <f aca="false">10*VLOOKUP(A59,OPRE2!$A$1:$D$124,4,0)+VLOOKUP(A59,OPRE2!$A$1:$E$124,5,0)</f>
        <v>0</v>
      </c>
      <c r="L59" s="0" t="e">
        <f aca="false">10*VLOOKUP(A59,#REF!,4,0)+VLOOKUP(A59,#REF!,5,0)</f>
        <v>#VALUE!</v>
      </c>
      <c r="M59" s="0" t="n">
        <f aca="false">10*VLOOKUP(A59,TPI!$A$1:$D$122,4,0)+VLOOKUP(A59,TPI!$A$1:$E$122,5,0)</f>
        <v>0</v>
      </c>
      <c r="N59" s="0" t="n">
        <f aca="false">10*VLOOKUP(A59,WPTP!$A$1:$D$122,4,0)+VLOOKUP(A59,WPTP!$A$1:$E$122,5,0)</f>
        <v>0</v>
      </c>
      <c r="O59" s="0" t="n">
        <f aca="false">10*VLOOKUP(A59,VPTP!$A$1:$D$122,4,0)+VLOOKUP(A59,VPTP!$A$1:$E$122,5,0)</f>
        <v>0</v>
      </c>
      <c r="P59" s="0" t="n">
        <f aca="false">10*VLOOKUP(A59,PPTP!$A$1:$D$122,4,0)+VLOOKUP(A59,PPTP!$A$1:$E$122,5,0)</f>
        <v>0</v>
      </c>
      <c r="Q59" s="0" t="n">
        <f aca="false">10*VLOOKUP(A59,WPOP!$A$1:$D$122,4,0)+VLOOKUP(A59,WPOP!$A$1:$E$122,5,0)</f>
        <v>0</v>
      </c>
      <c r="R59" s="0" t="n">
        <f aca="false">10*VLOOKUP(A59,VPOP!$A$1:$D$124,4,0)+VLOOKUP(A59,VPOP!$A$1:$E$124,5,0)</f>
        <v>0</v>
      </c>
      <c r="S59" s="0" t="n">
        <f aca="false">10*VLOOKUP(A59,CPOP!$A$1:$D$122,4,0)+VLOOKUP(A59,CPOP!$A$1:$E$122,5,0)</f>
        <v>0</v>
      </c>
      <c r="T59" s="0" t="n">
        <f aca="false">10*VLOOKUP(A59,READ!$A$1:$D$122,4,0)+VLOOKUP(A59,READ!$A$1:$E$122,5,0)</f>
        <v>0</v>
      </c>
      <c r="U59" s="4" t="n">
        <f aca="false">10*VLOOKUP(A59,LPE!$A$1:$D$122,4,0)+VLOOKUP(A59,LPE!$A$1:$E$122,5,0)</f>
        <v>1</v>
      </c>
      <c r="V59" s="4" t="n">
        <f aca="false">10*VLOOKUP(A59,SPL!$A$1:$D$122,4,0)+VLOOKUP(A59,SPL!$A$1:$E$122,5,0)</f>
        <v>1</v>
      </c>
      <c r="W59" s="4" t="n">
        <f aca="false">10*VLOOKUP(A59,WL!$A$1:$D$122,4,0)+VLOOKUP(A59,WL!$A$1:$E$122,5,0)</f>
        <v>1</v>
      </c>
      <c r="X59" s="0" t="n">
        <f aca="false">10*VLOOKUP(A59,FACT!$A$1:$D$123,4,0)+VLOOKUP(A59,FACT!$A$1:$E$123,5,0)</f>
        <v>0</v>
      </c>
      <c r="Y59" s="0" t="n">
        <f aca="false">10*VLOOKUP(A59,FPATH!$A$1:$D$122,4,0)+VLOOKUP(A59,FPATH!$A$1:$E$122,5,0)</f>
        <v>0</v>
      </c>
      <c r="Z59" s="0" t="n">
        <f aca="false">10*VLOOKUP(A59,CL!$A$1:$D$122,4,0)+VLOOKUP(A59,CL!$A$1:$E$122,5,0)</f>
        <v>0</v>
      </c>
      <c r="AA59" s="5" t="n">
        <f aca="false">COUNTIF(B59:Z59,"&gt;0")</f>
        <v>4</v>
      </c>
      <c r="AB59" s="6" t="n">
        <f aca="false">COUNTIF(B59:Z59,"1")+COUNTIF(B59:Z59,"11")</f>
        <v>3</v>
      </c>
      <c r="AC59" s="7" t="n">
        <f aca="false">COUNTIF(C59:Z59,"10")+COUNTIF(C59:Z59,"11")</f>
        <v>1</v>
      </c>
    </row>
    <row r="60" customFormat="false" ht="12.75" hidden="false" customHeight="false" outlineLevel="0" collapsed="false">
      <c r="A60" s="0" t="s">
        <v>79</v>
      </c>
      <c r="B60" s="0" t="n">
        <f aca="false">10*VLOOKUP(A60,INT!$A$1:$D$122,4,0)+VLOOKUP(A60,INT!$A$1:$E$122,5,0)</f>
        <v>0</v>
      </c>
      <c r="C60" s="4" t="n">
        <f aca="false">10*VLOOKUP(A60,ENT!$A$1:$D$122,4,0)+VLOOKUP(A60,ENT!$A$1:$E$122,5,0)</f>
        <v>1</v>
      </c>
      <c r="D60" s="0" t="n">
        <f aca="false">10*VLOOKUP(A60,FLOW!$A$1:$D$122,4,0)+VLOOKUP(A60,FLOW!$A$1:$E$122,5,0)</f>
        <v>0</v>
      </c>
      <c r="E60" s="0" t="n">
        <f aca="false">10*VLOOKUP(A60,PATH!$A$1:$D$122,4,0)+VLOOKUP(A60,PATH!$A$1:$E$122,5,0)</f>
        <v>10</v>
      </c>
      <c r="F60" s="0" t="n">
        <f aca="false">10*VLOOKUP(A60,CNF!$A$1:$D$122,4,0)+VLOOKUP(A60,CNF!$A$1:$E$122,5,0)</f>
        <v>0</v>
      </c>
      <c r="G60" s="0" t="n">
        <f aca="false">10*VLOOKUP(A60,SNT1!$A$1:$D$122,4,0)+VLOOKUP(A60,SNT1!$A$1:$E$122,5,0)</f>
        <v>0</v>
      </c>
      <c r="H60" s="0" t="n">
        <f aca="false">10*VLOOKUP(A60,SNT2!$A$1:$D$122,4,0)+VLOOKUP(A60,SNT2!$A$1:$E$122,5,0)</f>
        <v>0</v>
      </c>
      <c r="I60" s="0" t="n">
        <f aca="false">10*VLOOKUP(A60,SNT3!$A$1:$D$122,4,0)+VLOOKUP(A60,SNT3!$A$1:$E$122,5,0)</f>
        <v>0</v>
      </c>
      <c r="J60" s="0" t="e">
        <f aca="false">10*VLOOKUP(A60,#REF!,4,0)+VLOOKUP(A60,#REF!,5,0)</f>
        <v>#VALUE!</v>
      </c>
      <c r="K60" s="0" t="n">
        <f aca="false">10*VLOOKUP(A60,OPRE2!$A$1:$D$124,4,0)+VLOOKUP(A60,OPRE2!$A$1:$E$124,5,0)</f>
        <v>0</v>
      </c>
      <c r="L60" s="0" t="e">
        <f aca="false">10*VLOOKUP(A60,#REF!,4,0)+VLOOKUP(A60,#REF!,5,0)</f>
        <v>#VALUE!</v>
      </c>
      <c r="M60" s="0" t="n">
        <f aca="false">10*VLOOKUP(A60,TPI!$A$1:$D$122,4,0)+VLOOKUP(A60,TPI!$A$1:$E$122,5,0)</f>
        <v>0</v>
      </c>
      <c r="N60" s="0" t="n">
        <f aca="false">10*VLOOKUP(A60,WPTP!$A$1:$D$122,4,0)+VLOOKUP(A60,WPTP!$A$1:$E$122,5,0)</f>
        <v>0</v>
      </c>
      <c r="O60" s="0" t="n">
        <f aca="false">10*VLOOKUP(A60,VPTP!$A$1:$D$122,4,0)+VLOOKUP(A60,VPTP!$A$1:$E$122,5,0)</f>
        <v>0</v>
      </c>
      <c r="P60" s="0" t="n">
        <f aca="false">10*VLOOKUP(A60,PPTP!$A$1:$D$122,4,0)+VLOOKUP(A60,PPTP!$A$1:$E$122,5,0)</f>
        <v>0</v>
      </c>
      <c r="Q60" s="0" t="n">
        <f aca="false">10*VLOOKUP(A60,WPOP!$A$1:$D$122,4,0)+VLOOKUP(A60,WPOP!$A$1:$E$122,5,0)</f>
        <v>0</v>
      </c>
      <c r="R60" s="0" t="n">
        <f aca="false">10*VLOOKUP(A60,VPOP!$A$1:$D$124,4,0)+VLOOKUP(A60,VPOP!$A$1:$E$124,5,0)</f>
        <v>0</v>
      </c>
      <c r="S60" s="0" t="n">
        <f aca="false">10*VLOOKUP(A60,CPOP!$A$1:$D$122,4,0)+VLOOKUP(A60,CPOP!$A$1:$E$122,5,0)</f>
        <v>0</v>
      </c>
      <c r="T60" s="0" t="n">
        <f aca="false">10*VLOOKUP(A60,READ!$A$1:$D$122,4,0)+VLOOKUP(A60,READ!$A$1:$E$122,5,0)</f>
        <v>0</v>
      </c>
      <c r="U60" s="4" t="n">
        <f aca="false">10*VLOOKUP(A60,LPE!$A$1:$D$122,4,0)+VLOOKUP(A60,LPE!$A$1:$E$122,5,0)</f>
        <v>1</v>
      </c>
      <c r="V60" s="4" t="n">
        <f aca="false">10*VLOOKUP(A60,SPL!$A$1:$D$122,4,0)+VLOOKUP(A60,SPL!$A$1:$E$122,5,0)</f>
        <v>1</v>
      </c>
      <c r="W60" s="4" t="n">
        <f aca="false">10*VLOOKUP(A60,WL!$A$1:$D$122,4,0)+VLOOKUP(A60,WL!$A$1:$E$122,5,0)</f>
        <v>1</v>
      </c>
      <c r="X60" s="0" t="n">
        <f aca="false">10*VLOOKUP(A60,FACT!$A$1:$D$123,4,0)+VLOOKUP(A60,FACT!$A$1:$E$123,5,0)</f>
        <v>0</v>
      </c>
      <c r="Y60" s="0" t="n">
        <f aca="false">10*VLOOKUP(A60,FPATH!$A$1:$D$122,4,0)+VLOOKUP(A60,FPATH!$A$1:$E$122,5,0)</f>
        <v>0</v>
      </c>
      <c r="Z60" s="0" t="n">
        <f aca="false">10*VLOOKUP(A60,CL!$A$1:$D$122,4,0)+VLOOKUP(A60,CL!$A$1:$E$122,5,0)</f>
        <v>0</v>
      </c>
      <c r="AA60" s="5" t="n">
        <f aca="false">COUNTIF(B60:Z60,"&gt;0")</f>
        <v>5</v>
      </c>
      <c r="AB60" s="6" t="n">
        <f aca="false">COUNTIF(B60:Z60,"1")+COUNTIF(B60:Z60,"11")</f>
        <v>4</v>
      </c>
      <c r="AC60" s="7" t="n">
        <f aca="false">COUNTIF(C60:Z60,"10")+COUNTIF(C60:Z60,"11")</f>
        <v>1</v>
      </c>
    </row>
    <row r="61" customFormat="false" ht="12.75" hidden="false" customHeight="false" outlineLevel="0" collapsed="false">
      <c r="A61" s="0" t="s">
        <v>159</v>
      </c>
      <c r="B61" s="0" t="e">
        <f aca="false">10*VLOOKUP(A61,INT!$A$1:$D$122,4,0)+VLOOKUP(A61,INT!$A$1:$E$122,5,0)</f>
        <v>#N/A</v>
      </c>
      <c r="C61" s="4" t="e">
        <f aca="false">10*VLOOKUP(A61,ENT!$A$1:$D$122,4,0)+VLOOKUP(A61,ENT!$A$1:$E$122,5,0)</f>
        <v>#N/A</v>
      </c>
      <c r="D61" s="0" t="e">
        <f aca="false">10*VLOOKUP(A61,FLOW!$A$1:$D$122,4,0)+VLOOKUP(A61,FLOW!$A$1:$E$122,5,0)</f>
        <v>#N/A</v>
      </c>
      <c r="E61" s="0" t="e">
        <f aca="false">10*VLOOKUP(A61,PATH!$A$1:$D$122,4,0)+VLOOKUP(A61,PATH!$A$1:$E$122,5,0)</f>
        <v>#N/A</v>
      </c>
      <c r="F61" s="0" t="e">
        <f aca="false">10*VLOOKUP(A61,CNF!$A$1:$D$122,4,0)+VLOOKUP(A61,CNF!$A$1:$E$122,5,0)</f>
        <v>#N/A</v>
      </c>
      <c r="G61" s="0" t="e">
        <f aca="false">10*VLOOKUP(A61,SNT1!$A$1:$D$122,4,0)+VLOOKUP(A61,SNT1!$A$1:$E$122,5,0)</f>
        <v>#N/A</v>
      </c>
      <c r="H61" s="0" t="e">
        <f aca="false">10*VLOOKUP(A61,SNT2!$A$1:$D$122,4,0)+VLOOKUP(A61,SNT2!$A$1:$E$122,5,0)</f>
        <v>#N/A</v>
      </c>
      <c r="I61" s="0" t="e">
        <f aca="false">10*VLOOKUP(A61,SNT3!$A$1:$D$122,4,0)+VLOOKUP(A61,SNT3!$A$1:$E$122,5,0)</f>
        <v>#N/A</v>
      </c>
      <c r="J61" s="0" t="e">
        <f aca="false">10*VLOOKUP(A61,#REF!,4,0)+VLOOKUP(A61,#REF!,5,0)</f>
        <v>#VALUE!</v>
      </c>
      <c r="K61" s="0" t="e">
        <f aca="false">10*VLOOKUP(A61,OPRE2!$A$1:$D$124,4,0)+VLOOKUP(A61,OPRE2!$A$1:$E$124,5,0)</f>
        <v>#N/A</v>
      </c>
      <c r="L61" s="0" t="e">
        <f aca="false">10*VLOOKUP(A61,#REF!,4,0)+VLOOKUP(A61,#REF!,5,0)</f>
        <v>#VALUE!</v>
      </c>
      <c r="M61" s="0" t="e">
        <f aca="false">10*VLOOKUP(A61,TPI!$A$1:$D$122,4,0)+VLOOKUP(A61,TPI!$A$1:$E$122,5,0)</f>
        <v>#N/A</v>
      </c>
      <c r="N61" s="0" t="e">
        <f aca="false">10*VLOOKUP(A61,WPTP!$A$1:$D$122,4,0)+VLOOKUP(A61,WPTP!$A$1:$E$122,5,0)</f>
        <v>#N/A</v>
      </c>
      <c r="O61" s="0" t="e">
        <f aca="false">10*VLOOKUP(A61,VPTP!$A$1:$D$122,4,0)+VLOOKUP(A61,VPTP!$A$1:$E$122,5,0)</f>
        <v>#N/A</v>
      </c>
      <c r="P61" s="0" t="e">
        <f aca="false">10*VLOOKUP(A61,PPTP!$A$1:$D$122,4,0)+VLOOKUP(A61,PPTP!$A$1:$E$122,5,0)</f>
        <v>#N/A</v>
      </c>
      <c r="Q61" s="0" t="e">
        <f aca="false">10*VLOOKUP(A61,WPOP!$A$1:$D$122,4,0)+VLOOKUP(A61,WPOP!$A$1:$E$122,5,0)</f>
        <v>#N/A</v>
      </c>
      <c r="R61" s="0" t="e">
        <f aca="false">10*VLOOKUP(A61,VPOP!$A$1:$D$124,4,0)+VLOOKUP(A61,VPOP!$A$1:$E$124,5,0)</f>
        <v>#N/A</v>
      </c>
      <c r="S61" s="0" t="e">
        <f aca="false">10*VLOOKUP(A61,CPOP!$A$1:$D$122,4,0)+VLOOKUP(A61,CPOP!$A$1:$E$122,5,0)</f>
        <v>#N/A</v>
      </c>
      <c r="T61" s="0" t="e">
        <f aca="false">10*VLOOKUP(A61,READ!$A$1:$D$122,4,0)+VLOOKUP(A61,READ!$A$1:$E$122,5,0)</f>
        <v>#N/A</v>
      </c>
      <c r="U61" s="4" t="e">
        <f aca="false">10*VLOOKUP(A61,LPE!$A$1:$D$122,4,0)+VLOOKUP(A61,LPE!$A$1:$E$122,5,0)</f>
        <v>#N/A</v>
      </c>
      <c r="V61" s="4" t="e">
        <f aca="false">10*VLOOKUP(A61,SPL!$A$1:$D$122,4,0)+VLOOKUP(A61,SPL!$A$1:$E$122,5,0)</f>
        <v>#N/A</v>
      </c>
      <c r="W61" s="4" t="e">
        <f aca="false">10*VLOOKUP(A61,WL!$A$1:$D$122,4,0)+VLOOKUP(A61,WL!$A$1:$E$122,5,0)</f>
        <v>#N/A</v>
      </c>
      <c r="X61" s="0" t="e">
        <f aca="false">10*VLOOKUP(A61,FACT!$A$1:$D$123,4,0)+VLOOKUP(A61,FACT!$A$1:$E$123,5,0)</f>
        <v>#N/A</v>
      </c>
      <c r="Y61" s="0" t="e">
        <f aca="false">10*VLOOKUP(A61,FPATH!$A$1:$D$122,4,0)+VLOOKUP(A61,FPATH!$A$1:$E$122,5,0)</f>
        <v>#N/A</v>
      </c>
      <c r="Z61" s="0" t="e">
        <f aca="false">10*VLOOKUP(A61,CL!$A$1:$D$122,4,0)+VLOOKUP(A61,CL!$A$1:$E$122,5,0)</f>
        <v>#N/A</v>
      </c>
      <c r="AA61" s="5" t="n">
        <f aca="false">COUNTIF(B61:Z61,"&gt;0")</f>
        <v>0</v>
      </c>
      <c r="AB61" s="6" t="n">
        <f aca="false">COUNTIF(B61:Z61,"1")+COUNTIF(B61:Z61,"11")</f>
        <v>0</v>
      </c>
      <c r="AC61" s="7" t="n">
        <f aca="false">COUNTIF(C61:Z61,"10")+COUNTIF(C61:Z61,"11")</f>
        <v>0</v>
      </c>
    </row>
    <row r="62" customFormat="false" ht="12.75" hidden="false" customHeight="false" outlineLevel="0" collapsed="false">
      <c r="A62" s="0" t="s">
        <v>80</v>
      </c>
      <c r="B62" s="0" t="n">
        <f aca="false">10*VLOOKUP(A62,INT!$A$1:$D$122,4,0)+VLOOKUP(A62,INT!$A$1:$E$122,5,0)</f>
        <v>0</v>
      </c>
      <c r="C62" s="4" t="n">
        <f aca="false">10*VLOOKUP(A62,ENT!$A$1:$D$122,4,0)+VLOOKUP(A62,ENT!$A$1:$E$122,5,0)</f>
        <v>1</v>
      </c>
      <c r="D62" s="0" t="n">
        <f aca="false">10*VLOOKUP(A62,FLOW!$A$1:$D$122,4,0)+VLOOKUP(A62,FLOW!$A$1:$E$122,5,0)</f>
        <v>0</v>
      </c>
      <c r="E62" s="0" t="n">
        <f aca="false">10*VLOOKUP(A62,PATH!$A$1:$D$122,4,0)+VLOOKUP(A62,PATH!$A$1:$E$122,5,0)</f>
        <v>0</v>
      </c>
      <c r="F62" s="0" t="n">
        <f aca="false">10*VLOOKUP(A62,CNF!$A$1:$D$122,4,0)+VLOOKUP(A62,CNF!$A$1:$E$122,5,0)</f>
        <v>0</v>
      </c>
      <c r="G62" s="0" t="n">
        <f aca="false">10*VLOOKUP(A62,SNT1!$A$1:$D$122,4,0)+VLOOKUP(A62,SNT1!$A$1:$E$122,5,0)</f>
        <v>0</v>
      </c>
      <c r="H62" s="0" t="n">
        <f aca="false">10*VLOOKUP(A62,SNT2!$A$1:$D$122,4,0)+VLOOKUP(A62,SNT2!$A$1:$E$122,5,0)</f>
        <v>0</v>
      </c>
      <c r="I62" s="0" t="n">
        <f aca="false">10*VLOOKUP(A62,SNT3!$A$1:$D$122,4,0)+VLOOKUP(A62,SNT3!$A$1:$E$122,5,0)</f>
        <v>0</v>
      </c>
      <c r="J62" s="0" t="e">
        <f aca="false">10*VLOOKUP(A62,#REF!,4,0)+VLOOKUP(A62,#REF!,5,0)</f>
        <v>#VALUE!</v>
      </c>
      <c r="K62" s="0" t="n">
        <f aca="false">10*VLOOKUP(A62,OPRE2!$A$1:$D$124,4,0)+VLOOKUP(A62,OPRE2!$A$1:$E$124,5,0)</f>
        <v>0</v>
      </c>
      <c r="L62" s="0" t="e">
        <f aca="false">10*VLOOKUP(A62,#REF!,4,0)+VLOOKUP(A62,#REF!,5,0)</f>
        <v>#VALUE!</v>
      </c>
      <c r="M62" s="0" t="n">
        <f aca="false">10*VLOOKUP(A62,TPI!$A$1:$D$122,4,0)+VLOOKUP(A62,TPI!$A$1:$E$122,5,0)</f>
        <v>0</v>
      </c>
      <c r="N62" s="0" t="n">
        <f aca="false">10*VLOOKUP(A62,WPTP!$A$1:$D$122,4,0)+VLOOKUP(A62,WPTP!$A$1:$E$122,5,0)</f>
        <v>0</v>
      </c>
      <c r="O62" s="0" t="n">
        <f aca="false">10*VLOOKUP(A62,VPTP!$A$1:$D$122,4,0)+VLOOKUP(A62,VPTP!$A$1:$E$122,5,0)</f>
        <v>0</v>
      </c>
      <c r="P62" s="0" t="n">
        <f aca="false">10*VLOOKUP(A62,PPTP!$A$1:$D$122,4,0)+VLOOKUP(A62,PPTP!$A$1:$E$122,5,0)</f>
        <v>0</v>
      </c>
      <c r="Q62" s="0" t="n">
        <f aca="false">10*VLOOKUP(A62,WPOP!$A$1:$D$122,4,0)+VLOOKUP(A62,WPOP!$A$1:$E$122,5,0)</f>
        <v>0</v>
      </c>
      <c r="R62" s="0" t="n">
        <f aca="false">10*VLOOKUP(A62,VPOP!$A$1:$D$124,4,0)+VLOOKUP(A62,VPOP!$A$1:$E$124,5,0)</f>
        <v>0</v>
      </c>
      <c r="S62" s="0" t="n">
        <f aca="false">10*VLOOKUP(A62,CPOP!$A$1:$D$122,4,0)+VLOOKUP(A62,CPOP!$A$1:$E$122,5,0)</f>
        <v>0</v>
      </c>
      <c r="T62" s="0" t="n">
        <f aca="false">10*VLOOKUP(A62,READ!$A$1:$D$122,4,0)+VLOOKUP(A62,READ!$A$1:$E$122,5,0)</f>
        <v>0</v>
      </c>
      <c r="U62" s="4" t="n">
        <f aca="false">10*VLOOKUP(A62,LPE!$A$1:$D$122,4,0)+VLOOKUP(A62,LPE!$A$1:$E$122,5,0)</f>
        <v>1</v>
      </c>
      <c r="V62" s="4" t="n">
        <f aca="false">10*VLOOKUP(A62,SPL!$A$1:$D$122,4,0)+VLOOKUP(A62,SPL!$A$1:$E$122,5,0)</f>
        <v>1</v>
      </c>
      <c r="W62" s="4" t="n">
        <f aca="false">10*VLOOKUP(A62,WL!$A$1:$D$122,4,0)+VLOOKUP(A62,WL!$A$1:$E$122,5,0)</f>
        <v>1</v>
      </c>
      <c r="X62" s="0" t="n">
        <f aca="false">10*VLOOKUP(A62,FACT!$A$1:$D$123,4,0)+VLOOKUP(A62,FACT!$A$1:$E$123,5,0)</f>
        <v>0</v>
      </c>
      <c r="Y62" s="0" t="n">
        <f aca="false">10*VLOOKUP(A62,FPATH!$A$1:$D$122,4,0)+VLOOKUP(A62,FPATH!$A$1:$E$122,5,0)</f>
        <v>0</v>
      </c>
      <c r="Z62" s="0" t="n">
        <f aca="false">10*VLOOKUP(A62,CL!$A$1:$D$122,4,0)+VLOOKUP(A62,CL!$A$1:$E$122,5,0)</f>
        <v>0</v>
      </c>
      <c r="AA62" s="5" t="n">
        <f aca="false">COUNTIF(B62:Z62,"&gt;0")</f>
        <v>4</v>
      </c>
      <c r="AB62" s="6" t="n">
        <f aca="false">COUNTIF(B62:Z62,"1")+COUNTIF(B62:Z62,"11")</f>
        <v>4</v>
      </c>
      <c r="AC62" s="7" t="n">
        <f aca="false">COUNTIF(C62:Z62,"10")+COUNTIF(C62:Z62,"11")</f>
        <v>0</v>
      </c>
    </row>
    <row r="63" customFormat="false" ht="12.75" hidden="false" customHeight="false" outlineLevel="0" collapsed="false">
      <c r="A63" s="0" t="s">
        <v>81</v>
      </c>
      <c r="B63" s="0" t="n">
        <f aca="false">10*VLOOKUP(A63,INT!$A$1:$D$122,4,0)+VLOOKUP(A63,INT!$A$1:$E$122,5,0)</f>
        <v>0</v>
      </c>
      <c r="C63" s="4" t="n">
        <f aca="false">10*VLOOKUP(A63,ENT!$A$1:$D$122,4,0)+VLOOKUP(A63,ENT!$A$1:$E$122,5,0)</f>
        <v>1</v>
      </c>
      <c r="D63" s="0" t="n">
        <f aca="false">10*VLOOKUP(A63,FLOW!$A$1:$D$122,4,0)+VLOOKUP(A63,FLOW!$A$1:$E$122,5,0)</f>
        <v>0</v>
      </c>
      <c r="E63" s="0" t="n">
        <f aca="false">10*VLOOKUP(A63,PATH!$A$1:$D$122,4,0)+VLOOKUP(A63,PATH!$A$1:$E$122,5,0)</f>
        <v>0</v>
      </c>
      <c r="F63" s="0" t="n">
        <f aca="false">10*VLOOKUP(A63,CNF!$A$1:$D$122,4,0)+VLOOKUP(A63,CNF!$A$1:$E$122,5,0)</f>
        <v>0</v>
      </c>
      <c r="G63" s="0" t="n">
        <f aca="false">10*VLOOKUP(A63,SNT1!$A$1:$D$122,4,0)+VLOOKUP(A63,SNT1!$A$1:$E$122,5,0)</f>
        <v>0</v>
      </c>
      <c r="H63" s="0" t="n">
        <f aca="false">10*VLOOKUP(A63,SNT2!$A$1:$D$122,4,0)+VLOOKUP(A63,SNT2!$A$1:$E$122,5,0)</f>
        <v>0</v>
      </c>
      <c r="I63" s="0" t="n">
        <f aca="false">10*VLOOKUP(A63,SNT3!$A$1:$D$122,4,0)+VLOOKUP(A63,SNT3!$A$1:$E$122,5,0)</f>
        <v>1</v>
      </c>
      <c r="J63" s="0" t="e">
        <f aca="false">10*VLOOKUP(A63,#REF!,4,0)+VLOOKUP(A63,#REF!,5,0)</f>
        <v>#VALUE!</v>
      </c>
      <c r="K63" s="0" t="n">
        <f aca="false">10*VLOOKUP(A63,OPRE2!$A$1:$D$124,4,0)+VLOOKUP(A63,OPRE2!$A$1:$E$124,5,0)</f>
        <v>0</v>
      </c>
      <c r="L63" s="0" t="e">
        <f aca="false">10*VLOOKUP(A63,#REF!,4,0)+VLOOKUP(A63,#REF!,5,0)</f>
        <v>#VALUE!</v>
      </c>
      <c r="M63" s="0" t="n">
        <f aca="false">10*VLOOKUP(A63,TPI!$A$1:$D$122,4,0)+VLOOKUP(A63,TPI!$A$1:$E$122,5,0)</f>
        <v>0</v>
      </c>
      <c r="N63" s="0" t="n">
        <f aca="false">10*VLOOKUP(A63,WPTP!$A$1:$D$122,4,0)+VLOOKUP(A63,WPTP!$A$1:$E$122,5,0)</f>
        <v>0</v>
      </c>
      <c r="O63" s="0" t="n">
        <f aca="false">10*VLOOKUP(A63,VPTP!$A$1:$D$122,4,0)+VLOOKUP(A63,VPTP!$A$1:$E$122,5,0)</f>
        <v>0</v>
      </c>
      <c r="P63" s="0" t="n">
        <f aca="false">10*VLOOKUP(A63,PPTP!$A$1:$D$122,4,0)+VLOOKUP(A63,PPTP!$A$1:$E$122,5,0)</f>
        <v>0</v>
      </c>
      <c r="Q63" s="0" t="n">
        <f aca="false">10*VLOOKUP(A63,WPOP!$A$1:$D$122,4,0)+VLOOKUP(A63,WPOP!$A$1:$E$122,5,0)</f>
        <v>0</v>
      </c>
      <c r="R63" s="0" t="n">
        <f aca="false">10*VLOOKUP(A63,VPOP!$A$1:$D$124,4,0)+VLOOKUP(A63,VPOP!$A$1:$E$124,5,0)</f>
        <v>0</v>
      </c>
      <c r="S63" s="0" t="n">
        <f aca="false">10*VLOOKUP(A63,CPOP!$A$1:$D$122,4,0)+VLOOKUP(A63,CPOP!$A$1:$E$122,5,0)</f>
        <v>0</v>
      </c>
      <c r="T63" s="0" t="n">
        <f aca="false">10*VLOOKUP(A63,READ!$A$1:$D$122,4,0)+VLOOKUP(A63,READ!$A$1:$E$122,5,0)</f>
        <v>0</v>
      </c>
      <c r="U63" s="4" t="n">
        <f aca="false">10*VLOOKUP(A63,LPE!$A$1:$D$122,4,0)+VLOOKUP(A63,LPE!$A$1:$E$122,5,0)</f>
        <v>1</v>
      </c>
      <c r="V63" s="4" t="n">
        <f aca="false">10*VLOOKUP(A63,SPL!$A$1:$D$122,4,0)+VLOOKUP(A63,SPL!$A$1:$E$122,5,0)</f>
        <v>1</v>
      </c>
      <c r="W63" s="4" t="n">
        <f aca="false">10*VLOOKUP(A63,WL!$A$1:$D$122,4,0)+VLOOKUP(A63,WL!$A$1:$E$122,5,0)</f>
        <v>1</v>
      </c>
      <c r="X63" s="0" t="n">
        <f aca="false">10*VLOOKUP(A63,FACT!$A$1:$D$123,4,0)+VLOOKUP(A63,FACT!$A$1:$E$123,5,0)</f>
        <v>0</v>
      </c>
      <c r="Y63" s="0" t="n">
        <f aca="false">10*VLOOKUP(A63,FPATH!$A$1:$D$122,4,0)+VLOOKUP(A63,FPATH!$A$1:$E$122,5,0)</f>
        <v>0</v>
      </c>
      <c r="Z63" s="0" t="n">
        <f aca="false">10*VLOOKUP(A63,CL!$A$1:$D$122,4,0)+VLOOKUP(A63,CL!$A$1:$E$122,5,0)</f>
        <v>0</v>
      </c>
      <c r="AA63" s="5" t="n">
        <f aca="false">COUNTIF(B63:Z63,"&gt;0")</f>
        <v>5</v>
      </c>
      <c r="AB63" s="6" t="n">
        <f aca="false">COUNTIF(B63:Z63,"1")+COUNTIF(B63:Z63,"11")</f>
        <v>5</v>
      </c>
      <c r="AC63" s="7" t="n">
        <f aca="false">COUNTIF(C63:Z63,"10")+COUNTIF(C63:Z63,"11")</f>
        <v>0</v>
      </c>
    </row>
    <row r="64" customFormat="false" ht="12.75" hidden="false" customHeight="false" outlineLevel="0" collapsed="false">
      <c r="A64" s="0" t="s">
        <v>82</v>
      </c>
      <c r="B64" s="0" t="n">
        <f aca="false">10*VLOOKUP(A64,INT!$A$1:$D$122,4,0)+VLOOKUP(A64,INT!$A$1:$E$122,5,0)</f>
        <v>10</v>
      </c>
      <c r="C64" s="4" t="n">
        <f aca="false">10*VLOOKUP(A64,ENT!$A$1:$D$122,4,0)+VLOOKUP(A64,ENT!$A$1:$E$122,5,0)</f>
        <v>1</v>
      </c>
      <c r="D64" s="0" t="n">
        <f aca="false">10*VLOOKUP(A64,FLOW!$A$1:$D$122,4,0)+VLOOKUP(A64,FLOW!$A$1:$E$122,5,0)</f>
        <v>10</v>
      </c>
      <c r="E64" s="0" t="n">
        <f aca="false">10*VLOOKUP(A64,PATH!$A$1:$D$122,4,0)+VLOOKUP(A64,PATH!$A$1:$E$122,5,0)</f>
        <v>10</v>
      </c>
      <c r="F64" s="0" t="n">
        <f aca="false">10*VLOOKUP(A64,CNF!$A$1:$D$122,4,0)+VLOOKUP(A64,CNF!$A$1:$E$122,5,0)</f>
        <v>10</v>
      </c>
      <c r="G64" s="0" t="n">
        <f aca="false">10*VLOOKUP(A64,SNT1!$A$1:$D$122,4,0)+VLOOKUP(A64,SNT1!$A$1:$E$122,5,0)</f>
        <v>0</v>
      </c>
      <c r="H64" s="0" t="n">
        <f aca="false">10*VLOOKUP(A64,SNT2!$A$1:$D$122,4,0)+VLOOKUP(A64,SNT2!$A$1:$E$122,5,0)</f>
        <v>0</v>
      </c>
      <c r="I64" s="0" t="n">
        <f aca="false">10*VLOOKUP(A64,SNT3!$A$1:$D$122,4,0)+VLOOKUP(A64,SNT3!$A$1:$E$122,5,0)</f>
        <v>0</v>
      </c>
      <c r="J64" s="0" t="e">
        <f aca="false">10*VLOOKUP(A64,#REF!,4,0)+VLOOKUP(A64,#REF!,5,0)</f>
        <v>#VALUE!</v>
      </c>
      <c r="K64" s="0" t="n">
        <f aca="false">10*VLOOKUP(A64,OPRE2!$A$1:$D$124,4,0)+VLOOKUP(A64,OPRE2!$A$1:$E$124,5,0)</f>
        <v>0</v>
      </c>
      <c r="L64" s="0" t="e">
        <f aca="false">10*VLOOKUP(A64,#REF!,4,0)+VLOOKUP(A64,#REF!,5,0)</f>
        <v>#VALUE!</v>
      </c>
      <c r="M64" s="0" t="n">
        <f aca="false">10*VLOOKUP(A64,TPI!$A$1:$D$122,4,0)+VLOOKUP(A64,TPI!$A$1:$E$122,5,0)</f>
        <v>0</v>
      </c>
      <c r="N64" s="0" t="n">
        <f aca="false">10*VLOOKUP(A64,WPTP!$A$1:$D$122,4,0)+VLOOKUP(A64,WPTP!$A$1:$E$122,5,0)</f>
        <v>0</v>
      </c>
      <c r="O64" s="0" t="n">
        <f aca="false">10*VLOOKUP(A64,VPTP!$A$1:$D$122,4,0)+VLOOKUP(A64,VPTP!$A$1:$E$122,5,0)</f>
        <v>0</v>
      </c>
      <c r="P64" s="0" t="n">
        <f aca="false">10*VLOOKUP(A64,PPTP!$A$1:$D$122,4,0)+VLOOKUP(A64,PPTP!$A$1:$E$122,5,0)</f>
        <v>0</v>
      </c>
      <c r="Q64" s="0" t="n">
        <f aca="false">10*VLOOKUP(A64,WPOP!$A$1:$D$122,4,0)+VLOOKUP(A64,WPOP!$A$1:$E$122,5,0)</f>
        <v>0</v>
      </c>
      <c r="R64" s="0" t="n">
        <f aca="false">10*VLOOKUP(A64,VPOP!$A$1:$D$124,4,0)+VLOOKUP(A64,VPOP!$A$1:$E$124,5,0)</f>
        <v>0</v>
      </c>
      <c r="S64" s="0" t="n">
        <f aca="false">10*VLOOKUP(A64,CPOP!$A$1:$D$122,4,0)+VLOOKUP(A64,CPOP!$A$1:$E$122,5,0)</f>
        <v>0</v>
      </c>
      <c r="T64" s="0" t="n">
        <f aca="false">10*VLOOKUP(A64,READ!$A$1:$D$122,4,0)+VLOOKUP(A64,READ!$A$1:$E$122,5,0)</f>
        <v>0</v>
      </c>
      <c r="U64" s="4" t="n">
        <f aca="false">10*VLOOKUP(A64,LPE!$A$1:$D$122,4,0)+VLOOKUP(A64,LPE!$A$1:$E$122,5,0)</f>
        <v>1</v>
      </c>
      <c r="V64" s="4" t="n">
        <f aca="false">10*VLOOKUP(A64,SPL!$A$1:$D$122,4,0)+VLOOKUP(A64,SPL!$A$1:$E$122,5,0)</f>
        <v>1</v>
      </c>
      <c r="W64" s="4" t="n">
        <f aca="false">10*VLOOKUP(A64,WL!$A$1:$D$122,4,0)+VLOOKUP(A64,WL!$A$1:$E$122,5,0)</f>
        <v>1</v>
      </c>
      <c r="X64" s="0" t="n">
        <f aca="false">10*VLOOKUP(A64,FACT!$A$1:$D$123,4,0)+VLOOKUP(A64,FACT!$A$1:$E$123,5,0)</f>
        <v>0</v>
      </c>
      <c r="Y64" s="0" t="n">
        <f aca="false">10*VLOOKUP(A64,FPATH!$A$1:$D$122,4,0)+VLOOKUP(A64,FPATH!$A$1:$E$122,5,0)</f>
        <v>0</v>
      </c>
      <c r="Z64" s="0" t="n">
        <f aca="false">10*VLOOKUP(A64,CL!$A$1:$D$122,4,0)+VLOOKUP(A64,CL!$A$1:$E$122,5,0)</f>
        <v>10</v>
      </c>
      <c r="AA64" s="5" t="n">
        <f aca="false">COUNTIF(B64:Z64,"&gt;0")</f>
        <v>9</v>
      </c>
      <c r="AB64" s="6" t="n">
        <f aca="false">COUNTIF(B64:Z64,"1")+COUNTIF(B64:Z64,"11")</f>
        <v>4</v>
      </c>
      <c r="AC64" s="7" t="n">
        <f aca="false">COUNTIF(C64:Z64,"10")+COUNTIF(C64:Z64,"11")</f>
        <v>4</v>
      </c>
    </row>
    <row r="65" customFormat="false" ht="12.75" hidden="false" customHeight="false" outlineLevel="0" collapsed="false">
      <c r="A65" s="0" t="s">
        <v>83</v>
      </c>
      <c r="B65" s="0" t="n">
        <f aca="false">10*VLOOKUP(A65,INT!$A$1:$D$122,4,0)+VLOOKUP(A65,INT!$A$1:$E$122,5,0)</f>
        <v>0</v>
      </c>
      <c r="C65" s="4" t="n">
        <f aca="false">10*VLOOKUP(A65,ENT!$A$1:$D$122,4,0)+VLOOKUP(A65,ENT!$A$1:$E$122,5,0)</f>
        <v>10</v>
      </c>
      <c r="D65" s="0" t="n">
        <f aca="false">10*VLOOKUP(A65,FLOW!$A$1:$D$122,4,0)+VLOOKUP(A65,FLOW!$A$1:$E$122,5,0)</f>
        <v>0</v>
      </c>
      <c r="E65" s="0" t="n">
        <f aca="false">10*VLOOKUP(A65,PATH!$A$1:$D$122,4,0)+VLOOKUP(A65,PATH!$A$1:$E$122,5,0)</f>
        <v>0</v>
      </c>
      <c r="F65" s="0" t="n">
        <f aca="false">10*VLOOKUP(A65,CNF!$A$1:$D$122,4,0)+VLOOKUP(A65,CNF!$A$1:$E$122,5,0)</f>
        <v>0</v>
      </c>
      <c r="G65" s="0" t="n">
        <f aca="false">10*VLOOKUP(A65,SNT1!$A$1:$D$122,4,0)+VLOOKUP(A65,SNT1!$A$1:$E$122,5,0)</f>
        <v>0</v>
      </c>
      <c r="H65" s="0" t="n">
        <f aca="false">10*VLOOKUP(A65,SNT2!$A$1:$D$122,4,0)+VLOOKUP(A65,SNT2!$A$1:$E$122,5,0)</f>
        <v>0</v>
      </c>
      <c r="I65" s="0" t="n">
        <f aca="false">10*VLOOKUP(A65,SNT3!$A$1:$D$122,4,0)+VLOOKUP(A65,SNT3!$A$1:$E$122,5,0)</f>
        <v>0</v>
      </c>
      <c r="J65" s="0" t="e">
        <f aca="false">10*VLOOKUP(A65,#REF!,4,0)+VLOOKUP(A65,#REF!,5,0)</f>
        <v>#VALUE!</v>
      </c>
      <c r="K65" s="0" t="n">
        <f aca="false">10*VLOOKUP(A65,OPRE2!$A$1:$D$124,4,0)+VLOOKUP(A65,OPRE2!$A$1:$E$124,5,0)</f>
        <v>0</v>
      </c>
      <c r="L65" s="0" t="e">
        <f aca="false">10*VLOOKUP(A65,#REF!,4,0)+VLOOKUP(A65,#REF!,5,0)</f>
        <v>#VALUE!</v>
      </c>
      <c r="M65" s="0" t="n">
        <f aca="false">10*VLOOKUP(A65,TPI!$A$1:$D$122,4,0)+VLOOKUP(A65,TPI!$A$1:$E$122,5,0)</f>
        <v>0</v>
      </c>
      <c r="N65" s="0" t="n">
        <f aca="false">10*VLOOKUP(A65,WPTP!$A$1:$D$122,4,0)+VLOOKUP(A65,WPTP!$A$1:$E$122,5,0)</f>
        <v>0</v>
      </c>
      <c r="O65" s="0" t="n">
        <f aca="false">10*VLOOKUP(A65,VPTP!$A$1:$D$122,4,0)+VLOOKUP(A65,VPTP!$A$1:$E$122,5,0)</f>
        <v>0</v>
      </c>
      <c r="P65" s="0" t="n">
        <f aca="false">10*VLOOKUP(A65,PPTP!$A$1:$D$122,4,0)+VLOOKUP(A65,PPTP!$A$1:$E$122,5,0)</f>
        <v>0</v>
      </c>
      <c r="Q65" s="0" t="n">
        <f aca="false">10*VLOOKUP(A65,WPOP!$A$1:$D$122,4,0)+VLOOKUP(A65,WPOP!$A$1:$E$122,5,0)</f>
        <v>0</v>
      </c>
      <c r="R65" s="0" t="n">
        <f aca="false">10*VLOOKUP(A65,VPOP!$A$1:$D$124,4,0)+VLOOKUP(A65,VPOP!$A$1:$E$124,5,0)</f>
        <v>0</v>
      </c>
      <c r="S65" s="0" t="n">
        <f aca="false">10*VLOOKUP(A65,CPOP!$A$1:$D$122,4,0)+VLOOKUP(A65,CPOP!$A$1:$E$122,5,0)</f>
        <v>0</v>
      </c>
      <c r="T65" s="0" t="n">
        <f aca="false">10*VLOOKUP(A65,READ!$A$1:$D$122,4,0)+VLOOKUP(A65,READ!$A$1:$E$122,5,0)</f>
        <v>0</v>
      </c>
      <c r="U65" s="4" t="n">
        <f aca="false">10*VLOOKUP(A65,LPE!$A$1:$D$122,4,0)+VLOOKUP(A65,LPE!$A$1:$E$122,5,0)</f>
        <v>1</v>
      </c>
      <c r="V65" s="4" t="n">
        <f aca="false">10*VLOOKUP(A65,SPL!$A$1:$D$122,4,0)+VLOOKUP(A65,SPL!$A$1:$E$122,5,0)</f>
        <v>1</v>
      </c>
      <c r="W65" s="4" t="n">
        <f aca="false">10*VLOOKUP(A65,WL!$A$1:$D$122,4,0)+VLOOKUP(A65,WL!$A$1:$E$122,5,0)</f>
        <v>1</v>
      </c>
      <c r="X65" s="0" t="n">
        <f aca="false">10*VLOOKUP(A65,FACT!$A$1:$D$123,4,0)+VLOOKUP(A65,FACT!$A$1:$E$123,5,0)</f>
        <v>0</v>
      </c>
      <c r="Y65" s="0" t="n">
        <f aca="false">10*VLOOKUP(A65,FPATH!$A$1:$D$122,4,0)+VLOOKUP(A65,FPATH!$A$1:$E$122,5,0)</f>
        <v>0</v>
      </c>
      <c r="Z65" s="0" t="n">
        <f aca="false">10*VLOOKUP(A65,CL!$A$1:$D$122,4,0)+VLOOKUP(A65,CL!$A$1:$E$122,5,0)</f>
        <v>0</v>
      </c>
      <c r="AA65" s="5" t="n">
        <f aca="false">COUNTIF(B65:Z65,"&gt;0")</f>
        <v>4</v>
      </c>
      <c r="AB65" s="6" t="n">
        <f aca="false">COUNTIF(B65:Z65,"1")+COUNTIF(B65:Z65,"11")</f>
        <v>3</v>
      </c>
      <c r="AC65" s="7" t="n">
        <f aca="false">COUNTIF(C65:Z65,"10")+COUNTIF(C65:Z65,"11")</f>
        <v>1</v>
      </c>
    </row>
    <row r="66" customFormat="false" ht="12.75" hidden="false" customHeight="false" outlineLevel="0" collapsed="false">
      <c r="A66" s="0" t="s">
        <v>84</v>
      </c>
      <c r="B66" s="0" t="n">
        <f aca="false">10*VLOOKUP(A66,INT!$A$1:$D$122,4,0)+VLOOKUP(A66,INT!$A$1:$E$122,5,0)</f>
        <v>0</v>
      </c>
      <c r="C66" s="4" t="n">
        <f aca="false">10*VLOOKUP(A66,ENT!$A$1:$D$122,4,0)+VLOOKUP(A66,ENT!$A$1:$E$122,5,0)</f>
        <v>1</v>
      </c>
      <c r="D66" s="0" t="n">
        <f aca="false">10*VLOOKUP(A66,FLOW!$A$1:$D$122,4,0)+VLOOKUP(A66,FLOW!$A$1:$E$122,5,0)</f>
        <v>0</v>
      </c>
      <c r="E66" s="0" t="n">
        <f aca="false">10*VLOOKUP(A66,PATH!$A$1:$D$122,4,0)+VLOOKUP(A66,PATH!$A$1:$E$122,5,0)</f>
        <v>0</v>
      </c>
      <c r="F66" s="0" t="n">
        <f aca="false">10*VLOOKUP(A66,CNF!$A$1:$D$122,4,0)+VLOOKUP(A66,CNF!$A$1:$E$122,5,0)</f>
        <v>0</v>
      </c>
      <c r="G66" s="0" t="n">
        <f aca="false">10*VLOOKUP(A66,SNT1!$A$1:$D$122,4,0)+VLOOKUP(A66,SNT1!$A$1:$E$122,5,0)</f>
        <v>0</v>
      </c>
      <c r="H66" s="0" t="n">
        <f aca="false">10*VLOOKUP(A66,SNT2!$A$1:$D$122,4,0)+VLOOKUP(A66,SNT2!$A$1:$E$122,5,0)</f>
        <v>0</v>
      </c>
      <c r="I66" s="0" t="n">
        <f aca="false">10*VLOOKUP(A66,SNT3!$A$1:$D$122,4,0)+VLOOKUP(A66,SNT3!$A$1:$E$122,5,0)</f>
        <v>0</v>
      </c>
      <c r="J66" s="0" t="e">
        <f aca="false">10*VLOOKUP(A66,#REF!,4,0)+VLOOKUP(A66,#REF!,5,0)</f>
        <v>#VALUE!</v>
      </c>
      <c r="K66" s="0" t="n">
        <f aca="false">10*VLOOKUP(A66,OPRE2!$A$1:$D$124,4,0)+VLOOKUP(A66,OPRE2!$A$1:$E$124,5,0)</f>
        <v>0</v>
      </c>
      <c r="L66" s="0" t="e">
        <f aca="false">10*VLOOKUP(A66,#REF!,4,0)+VLOOKUP(A66,#REF!,5,0)</f>
        <v>#VALUE!</v>
      </c>
      <c r="M66" s="0" t="n">
        <f aca="false">10*VLOOKUP(A66,TPI!$A$1:$D$122,4,0)+VLOOKUP(A66,TPI!$A$1:$E$122,5,0)</f>
        <v>0</v>
      </c>
      <c r="N66" s="0" t="n">
        <f aca="false">10*VLOOKUP(A66,WPTP!$A$1:$D$122,4,0)+VLOOKUP(A66,WPTP!$A$1:$E$122,5,0)</f>
        <v>0</v>
      </c>
      <c r="O66" s="0" t="n">
        <f aca="false">10*VLOOKUP(A66,VPTP!$A$1:$D$122,4,0)+VLOOKUP(A66,VPTP!$A$1:$E$122,5,0)</f>
        <v>0</v>
      </c>
      <c r="P66" s="0" t="n">
        <f aca="false">10*VLOOKUP(A66,PPTP!$A$1:$D$122,4,0)+VLOOKUP(A66,PPTP!$A$1:$E$122,5,0)</f>
        <v>1</v>
      </c>
      <c r="Q66" s="0" t="n">
        <f aca="false">10*VLOOKUP(A66,WPOP!$A$1:$D$122,4,0)+VLOOKUP(A66,WPOP!$A$1:$E$122,5,0)</f>
        <v>0</v>
      </c>
      <c r="R66" s="0" t="n">
        <f aca="false">10*VLOOKUP(A66,VPOP!$A$1:$D$124,4,0)+VLOOKUP(A66,VPOP!$A$1:$E$124,5,0)</f>
        <v>0</v>
      </c>
      <c r="S66" s="0" t="n">
        <f aca="false">10*VLOOKUP(A66,CPOP!$A$1:$D$122,4,0)+VLOOKUP(A66,CPOP!$A$1:$E$122,5,0)</f>
        <v>0</v>
      </c>
      <c r="T66" s="0" t="n">
        <f aca="false">10*VLOOKUP(A66,READ!$A$1:$D$122,4,0)+VLOOKUP(A66,READ!$A$1:$E$122,5,0)</f>
        <v>0</v>
      </c>
      <c r="U66" s="4" t="n">
        <f aca="false">10*VLOOKUP(A66,LPE!$A$1:$D$122,4,0)+VLOOKUP(A66,LPE!$A$1:$E$122,5,0)</f>
        <v>1</v>
      </c>
      <c r="V66" s="4" t="n">
        <f aca="false">10*VLOOKUP(A66,SPL!$A$1:$D$122,4,0)+VLOOKUP(A66,SPL!$A$1:$E$122,5,0)</f>
        <v>1</v>
      </c>
      <c r="W66" s="4" t="n">
        <f aca="false">10*VLOOKUP(A66,WL!$A$1:$D$122,4,0)+VLOOKUP(A66,WL!$A$1:$E$122,5,0)</f>
        <v>1</v>
      </c>
      <c r="X66" s="0" t="n">
        <f aca="false">10*VLOOKUP(A66,FACT!$A$1:$D$123,4,0)+VLOOKUP(A66,FACT!$A$1:$E$123,5,0)</f>
        <v>0</v>
      </c>
      <c r="Y66" s="0" t="n">
        <f aca="false">10*VLOOKUP(A66,FPATH!$A$1:$D$122,4,0)+VLOOKUP(A66,FPATH!$A$1:$E$122,5,0)</f>
        <v>0</v>
      </c>
      <c r="Z66" s="0" t="n">
        <f aca="false">10*VLOOKUP(A66,CL!$A$1:$D$122,4,0)+VLOOKUP(A66,CL!$A$1:$E$122,5,0)</f>
        <v>0</v>
      </c>
      <c r="AA66" s="5" t="n">
        <f aca="false">COUNTIF(B66:Z66,"&gt;0")</f>
        <v>5</v>
      </c>
      <c r="AB66" s="6" t="n">
        <f aca="false">COUNTIF(B66:Z66,"1")+COUNTIF(B66:Z66,"11")</f>
        <v>5</v>
      </c>
      <c r="AC66" s="7" t="n">
        <f aca="false">COUNTIF(C66:Z66,"10")+COUNTIF(C66:Z66,"11")</f>
        <v>0</v>
      </c>
    </row>
    <row r="67" customFormat="false" ht="12.75" hidden="false" customHeight="false" outlineLevel="0" collapsed="false">
      <c r="A67" s="0" t="s">
        <v>160</v>
      </c>
      <c r="B67" s="0" t="e">
        <f aca="false">10*VLOOKUP(A67,INT!$A$1:$D$122,4,0)+VLOOKUP(A67,INT!$A$1:$E$122,5,0)</f>
        <v>#N/A</v>
      </c>
      <c r="C67" s="4" t="e">
        <f aca="false">10*VLOOKUP(A67,ENT!$A$1:$D$122,4,0)+VLOOKUP(A67,ENT!$A$1:$E$122,5,0)</f>
        <v>#N/A</v>
      </c>
      <c r="D67" s="0" t="e">
        <f aca="false">10*VLOOKUP(A67,FLOW!$A$1:$D$122,4,0)+VLOOKUP(A67,FLOW!$A$1:$E$122,5,0)</f>
        <v>#N/A</v>
      </c>
      <c r="E67" s="0" t="e">
        <f aca="false">10*VLOOKUP(A67,PATH!$A$1:$D$122,4,0)+VLOOKUP(A67,PATH!$A$1:$E$122,5,0)</f>
        <v>#N/A</v>
      </c>
      <c r="F67" s="0" t="e">
        <f aca="false">10*VLOOKUP(A67,CNF!$A$1:$D$122,4,0)+VLOOKUP(A67,CNF!$A$1:$E$122,5,0)</f>
        <v>#N/A</v>
      </c>
      <c r="G67" s="0" t="e">
        <f aca="false">10*VLOOKUP(A67,SNT1!$A$1:$D$122,4,0)+VLOOKUP(A67,SNT1!$A$1:$E$122,5,0)</f>
        <v>#N/A</v>
      </c>
      <c r="H67" s="0" t="e">
        <f aca="false">10*VLOOKUP(A67,SNT2!$A$1:$D$122,4,0)+VLOOKUP(A67,SNT2!$A$1:$E$122,5,0)</f>
        <v>#N/A</v>
      </c>
      <c r="I67" s="0" t="e">
        <f aca="false">10*VLOOKUP(A67,SNT3!$A$1:$D$122,4,0)+VLOOKUP(A67,SNT3!$A$1:$E$122,5,0)</f>
        <v>#N/A</v>
      </c>
      <c r="J67" s="0" t="e">
        <f aca="false">10*VLOOKUP(A67,#REF!,4,0)+VLOOKUP(A67,#REF!,5,0)</f>
        <v>#VALUE!</v>
      </c>
      <c r="K67" s="0" t="e">
        <f aca="false">10*VLOOKUP(A67,OPRE2!$A$1:$D$124,4,0)+VLOOKUP(A67,OPRE2!$A$1:$E$124,5,0)</f>
        <v>#N/A</v>
      </c>
      <c r="L67" s="0" t="e">
        <f aca="false">10*VLOOKUP(A67,#REF!,4,0)+VLOOKUP(A67,#REF!,5,0)</f>
        <v>#VALUE!</v>
      </c>
      <c r="M67" s="0" t="e">
        <f aca="false">10*VLOOKUP(A67,TPI!$A$1:$D$122,4,0)+VLOOKUP(A67,TPI!$A$1:$E$122,5,0)</f>
        <v>#N/A</v>
      </c>
      <c r="N67" s="0" t="e">
        <f aca="false">10*VLOOKUP(A67,WPTP!$A$1:$D$122,4,0)+VLOOKUP(A67,WPTP!$A$1:$E$122,5,0)</f>
        <v>#N/A</v>
      </c>
      <c r="O67" s="0" t="e">
        <f aca="false">10*VLOOKUP(A67,VPTP!$A$1:$D$122,4,0)+VLOOKUP(A67,VPTP!$A$1:$E$122,5,0)</f>
        <v>#N/A</v>
      </c>
      <c r="P67" s="0" t="e">
        <f aca="false">10*VLOOKUP(A67,PPTP!$A$1:$D$122,4,0)+VLOOKUP(A67,PPTP!$A$1:$E$122,5,0)</f>
        <v>#N/A</v>
      </c>
      <c r="Q67" s="0" t="e">
        <f aca="false">10*VLOOKUP(A67,WPOP!$A$1:$D$122,4,0)+VLOOKUP(A67,WPOP!$A$1:$E$122,5,0)</f>
        <v>#N/A</v>
      </c>
      <c r="R67" s="0" t="e">
        <f aca="false">10*VLOOKUP(A67,VPOP!$A$1:$D$124,4,0)+VLOOKUP(A67,VPOP!$A$1:$E$124,5,0)</f>
        <v>#N/A</v>
      </c>
      <c r="S67" s="0" t="e">
        <f aca="false">10*VLOOKUP(A67,CPOP!$A$1:$D$122,4,0)+VLOOKUP(A67,CPOP!$A$1:$E$122,5,0)</f>
        <v>#N/A</v>
      </c>
      <c r="T67" s="0" t="e">
        <f aca="false">10*VLOOKUP(A67,READ!$A$1:$D$122,4,0)+VLOOKUP(A67,READ!$A$1:$E$122,5,0)</f>
        <v>#N/A</v>
      </c>
      <c r="U67" s="4" t="e">
        <f aca="false">10*VLOOKUP(A67,LPE!$A$1:$D$122,4,0)+VLOOKUP(A67,LPE!$A$1:$E$122,5,0)</f>
        <v>#N/A</v>
      </c>
      <c r="V67" s="4" t="e">
        <f aca="false">10*VLOOKUP(A67,SPL!$A$1:$D$122,4,0)+VLOOKUP(A67,SPL!$A$1:$E$122,5,0)</f>
        <v>#N/A</v>
      </c>
      <c r="W67" s="4" t="e">
        <f aca="false">10*VLOOKUP(A67,WL!$A$1:$D$122,4,0)+VLOOKUP(A67,WL!$A$1:$E$122,5,0)</f>
        <v>#N/A</v>
      </c>
      <c r="X67" s="0" t="e">
        <f aca="false">10*VLOOKUP(A67,FACT!$A$1:$D$123,4,0)+VLOOKUP(A67,FACT!$A$1:$E$123,5,0)</f>
        <v>#N/A</v>
      </c>
      <c r="Y67" s="0" t="e">
        <f aca="false">10*VLOOKUP(A67,FPATH!$A$1:$D$122,4,0)+VLOOKUP(A67,FPATH!$A$1:$E$122,5,0)</f>
        <v>#N/A</v>
      </c>
      <c r="Z67" s="0" t="e">
        <f aca="false">10*VLOOKUP(A67,CL!$A$1:$D$122,4,0)+VLOOKUP(A67,CL!$A$1:$E$122,5,0)</f>
        <v>#N/A</v>
      </c>
      <c r="AA67" s="5" t="n">
        <f aca="false">COUNTIF(B67:Z67,"&gt;0")</f>
        <v>0</v>
      </c>
      <c r="AB67" s="6" t="n">
        <f aca="false">COUNTIF(B67:Z67,"1")+COUNTIF(B67:Z67,"11")</f>
        <v>0</v>
      </c>
      <c r="AC67" s="7" t="n">
        <f aca="false">COUNTIF(C67:Z67,"10")+COUNTIF(C67:Z67,"11")</f>
        <v>0</v>
      </c>
    </row>
    <row r="68" customFormat="false" ht="12.75" hidden="false" customHeight="false" outlineLevel="0" collapsed="false">
      <c r="A68" s="0" t="s">
        <v>161</v>
      </c>
      <c r="B68" s="0" t="e">
        <f aca="false">10*VLOOKUP(A68,INT!$A$1:$D$122,4,0)+VLOOKUP(A68,INT!$A$1:$E$122,5,0)</f>
        <v>#N/A</v>
      </c>
      <c r="C68" s="4" t="e">
        <f aca="false">10*VLOOKUP(A68,ENT!$A$1:$D$122,4,0)+VLOOKUP(A68,ENT!$A$1:$E$122,5,0)</f>
        <v>#N/A</v>
      </c>
      <c r="D68" s="0" t="e">
        <f aca="false">10*VLOOKUP(A68,FLOW!$A$1:$D$122,4,0)+VLOOKUP(A68,FLOW!$A$1:$E$122,5,0)</f>
        <v>#N/A</v>
      </c>
      <c r="E68" s="0" t="e">
        <f aca="false">10*VLOOKUP(A68,PATH!$A$1:$D$122,4,0)+VLOOKUP(A68,PATH!$A$1:$E$122,5,0)</f>
        <v>#N/A</v>
      </c>
      <c r="F68" s="0" t="e">
        <f aca="false">10*VLOOKUP(A68,CNF!$A$1:$D$122,4,0)+VLOOKUP(A68,CNF!$A$1:$E$122,5,0)</f>
        <v>#N/A</v>
      </c>
      <c r="G68" s="0" t="e">
        <f aca="false">10*VLOOKUP(A68,SNT1!$A$1:$D$122,4,0)+VLOOKUP(A68,SNT1!$A$1:$E$122,5,0)</f>
        <v>#N/A</v>
      </c>
      <c r="H68" s="0" t="e">
        <f aca="false">10*VLOOKUP(A68,SNT2!$A$1:$D$122,4,0)+VLOOKUP(A68,SNT2!$A$1:$E$122,5,0)</f>
        <v>#N/A</v>
      </c>
      <c r="I68" s="0" t="e">
        <f aca="false">10*VLOOKUP(A68,SNT3!$A$1:$D$122,4,0)+VLOOKUP(A68,SNT3!$A$1:$E$122,5,0)</f>
        <v>#N/A</v>
      </c>
      <c r="J68" s="0" t="e">
        <f aca="false">10*VLOOKUP(A68,#REF!,4,0)+VLOOKUP(A68,#REF!,5,0)</f>
        <v>#VALUE!</v>
      </c>
      <c r="K68" s="0" t="e">
        <f aca="false">10*VLOOKUP(A68,OPRE2!$A$1:$D$124,4,0)+VLOOKUP(A68,OPRE2!$A$1:$E$124,5,0)</f>
        <v>#N/A</v>
      </c>
      <c r="L68" s="0" t="e">
        <f aca="false">10*VLOOKUP(A68,#REF!,4,0)+VLOOKUP(A68,#REF!,5,0)</f>
        <v>#VALUE!</v>
      </c>
      <c r="M68" s="0" t="e">
        <f aca="false">10*VLOOKUP(A68,TPI!$A$1:$D$122,4,0)+VLOOKUP(A68,TPI!$A$1:$E$122,5,0)</f>
        <v>#N/A</v>
      </c>
      <c r="N68" s="0" t="e">
        <f aca="false">10*VLOOKUP(A68,WPTP!$A$1:$D$122,4,0)+VLOOKUP(A68,WPTP!$A$1:$E$122,5,0)</f>
        <v>#N/A</v>
      </c>
      <c r="O68" s="0" t="e">
        <f aca="false">10*VLOOKUP(A68,VPTP!$A$1:$D$122,4,0)+VLOOKUP(A68,VPTP!$A$1:$E$122,5,0)</f>
        <v>#N/A</v>
      </c>
      <c r="P68" s="0" t="e">
        <f aca="false">10*VLOOKUP(A68,PPTP!$A$1:$D$122,4,0)+VLOOKUP(A68,PPTP!$A$1:$E$122,5,0)</f>
        <v>#N/A</v>
      </c>
      <c r="Q68" s="0" t="e">
        <f aca="false">10*VLOOKUP(A68,WPOP!$A$1:$D$122,4,0)+VLOOKUP(A68,WPOP!$A$1:$E$122,5,0)</f>
        <v>#N/A</v>
      </c>
      <c r="R68" s="0" t="e">
        <f aca="false">10*VLOOKUP(A68,VPOP!$A$1:$D$124,4,0)+VLOOKUP(A68,VPOP!$A$1:$E$124,5,0)</f>
        <v>#N/A</v>
      </c>
      <c r="S68" s="0" t="e">
        <f aca="false">10*VLOOKUP(A68,CPOP!$A$1:$D$122,4,0)+VLOOKUP(A68,CPOP!$A$1:$E$122,5,0)</f>
        <v>#N/A</v>
      </c>
      <c r="T68" s="0" t="e">
        <f aca="false">10*VLOOKUP(A68,READ!$A$1:$D$122,4,0)+VLOOKUP(A68,READ!$A$1:$E$122,5,0)</f>
        <v>#N/A</v>
      </c>
      <c r="U68" s="4" t="e">
        <f aca="false">10*VLOOKUP(A68,LPE!$A$1:$D$122,4,0)+VLOOKUP(A68,LPE!$A$1:$E$122,5,0)</f>
        <v>#N/A</v>
      </c>
      <c r="V68" s="4" t="e">
        <f aca="false">10*VLOOKUP(A68,SPL!$A$1:$D$122,4,0)+VLOOKUP(A68,SPL!$A$1:$E$122,5,0)</f>
        <v>#N/A</v>
      </c>
      <c r="W68" s="4" t="e">
        <f aca="false">10*VLOOKUP(A68,WL!$A$1:$D$122,4,0)+VLOOKUP(A68,WL!$A$1:$E$122,5,0)</f>
        <v>#N/A</v>
      </c>
      <c r="X68" s="0" t="e">
        <f aca="false">10*VLOOKUP(A68,FACT!$A$1:$D$123,4,0)+VLOOKUP(A68,FACT!$A$1:$E$123,5,0)</f>
        <v>#N/A</v>
      </c>
      <c r="Y68" s="0" t="e">
        <f aca="false">10*VLOOKUP(A68,FPATH!$A$1:$D$122,4,0)+VLOOKUP(A68,FPATH!$A$1:$E$122,5,0)</f>
        <v>#N/A</v>
      </c>
      <c r="Z68" s="0" t="e">
        <f aca="false">10*VLOOKUP(A68,CL!$A$1:$D$122,4,0)+VLOOKUP(A68,CL!$A$1:$E$122,5,0)</f>
        <v>#N/A</v>
      </c>
      <c r="AA68" s="5" t="n">
        <f aca="false">COUNTIF(B68:Z68,"&gt;0")</f>
        <v>0</v>
      </c>
      <c r="AB68" s="6" t="n">
        <f aca="false">COUNTIF(B68:Z68,"1")+COUNTIF(B68:Z68,"11")</f>
        <v>0</v>
      </c>
      <c r="AC68" s="7" t="n">
        <f aca="false">COUNTIF(C68:Z68,"10")+COUNTIF(C68:Z68,"11")</f>
        <v>0</v>
      </c>
    </row>
    <row r="69" customFormat="false" ht="12.75" hidden="false" customHeight="false" outlineLevel="0" collapsed="false">
      <c r="A69" s="0" t="s">
        <v>85</v>
      </c>
      <c r="B69" s="0" t="n">
        <f aca="false">10*VLOOKUP(A69,INT!$A$1:$D$122,4,0)+VLOOKUP(A69,INT!$A$1:$E$122,5,0)</f>
        <v>0</v>
      </c>
      <c r="C69" s="4" t="n">
        <f aca="false">10*VLOOKUP(A69,ENT!$A$1:$D$122,4,0)+VLOOKUP(A69,ENT!$A$1:$E$122,5,0)</f>
        <v>1</v>
      </c>
      <c r="D69" s="0" t="n">
        <f aca="false">10*VLOOKUP(A69,FLOW!$A$1:$D$122,4,0)+VLOOKUP(A69,FLOW!$A$1:$E$122,5,0)</f>
        <v>0</v>
      </c>
      <c r="E69" s="0" t="n">
        <f aca="false">10*VLOOKUP(A69,PATH!$A$1:$D$122,4,0)+VLOOKUP(A69,PATH!$A$1:$E$122,5,0)</f>
        <v>0</v>
      </c>
      <c r="F69" s="0" t="n">
        <f aca="false">10*VLOOKUP(A69,CNF!$A$1:$D$122,4,0)+VLOOKUP(A69,CNF!$A$1:$E$122,5,0)</f>
        <v>0</v>
      </c>
      <c r="G69" s="0" t="n">
        <f aca="false">10*VLOOKUP(A69,SNT1!$A$1:$D$122,4,0)+VLOOKUP(A69,SNT1!$A$1:$E$122,5,0)</f>
        <v>1</v>
      </c>
      <c r="H69" s="0" t="n">
        <f aca="false">10*VLOOKUP(A69,SNT2!$A$1:$D$122,4,0)+VLOOKUP(A69,SNT2!$A$1:$E$122,5,0)</f>
        <v>0</v>
      </c>
      <c r="I69" s="0" t="n">
        <f aca="false">10*VLOOKUP(A69,SNT3!$A$1:$D$122,4,0)+VLOOKUP(A69,SNT3!$A$1:$E$122,5,0)</f>
        <v>0</v>
      </c>
      <c r="J69" s="0" t="e">
        <f aca="false">10*VLOOKUP(A69,#REF!,4,0)+VLOOKUP(A69,#REF!,5,0)</f>
        <v>#VALUE!</v>
      </c>
      <c r="K69" s="0" t="n">
        <f aca="false">10*VLOOKUP(A69,OPRE2!$A$1:$D$124,4,0)+VLOOKUP(A69,OPRE2!$A$1:$E$124,5,0)</f>
        <v>0</v>
      </c>
      <c r="L69" s="0" t="e">
        <f aca="false">10*VLOOKUP(A69,#REF!,4,0)+VLOOKUP(A69,#REF!,5,0)</f>
        <v>#VALUE!</v>
      </c>
      <c r="M69" s="0" t="n">
        <f aca="false">10*VLOOKUP(A69,TPI!$A$1:$D$122,4,0)+VLOOKUP(A69,TPI!$A$1:$E$122,5,0)</f>
        <v>0</v>
      </c>
      <c r="N69" s="0" t="n">
        <f aca="false">10*VLOOKUP(A69,WPTP!$A$1:$D$122,4,0)+VLOOKUP(A69,WPTP!$A$1:$E$122,5,0)</f>
        <v>0</v>
      </c>
      <c r="O69" s="0" t="n">
        <f aca="false">10*VLOOKUP(A69,VPTP!$A$1:$D$122,4,0)+VLOOKUP(A69,VPTP!$A$1:$E$122,5,0)</f>
        <v>0</v>
      </c>
      <c r="P69" s="0" t="n">
        <f aca="false">10*VLOOKUP(A69,PPTP!$A$1:$D$122,4,0)+VLOOKUP(A69,PPTP!$A$1:$E$122,5,0)</f>
        <v>1</v>
      </c>
      <c r="Q69" s="0" t="n">
        <f aca="false">10*VLOOKUP(A69,WPOP!$A$1:$D$122,4,0)+VLOOKUP(A69,WPOP!$A$1:$E$122,5,0)</f>
        <v>0</v>
      </c>
      <c r="R69" s="0" t="n">
        <f aca="false">10*VLOOKUP(A69,VPOP!$A$1:$D$124,4,0)+VLOOKUP(A69,VPOP!$A$1:$E$124,5,0)</f>
        <v>0</v>
      </c>
      <c r="S69" s="0" t="n">
        <f aca="false">10*VLOOKUP(A69,CPOP!$A$1:$D$122,4,0)+VLOOKUP(A69,CPOP!$A$1:$E$122,5,0)</f>
        <v>0</v>
      </c>
      <c r="T69" s="0" t="n">
        <f aca="false">10*VLOOKUP(A69,READ!$A$1:$D$122,4,0)+VLOOKUP(A69,READ!$A$1:$E$122,5,0)</f>
        <v>0</v>
      </c>
      <c r="U69" s="4" t="n">
        <f aca="false">10*VLOOKUP(A69,LPE!$A$1:$D$122,4,0)+VLOOKUP(A69,LPE!$A$1:$E$122,5,0)</f>
        <v>1</v>
      </c>
      <c r="V69" s="4" t="n">
        <f aca="false">10*VLOOKUP(A69,SPL!$A$1:$D$122,4,0)+VLOOKUP(A69,SPL!$A$1:$E$122,5,0)</f>
        <v>1</v>
      </c>
      <c r="W69" s="4" t="n">
        <f aca="false">10*VLOOKUP(A69,WL!$A$1:$D$122,4,0)+VLOOKUP(A69,WL!$A$1:$E$122,5,0)</f>
        <v>1</v>
      </c>
      <c r="X69" s="0" t="n">
        <f aca="false">10*VLOOKUP(A69,FACT!$A$1:$D$123,4,0)+VLOOKUP(A69,FACT!$A$1:$E$123,5,0)</f>
        <v>0</v>
      </c>
      <c r="Y69" s="0" t="n">
        <f aca="false">10*VLOOKUP(A69,FPATH!$A$1:$D$122,4,0)+VLOOKUP(A69,FPATH!$A$1:$E$122,5,0)</f>
        <v>0</v>
      </c>
      <c r="Z69" s="0" t="n">
        <f aca="false">10*VLOOKUP(A69,CL!$A$1:$D$122,4,0)+VLOOKUP(A69,CL!$A$1:$E$122,5,0)</f>
        <v>0</v>
      </c>
      <c r="AA69" s="5" t="n">
        <f aca="false">COUNTIF(B69:Z69,"&gt;0")</f>
        <v>6</v>
      </c>
      <c r="AB69" s="6" t="n">
        <f aca="false">COUNTIF(B69:Z69,"1")+COUNTIF(B69:Z69,"11")</f>
        <v>6</v>
      </c>
      <c r="AC69" s="7" t="n">
        <f aca="false">COUNTIF(C69:Z69,"10")+COUNTIF(C69:Z69,"11")</f>
        <v>0</v>
      </c>
    </row>
    <row r="70" customFormat="false" ht="12.75" hidden="false" customHeight="false" outlineLevel="0" collapsed="false">
      <c r="A70" s="0" t="s">
        <v>86</v>
      </c>
      <c r="B70" s="0" t="n">
        <f aca="false">10*VLOOKUP(A70,INT!$A$1:$D$122,4,0)+VLOOKUP(A70,INT!$A$1:$E$122,5,0)</f>
        <v>0</v>
      </c>
      <c r="C70" s="4" t="n">
        <f aca="false">10*VLOOKUP(A70,ENT!$A$1:$D$122,4,0)+VLOOKUP(A70,ENT!$A$1:$E$122,5,0)</f>
        <v>10</v>
      </c>
      <c r="D70" s="0" t="n">
        <f aca="false">10*VLOOKUP(A70,FLOW!$A$1:$D$122,4,0)+VLOOKUP(A70,FLOW!$A$1:$E$122,5,0)</f>
        <v>0</v>
      </c>
      <c r="E70" s="0" t="n">
        <f aca="false">10*VLOOKUP(A70,PATH!$A$1:$D$122,4,0)+VLOOKUP(A70,PATH!$A$1:$E$122,5,0)</f>
        <v>0</v>
      </c>
      <c r="F70" s="0" t="n">
        <f aca="false">10*VLOOKUP(A70,CNF!$A$1:$D$122,4,0)+VLOOKUP(A70,CNF!$A$1:$E$122,5,0)</f>
        <v>0</v>
      </c>
      <c r="G70" s="0" t="n">
        <f aca="false">10*VLOOKUP(A70,SNT1!$A$1:$D$122,4,0)+VLOOKUP(A70,SNT1!$A$1:$E$122,5,0)</f>
        <v>0</v>
      </c>
      <c r="H70" s="0" t="n">
        <f aca="false">10*VLOOKUP(A70,SNT2!$A$1:$D$122,4,0)+VLOOKUP(A70,SNT2!$A$1:$E$122,5,0)</f>
        <v>0</v>
      </c>
      <c r="I70" s="0" t="n">
        <f aca="false">10*VLOOKUP(A70,SNT3!$A$1:$D$122,4,0)+VLOOKUP(A70,SNT3!$A$1:$E$122,5,0)</f>
        <v>0</v>
      </c>
      <c r="J70" s="0" t="e">
        <f aca="false">10*VLOOKUP(A70,#REF!,4,0)+VLOOKUP(A70,#REF!,5,0)</f>
        <v>#VALUE!</v>
      </c>
      <c r="K70" s="0" t="n">
        <f aca="false">10*VLOOKUP(A70,OPRE2!$A$1:$D$124,4,0)+VLOOKUP(A70,OPRE2!$A$1:$E$124,5,0)</f>
        <v>0</v>
      </c>
      <c r="L70" s="0" t="e">
        <f aca="false">10*VLOOKUP(A70,#REF!,4,0)+VLOOKUP(A70,#REF!,5,0)</f>
        <v>#VALUE!</v>
      </c>
      <c r="M70" s="0" t="n">
        <f aca="false">10*VLOOKUP(A70,TPI!$A$1:$D$122,4,0)+VLOOKUP(A70,TPI!$A$1:$E$122,5,0)</f>
        <v>10</v>
      </c>
      <c r="N70" s="0" t="n">
        <f aca="false">10*VLOOKUP(A70,WPTP!$A$1:$D$122,4,0)+VLOOKUP(A70,WPTP!$A$1:$E$122,5,0)</f>
        <v>0</v>
      </c>
      <c r="O70" s="0" t="n">
        <f aca="false">10*VLOOKUP(A70,VPTP!$A$1:$D$122,4,0)+VLOOKUP(A70,VPTP!$A$1:$E$122,5,0)</f>
        <v>0</v>
      </c>
      <c r="P70" s="0" t="n">
        <f aca="false">10*VLOOKUP(A70,PPTP!$A$1:$D$122,4,0)+VLOOKUP(A70,PPTP!$A$1:$E$122,5,0)</f>
        <v>0</v>
      </c>
      <c r="Q70" s="0" t="n">
        <f aca="false">10*VLOOKUP(A70,WPOP!$A$1:$D$122,4,0)+VLOOKUP(A70,WPOP!$A$1:$E$122,5,0)</f>
        <v>0</v>
      </c>
      <c r="R70" s="0" t="n">
        <f aca="false">10*VLOOKUP(A70,VPOP!$A$1:$D$124,4,0)+VLOOKUP(A70,VPOP!$A$1:$E$124,5,0)</f>
        <v>0</v>
      </c>
      <c r="S70" s="0" t="n">
        <f aca="false">10*VLOOKUP(A70,CPOP!$A$1:$D$122,4,0)+VLOOKUP(A70,CPOP!$A$1:$E$122,5,0)</f>
        <v>0</v>
      </c>
      <c r="T70" s="0" t="n">
        <f aca="false">10*VLOOKUP(A70,READ!$A$1:$D$122,4,0)+VLOOKUP(A70,READ!$A$1:$E$122,5,0)</f>
        <v>0</v>
      </c>
      <c r="U70" s="4" t="n">
        <f aca="false">10*VLOOKUP(A70,LPE!$A$1:$D$122,4,0)+VLOOKUP(A70,LPE!$A$1:$E$122,5,0)</f>
        <v>1</v>
      </c>
      <c r="V70" s="4" t="n">
        <f aca="false">10*VLOOKUP(A70,SPL!$A$1:$D$122,4,0)+VLOOKUP(A70,SPL!$A$1:$E$122,5,0)</f>
        <v>1</v>
      </c>
      <c r="W70" s="4" t="n">
        <f aca="false">10*VLOOKUP(A70,WL!$A$1:$D$122,4,0)+VLOOKUP(A70,WL!$A$1:$E$122,5,0)</f>
        <v>1</v>
      </c>
      <c r="X70" s="0" t="n">
        <f aca="false">10*VLOOKUP(A70,FACT!$A$1:$D$123,4,0)+VLOOKUP(A70,FACT!$A$1:$E$123,5,0)</f>
        <v>10</v>
      </c>
      <c r="Y70" s="0" t="n">
        <f aca="false">10*VLOOKUP(A70,FPATH!$A$1:$D$122,4,0)+VLOOKUP(A70,FPATH!$A$1:$E$122,5,0)</f>
        <v>10</v>
      </c>
      <c r="Z70" s="0" t="n">
        <f aca="false">10*VLOOKUP(A70,CL!$A$1:$D$122,4,0)+VLOOKUP(A70,CL!$A$1:$E$122,5,0)</f>
        <v>0</v>
      </c>
      <c r="AA70" s="5" t="n">
        <f aca="false">COUNTIF(B70:Z70,"&gt;0")</f>
        <v>7</v>
      </c>
      <c r="AB70" s="6" t="n">
        <f aca="false">COUNTIF(B70:Z70,"1")+COUNTIF(B70:Z70,"11")</f>
        <v>3</v>
      </c>
      <c r="AC70" s="7" t="n">
        <f aca="false">COUNTIF(C70:Z70,"10")+COUNTIF(C70:Z70,"11")</f>
        <v>4</v>
      </c>
    </row>
    <row r="71" customFormat="false" ht="12.75" hidden="false" customHeight="false" outlineLevel="0" collapsed="false">
      <c r="A71" s="0" t="s">
        <v>87</v>
      </c>
      <c r="B71" s="0" t="n">
        <f aca="false">10*VLOOKUP(A71,INT!$A$1:$D$122,4,0)+VLOOKUP(A71,INT!$A$1:$E$122,5,0)</f>
        <v>10</v>
      </c>
      <c r="C71" s="4" t="n">
        <f aca="false">10*VLOOKUP(A71,ENT!$A$1:$D$122,4,0)+VLOOKUP(A71,ENT!$A$1:$E$122,5,0)</f>
        <v>1</v>
      </c>
      <c r="D71" s="0" t="n">
        <f aca="false">10*VLOOKUP(A71,FLOW!$A$1:$D$122,4,0)+VLOOKUP(A71,FLOW!$A$1:$E$122,5,0)</f>
        <v>10</v>
      </c>
      <c r="E71" s="0" t="n">
        <f aca="false">10*VLOOKUP(A71,PATH!$A$1:$D$122,4,0)+VLOOKUP(A71,PATH!$A$1:$E$122,5,0)</f>
        <v>0</v>
      </c>
      <c r="F71" s="0" t="n">
        <f aca="false">10*VLOOKUP(A71,CNF!$A$1:$D$122,4,0)+VLOOKUP(A71,CNF!$A$1:$E$122,5,0)</f>
        <v>0</v>
      </c>
      <c r="G71" s="0" t="n">
        <f aca="false">10*VLOOKUP(A71,SNT1!$A$1:$D$122,4,0)+VLOOKUP(A71,SNT1!$A$1:$E$122,5,0)</f>
        <v>0</v>
      </c>
      <c r="H71" s="0" t="n">
        <f aca="false">10*VLOOKUP(A71,SNT2!$A$1:$D$122,4,0)+VLOOKUP(A71,SNT2!$A$1:$E$122,5,0)</f>
        <v>0</v>
      </c>
      <c r="I71" s="0" t="n">
        <f aca="false">10*VLOOKUP(A71,SNT3!$A$1:$D$122,4,0)+VLOOKUP(A71,SNT3!$A$1:$E$122,5,0)</f>
        <v>0</v>
      </c>
      <c r="J71" s="0" t="e">
        <f aca="false">10*VLOOKUP(A71,#REF!,4,0)+VLOOKUP(A71,#REF!,5,0)</f>
        <v>#VALUE!</v>
      </c>
      <c r="K71" s="0" t="n">
        <f aca="false">10*VLOOKUP(A71,OPRE2!$A$1:$D$124,4,0)+VLOOKUP(A71,OPRE2!$A$1:$E$124,5,0)</f>
        <v>0</v>
      </c>
      <c r="L71" s="0" t="e">
        <f aca="false">10*VLOOKUP(A71,#REF!,4,0)+VLOOKUP(A71,#REF!,5,0)</f>
        <v>#VALUE!</v>
      </c>
      <c r="M71" s="0" t="n">
        <f aca="false">10*VLOOKUP(A71,TPI!$A$1:$D$122,4,0)+VLOOKUP(A71,TPI!$A$1:$E$122,5,0)</f>
        <v>0</v>
      </c>
      <c r="N71" s="0" t="n">
        <f aca="false">10*VLOOKUP(A71,WPTP!$A$1:$D$122,4,0)+VLOOKUP(A71,WPTP!$A$1:$E$122,5,0)</f>
        <v>0</v>
      </c>
      <c r="O71" s="0" t="n">
        <f aca="false">10*VLOOKUP(A71,VPTP!$A$1:$D$122,4,0)+VLOOKUP(A71,VPTP!$A$1:$E$122,5,0)</f>
        <v>0</v>
      </c>
      <c r="P71" s="0" t="n">
        <f aca="false">10*VLOOKUP(A71,PPTP!$A$1:$D$122,4,0)+VLOOKUP(A71,PPTP!$A$1:$E$122,5,0)</f>
        <v>1</v>
      </c>
      <c r="Q71" s="0" t="n">
        <f aca="false">10*VLOOKUP(A71,WPOP!$A$1:$D$122,4,0)+VLOOKUP(A71,WPOP!$A$1:$E$122,5,0)</f>
        <v>0</v>
      </c>
      <c r="R71" s="0" t="n">
        <f aca="false">10*VLOOKUP(A71,VPOP!$A$1:$D$124,4,0)+VLOOKUP(A71,VPOP!$A$1:$E$124,5,0)</f>
        <v>0</v>
      </c>
      <c r="S71" s="0" t="n">
        <f aca="false">10*VLOOKUP(A71,CPOP!$A$1:$D$122,4,0)+VLOOKUP(A71,CPOP!$A$1:$E$122,5,0)</f>
        <v>0</v>
      </c>
      <c r="T71" s="0" t="n">
        <f aca="false">10*VLOOKUP(A71,READ!$A$1:$D$122,4,0)+VLOOKUP(A71,READ!$A$1:$E$122,5,0)</f>
        <v>0</v>
      </c>
      <c r="U71" s="4" t="n">
        <f aca="false">10*VLOOKUP(A71,LPE!$A$1:$D$122,4,0)+VLOOKUP(A71,LPE!$A$1:$E$122,5,0)</f>
        <v>1</v>
      </c>
      <c r="V71" s="4" t="n">
        <f aca="false">10*VLOOKUP(A71,SPL!$A$1:$D$122,4,0)+VLOOKUP(A71,SPL!$A$1:$E$122,5,0)</f>
        <v>1</v>
      </c>
      <c r="W71" s="4" t="n">
        <f aca="false">10*VLOOKUP(A71,WL!$A$1:$D$122,4,0)+VLOOKUP(A71,WL!$A$1:$E$122,5,0)</f>
        <v>1</v>
      </c>
      <c r="X71" s="0" t="n">
        <f aca="false">10*VLOOKUP(A71,FACT!$A$1:$D$123,4,0)+VLOOKUP(A71,FACT!$A$1:$E$123,5,0)</f>
        <v>0</v>
      </c>
      <c r="Y71" s="0" t="n">
        <f aca="false">10*VLOOKUP(A71,FPATH!$A$1:$D$122,4,0)+VLOOKUP(A71,FPATH!$A$1:$E$122,5,0)</f>
        <v>0</v>
      </c>
      <c r="Z71" s="0" t="n">
        <f aca="false">10*VLOOKUP(A71,CL!$A$1:$D$122,4,0)+VLOOKUP(A71,CL!$A$1:$E$122,5,0)</f>
        <v>0</v>
      </c>
      <c r="AA71" s="5" t="n">
        <f aca="false">COUNTIF(B71:Z71,"&gt;0")</f>
        <v>7</v>
      </c>
      <c r="AB71" s="6" t="n">
        <f aca="false">COUNTIF(B71:Z71,"1")+COUNTIF(B71:Z71,"11")</f>
        <v>5</v>
      </c>
      <c r="AC71" s="7" t="n">
        <f aca="false">COUNTIF(C71:Z71,"10")+COUNTIF(C71:Z71,"11")</f>
        <v>1</v>
      </c>
    </row>
    <row r="72" customFormat="false" ht="12.75" hidden="false" customHeight="false" outlineLevel="0" collapsed="false">
      <c r="A72" s="0" t="s">
        <v>88</v>
      </c>
      <c r="B72" s="0" t="n">
        <f aca="false">10*VLOOKUP(A72,INT!$A$1:$D$122,4,0)+VLOOKUP(A72,INT!$A$1:$E$122,5,0)</f>
        <v>0</v>
      </c>
      <c r="C72" s="4" t="n">
        <f aca="false">10*VLOOKUP(A72,ENT!$A$1:$D$122,4,0)+VLOOKUP(A72,ENT!$A$1:$E$122,5,0)</f>
        <v>1</v>
      </c>
      <c r="D72" s="0" t="n">
        <f aca="false">10*VLOOKUP(A72,FLOW!$A$1:$D$122,4,0)+VLOOKUP(A72,FLOW!$A$1:$E$122,5,0)</f>
        <v>0</v>
      </c>
      <c r="E72" s="0" t="n">
        <f aca="false">10*VLOOKUP(A72,PATH!$A$1:$D$122,4,0)+VLOOKUP(A72,PATH!$A$1:$E$122,5,0)</f>
        <v>0</v>
      </c>
      <c r="F72" s="0" t="n">
        <f aca="false">10*VLOOKUP(A72,CNF!$A$1:$D$122,4,0)+VLOOKUP(A72,CNF!$A$1:$E$122,5,0)</f>
        <v>0</v>
      </c>
      <c r="G72" s="0" t="n">
        <f aca="false">10*VLOOKUP(A72,SNT1!$A$1:$D$122,4,0)+VLOOKUP(A72,SNT1!$A$1:$E$122,5,0)</f>
        <v>0</v>
      </c>
      <c r="H72" s="0" t="n">
        <f aca="false">10*VLOOKUP(A72,SNT2!$A$1:$D$122,4,0)+VLOOKUP(A72,SNT2!$A$1:$E$122,5,0)</f>
        <v>0</v>
      </c>
      <c r="I72" s="0" t="n">
        <f aca="false">10*VLOOKUP(A72,SNT3!$A$1:$D$122,4,0)+VLOOKUP(A72,SNT3!$A$1:$E$122,5,0)</f>
        <v>0</v>
      </c>
      <c r="J72" s="0" t="e">
        <f aca="false">10*VLOOKUP(A72,#REF!,4,0)+VLOOKUP(A72,#REF!,5,0)</f>
        <v>#VALUE!</v>
      </c>
      <c r="K72" s="0" t="n">
        <f aca="false">10*VLOOKUP(A72,OPRE2!$A$1:$D$124,4,0)+VLOOKUP(A72,OPRE2!$A$1:$E$124,5,0)</f>
        <v>0</v>
      </c>
      <c r="L72" s="0" t="e">
        <f aca="false">10*VLOOKUP(A72,#REF!,4,0)+VLOOKUP(A72,#REF!,5,0)</f>
        <v>#VALUE!</v>
      </c>
      <c r="M72" s="0" t="n">
        <f aca="false">10*VLOOKUP(A72,TPI!$A$1:$D$122,4,0)+VLOOKUP(A72,TPI!$A$1:$E$122,5,0)</f>
        <v>0</v>
      </c>
      <c r="N72" s="0" t="n">
        <f aca="false">10*VLOOKUP(A72,WPTP!$A$1:$D$122,4,0)+VLOOKUP(A72,WPTP!$A$1:$E$122,5,0)</f>
        <v>0</v>
      </c>
      <c r="O72" s="0" t="n">
        <f aca="false">10*VLOOKUP(A72,VPTP!$A$1:$D$122,4,0)+VLOOKUP(A72,VPTP!$A$1:$E$122,5,0)</f>
        <v>0</v>
      </c>
      <c r="P72" s="0" t="n">
        <f aca="false">10*VLOOKUP(A72,PPTP!$A$1:$D$122,4,0)+VLOOKUP(A72,PPTP!$A$1:$E$122,5,0)</f>
        <v>0</v>
      </c>
      <c r="Q72" s="0" t="n">
        <f aca="false">10*VLOOKUP(A72,WPOP!$A$1:$D$122,4,0)+VLOOKUP(A72,WPOP!$A$1:$E$122,5,0)</f>
        <v>0</v>
      </c>
      <c r="R72" s="0" t="n">
        <f aca="false">10*VLOOKUP(A72,VPOP!$A$1:$D$124,4,0)+VLOOKUP(A72,VPOP!$A$1:$E$124,5,0)</f>
        <v>0</v>
      </c>
      <c r="S72" s="0" t="n">
        <f aca="false">10*VLOOKUP(A72,CPOP!$A$1:$D$122,4,0)+VLOOKUP(A72,CPOP!$A$1:$E$122,5,0)</f>
        <v>0</v>
      </c>
      <c r="T72" s="0" t="n">
        <f aca="false">10*VLOOKUP(A72,READ!$A$1:$D$122,4,0)+VLOOKUP(A72,READ!$A$1:$E$122,5,0)</f>
        <v>0</v>
      </c>
      <c r="U72" s="4" t="n">
        <f aca="false">10*VLOOKUP(A72,LPE!$A$1:$D$122,4,0)+VLOOKUP(A72,LPE!$A$1:$E$122,5,0)</f>
        <v>1</v>
      </c>
      <c r="V72" s="4" t="n">
        <f aca="false">10*VLOOKUP(A72,SPL!$A$1:$D$122,4,0)+VLOOKUP(A72,SPL!$A$1:$E$122,5,0)</f>
        <v>1</v>
      </c>
      <c r="W72" s="4" t="n">
        <f aca="false">10*VLOOKUP(A72,WL!$A$1:$D$122,4,0)+VLOOKUP(A72,WL!$A$1:$E$122,5,0)</f>
        <v>1</v>
      </c>
      <c r="X72" s="0" t="n">
        <f aca="false">10*VLOOKUP(A72,FACT!$A$1:$D$123,4,0)+VLOOKUP(A72,FACT!$A$1:$E$123,5,0)</f>
        <v>0</v>
      </c>
      <c r="Y72" s="0" t="n">
        <f aca="false">10*VLOOKUP(A72,FPATH!$A$1:$D$122,4,0)+VLOOKUP(A72,FPATH!$A$1:$E$122,5,0)</f>
        <v>0</v>
      </c>
      <c r="Z72" s="0" t="n">
        <f aca="false">10*VLOOKUP(A72,CL!$A$1:$D$122,4,0)+VLOOKUP(A72,CL!$A$1:$E$122,5,0)</f>
        <v>0</v>
      </c>
      <c r="AA72" s="5" t="n">
        <f aca="false">COUNTIF(B72:Z72,"&gt;0")</f>
        <v>4</v>
      </c>
      <c r="AB72" s="6" t="n">
        <f aca="false">COUNTIF(B72:Z72,"1")+COUNTIF(B72:Z72,"11")</f>
        <v>4</v>
      </c>
      <c r="AC72" s="7" t="n">
        <f aca="false">COUNTIF(C72:Z72,"10")+COUNTIF(C72:Z72,"11")</f>
        <v>0</v>
      </c>
    </row>
    <row r="73" customFormat="false" ht="12.75" hidden="false" customHeight="false" outlineLevel="0" collapsed="false">
      <c r="A73" s="0" t="s">
        <v>89</v>
      </c>
      <c r="B73" s="0" t="n">
        <f aca="false">10*VLOOKUP(A73,INT!$A$1:$D$122,4,0)+VLOOKUP(A73,INT!$A$1:$E$122,5,0)</f>
        <v>0</v>
      </c>
      <c r="C73" s="4" t="n">
        <f aca="false">10*VLOOKUP(A73,ENT!$A$1:$D$122,4,0)+VLOOKUP(A73,ENT!$A$1:$E$122,5,0)</f>
        <v>1</v>
      </c>
      <c r="D73" s="0" t="n">
        <f aca="false">10*VLOOKUP(A73,FLOW!$A$1:$D$122,4,0)+VLOOKUP(A73,FLOW!$A$1:$E$122,5,0)</f>
        <v>1</v>
      </c>
      <c r="E73" s="0" t="n">
        <f aca="false">10*VLOOKUP(A73,PATH!$A$1:$D$122,4,0)+VLOOKUP(A73,PATH!$A$1:$E$122,5,0)</f>
        <v>0</v>
      </c>
      <c r="F73" s="0" t="n">
        <f aca="false">10*VLOOKUP(A73,CNF!$A$1:$D$122,4,0)+VLOOKUP(A73,CNF!$A$1:$E$122,5,0)</f>
        <v>0</v>
      </c>
      <c r="G73" s="0" t="n">
        <f aca="false">10*VLOOKUP(A73,SNT1!$A$1:$D$122,4,0)+VLOOKUP(A73,SNT1!$A$1:$E$122,5,0)</f>
        <v>0</v>
      </c>
      <c r="H73" s="0" t="n">
        <f aca="false">10*VLOOKUP(A73,SNT2!$A$1:$D$122,4,0)+VLOOKUP(A73,SNT2!$A$1:$E$122,5,0)</f>
        <v>0</v>
      </c>
      <c r="I73" s="0" t="n">
        <f aca="false">10*VLOOKUP(A73,SNT3!$A$1:$D$122,4,0)+VLOOKUP(A73,SNT3!$A$1:$E$122,5,0)</f>
        <v>0</v>
      </c>
      <c r="J73" s="0" t="e">
        <f aca="false">10*VLOOKUP(A73,#REF!,4,0)+VLOOKUP(A73,#REF!,5,0)</f>
        <v>#VALUE!</v>
      </c>
      <c r="K73" s="0" t="n">
        <f aca="false">10*VLOOKUP(A73,OPRE2!$A$1:$D$124,4,0)+VLOOKUP(A73,OPRE2!$A$1:$E$124,5,0)</f>
        <v>0</v>
      </c>
      <c r="L73" s="0" t="e">
        <f aca="false">10*VLOOKUP(A73,#REF!,4,0)+VLOOKUP(A73,#REF!,5,0)</f>
        <v>#VALUE!</v>
      </c>
      <c r="M73" s="0" t="n">
        <f aca="false">10*VLOOKUP(A73,TPI!$A$1:$D$122,4,0)+VLOOKUP(A73,TPI!$A$1:$E$122,5,0)</f>
        <v>0</v>
      </c>
      <c r="N73" s="0" t="n">
        <f aca="false">10*VLOOKUP(A73,WPTP!$A$1:$D$122,4,0)+VLOOKUP(A73,WPTP!$A$1:$E$122,5,0)</f>
        <v>0</v>
      </c>
      <c r="O73" s="0" t="n">
        <f aca="false">10*VLOOKUP(A73,VPTP!$A$1:$D$122,4,0)+VLOOKUP(A73,VPTP!$A$1:$E$122,5,0)</f>
        <v>0</v>
      </c>
      <c r="P73" s="0" t="n">
        <f aca="false">10*VLOOKUP(A73,PPTP!$A$1:$D$122,4,0)+VLOOKUP(A73,PPTP!$A$1:$E$122,5,0)</f>
        <v>0</v>
      </c>
      <c r="Q73" s="0" t="n">
        <f aca="false">10*VLOOKUP(A73,WPOP!$A$1:$D$122,4,0)+VLOOKUP(A73,WPOP!$A$1:$E$122,5,0)</f>
        <v>0</v>
      </c>
      <c r="R73" s="0" t="n">
        <f aca="false">10*VLOOKUP(A73,VPOP!$A$1:$D$124,4,0)+VLOOKUP(A73,VPOP!$A$1:$E$124,5,0)</f>
        <v>0</v>
      </c>
      <c r="S73" s="0" t="n">
        <f aca="false">10*VLOOKUP(A73,CPOP!$A$1:$D$122,4,0)+VLOOKUP(A73,CPOP!$A$1:$E$122,5,0)</f>
        <v>0</v>
      </c>
      <c r="T73" s="0" t="n">
        <f aca="false">10*VLOOKUP(A73,READ!$A$1:$D$122,4,0)+VLOOKUP(A73,READ!$A$1:$E$122,5,0)</f>
        <v>0</v>
      </c>
      <c r="U73" s="4" t="n">
        <f aca="false">10*VLOOKUP(A73,LPE!$A$1:$D$122,4,0)+VLOOKUP(A73,LPE!$A$1:$E$122,5,0)</f>
        <v>1</v>
      </c>
      <c r="V73" s="4" t="n">
        <f aca="false">10*VLOOKUP(A73,SPL!$A$1:$D$122,4,0)+VLOOKUP(A73,SPL!$A$1:$E$122,5,0)</f>
        <v>1</v>
      </c>
      <c r="W73" s="4" t="n">
        <f aca="false">10*VLOOKUP(A73,WL!$A$1:$D$122,4,0)+VLOOKUP(A73,WL!$A$1:$E$122,5,0)</f>
        <v>1</v>
      </c>
      <c r="X73" s="0" t="n">
        <f aca="false">10*VLOOKUP(A73,FACT!$A$1:$D$123,4,0)+VLOOKUP(A73,FACT!$A$1:$E$123,5,0)</f>
        <v>0</v>
      </c>
      <c r="Y73" s="0" t="n">
        <f aca="false">10*VLOOKUP(A73,FPATH!$A$1:$D$122,4,0)+VLOOKUP(A73,FPATH!$A$1:$E$122,5,0)</f>
        <v>0</v>
      </c>
      <c r="Z73" s="0" t="n">
        <f aca="false">10*VLOOKUP(A73,CL!$A$1:$D$122,4,0)+VLOOKUP(A73,CL!$A$1:$E$122,5,0)</f>
        <v>0</v>
      </c>
      <c r="AA73" s="5" t="n">
        <f aca="false">COUNTIF(B73:Z73,"&gt;0")</f>
        <v>5</v>
      </c>
      <c r="AB73" s="6" t="n">
        <f aca="false">COUNTIF(B73:Z73,"1")+COUNTIF(B73:Z73,"11")</f>
        <v>5</v>
      </c>
      <c r="AC73" s="7" t="n">
        <f aca="false">COUNTIF(C73:Z73,"10")+COUNTIF(C73:Z73,"11")</f>
        <v>0</v>
      </c>
    </row>
    <row r="74" customFormat="false" ht="12.75" hidden="false" customHeight="false" outlineLevel="0" collapsed="false">
      <c r="A74" s="0" t="s">
        <v>90</v>
      </c>
      <c r="B74" s="0" t="n">
        <f aca="false">10*VLOOKUP(A74,INT!$A$1:$D$122,4,0)+VLOOKUP(A74,INT!$A$1:$E$122,5,0)</f>
        <v>0</v>
      </c>
      <c r="C74" s="4" t="n">
        <f aca="false">10*VLOOKUP(A74,ENT!$A$1:$D$122,4,0)+VLOOKUP(A74,ENT!$A$1:$E$122,5,0)</f>
        <v>10</v>
      </c>
      <c r="D74" s="0" t="n">
        <f aca="false">10*VLOOKUP(A74,FLOW!$A$1:$D$122,4,0)+VLOOKUP(A74,FLOW!$A$1:$E$122,5,0)</f>
        <v>1</v>
      </c>
      <c r="E74" s="0" t="n">
        <f aca="false">10*VLOOKUP(A74,PATH!$A$1:$D$122,4,0)+VLOOKUP(A74,PATH!$A$1:$E$122,5,0)</f>
        <v>0</v>
      </c>
      <c r="F74" s="0" t="n">
        <f aca="false">10*VLOOKUP(A74,CNF!$A$1:$D$122,4,0)+VLOOKUP(A74,CNF!$A$1:$E$122,5,0)</f>
        <v>1</v>
      </c>
      <c r="G74" s="0" t="n">
        <f aca="false">10*VLOOKUP(A74,SNT1!$A$1:$D$122,4,0)+VLOOKUP(A74,SNT1!$A$1:$E$122,5,0)</f>
        <v>0</v>
      </c>
      <c r="H74" s="0" t="n">
        <f aca="false">10*VLOOKUP(A74,SNT2!$A$1:$D$122,4,0)+VLOOKUP(A74,SNT2!$A$1:$E$122,5,0)</f>
        <v>0</v>
      </c>
      <c r="I74" s="0" t="n">
        <f aca="false">10*VLOOKUP(A74,SNT3!$A$1:$D$122,4,0)+VLOOKUP(A74,SNT3!$A$1:$E$122,5,0)</f>
        <v>0</v>
      </c>
      <c r="J74" s="0" t="e">
        <f aca="false">10*VLOOKUP(A74,#REF!,4,0)+VLOOKUP(A74,#REF!,5,0)</f>
        <v>#VALUE!</v>
      </c>
      <c r="K74" s="0" t="n">
        <f aca="false">10*VLOOKUP(A74,OPRE2!$A$1:$D$124,4,0)+VLOOKUP(A74,OPRE2!$A$1:$E$124,5,0)</f>
        <v>0</v>
      </c>
      <c r="L74" s="0" t="e">
        <f aca="false">10*VLOOKUP(A74,#REF!,4,0)+VLOOKUP(A74,#REF!,5,0)</f>
        <v>#VALUE!</v>
      </c>
      <c r="M74" s="0" t="n">
        <f aca="false">10*VLOOKUP(A74,TPI!$A$1:$D$122,4,0)+VLOOKUP(A74,TPI!$A$1:$E$122,5,0)</f>
        <v>0</v>
      </c>
      <c r="N74" s="0" t="n">
        <f aca="false">10*VLOOKUP(A74,WPTP!$A$1:$D$122,4,0)+VLOOKUP(A74,WPTP!$A$1:$E$122,5,0)</f>
        <v>0</v>
      </c>
      <c r="O74" s="0" t="n">
        <f aca="false">10*VLOOKUP(A74,VPTP!$A$1:$D$122,4,0)+VLOOKUP(A74,VPTP!$A$1:$E$122,5,0)</f>
        <v>0</v>
      </c>
      <c r="P74" s="0" t="n">
        <f aca="false">10*VLOOKUP(A74,PPTP!$A$1:$D$122,4,0)+VLOOKUP(A74,PPTP!$A$1:$E$122,5,0)</f>
        <v>0</v>
      </c>
      <c r="Q74" s="0" t="n">
        <f aca="false">10*VLOOKUP(A74,WPOP!$A$1:$D$122,4,0)+VLOOKUP(A74,WPOP!$A$1:$E$122,5,0)</f>
        <v>0</v>
      </c>
      <c r="R74" s="0" t="n">
        <f aca="false">10*VLOOKUP(A74,VPOP!$A$1:$D$124,4,0)+VLOOKUP(A74,VPOP!$A$1:$E$124,5,0)</f>
        <v>0</v>
      </c>
      <c r="S74" s="0" t="n">
        <f aca="false">10*VLOOKUP(A74,CPOP!$A$1:$D$122,4,0)+VLOOKUP(A74,CPOP!$A$1:$E$122,5,0)</f>
        <v>0</v>
      </c>
      <c r="T74" s="0" t="n">
        <f aca="false">10*VLOOKUP(A74,READ!$A$1:$D$122,4,0)+VLOOKUP(A74,READ!$A$1:$E$122,5,0)</f>
        <v>0</v>
      </c>
      <c r="U74" s="4" t="n">
        <f aca="false">10*VLOOKUP(A74,LPE!$A$1:$D$122,4,0)+VLOOKUP(A74,LPE!$A$1:$E$122,5,0)</f>
        <v>1</v>
      </c>
      <c r="V74" s="4" t="n">
        <f aca="false">10*VLOOKUP(A74,SPL!$A$1:$D$122,4,0)+VLOOKUP(A74,SPL!$A$1:$E$122,5,0)</f>
        <v>1</v>
      </c>
      <c r="W74" s="4" t="n">
        <f aca="false">10*VLOOKUP(A74,WL!$A$1:$D$122,4,0)+VLOOKUP(A74,WL!$A$1:$E$122,5,0)</f>
        <v>1</v>
      </c>
      <c r="X74" s="0" t="n">
        <f aca="false">10*VLOOKUP(A74,FACT!$A$1:$D$123,4,0)+VLOOKUP(A74,FACT!$A$1:$E$123,5,0)</f>
        <v>0</v>
      </c>
      <c r="Y74" s="0" t="n">
        <f aca="false">10*VLOOKUP(A74,FPATH!$A$1:$D$122,4,0)+VLOOKUP(A74,FPATH!$A$1:$E$122,5,0)</f>
        <v>0</v>
      </c>
      <c r="Z74" s="0" t="n">
        <f aca="false">10*VLOOKUP(A74,CL!$A$1:$D$122,4,0)+VLOOKUP(A74,CL!$A$1:$E$122,5,0)</f>
        <v>0</v>
      </c>
      <c r="AA74" s="5" t="n">
        <f aca="false">COUNTIF(B74:Z74,"&gt;0")</f>
        <v>6</v>
      </c>
      <c r="AB74" s="6" t="n">
        <f aca="false">COUNTIF(B74:Z74,"1")+COUNTIF(B74:Z74,"11")</f>
        <v>5</v>
      </c>
      <c r="AC74" s="7" t="n">
        <f aca="false">COUNTIF(C74:Z74,"10")+COUNTIF(C74:Z74,"11")</f>
        <v>1</v>
      </c>
    </row>
    <row r="75" customFormat="false" ht="12.75" hidden="false" customHeight="false" outlineLevel="0" collapsed="false">
      <c r="A75" s="0" t="s">
        <v>162</v>
      </c>
      <c r="B75" s="0" t="e">
        <f aca="false">10*VLOOKUP(A75,INT!$A$1:$D$122,4,0)+VLOOKUP(A75,INT!$A$1:$E$122,5,0)</f>
        <v>#N/A</v>
      </c>
      <c r="C75" s="4" t="e">
        <f aca="false">10*VLOOKUP(A75,ENT!$A$1:$D$122,4,0)+VLOOKUP(A75,ENT!$A$1:$E$122,5,0)</f>
        <v>#N/A</v>
      </c>
      <c r="D75" s="0" t="e">
        <f aca="false">10*VLOOKUP(A75,FLOW!$A$1:$D$122,4,0)+VLOOKUP(A75,FLOW!$A$1:$E$122,5,0)</f>
        <v>#N/A</v>
      </c>
      <c r="E75" s="0" t="e">
        <f aca="false">10*VLOOKUP(A75,PATH!$A$1:$D$122,4,0)+VLOOKUP(A75,PATH!$A$1:$E$122,5,0)</f>
        <v>#N/A</v>
      </c>
      <c r="F75" s="0" t="e">
        <f aca="false">10*VLOOKUP(A75,CNF!$A$1:$D$122,4,0)+VLOOKUP(A75,CNF!$A$1:$E$122,5,0)</f>
        <v>#N/A</v>
      </c>
      <c r="G75" s="0" t="e">
        <f aca="false">10*VLOOKUP(A75,SNT1!$A$1:$D$122,4,0)+VLOOKUP(A75,SNT1!$A$1:$E$122,5,0)</f>
        <v>#N/A</v>
      </c>
      <c r="H75" s="0" t="e">
        <f aca="false">10*VLOOKUP(A75,SNT2!$A$1:$D$122,4,0)+VLOOKUP(A75,SNT2!$A$1:$E$122,5,0)</f>
        <v>#N/A</v>
      </c>
      <c r="I75" s="0" t="e">
        <f aca="false">10*VLOOKUP(A75,SNT3!$A$1:$D$122,4,0)+VLOOKUP(A75,SNT3!$A$1:$E$122,5,0)</f>
        <v>#N/A</v>
      </c>
      <c r="J75" s="0" t="e">
        <f aca="false">10*VLOOKUP(A75,#REF!,4,0)+VLOOKUP(A75,#REF!,5,0)</f>
        <v>#VALUE!</v>
      </c>
      <c r="K75" s="0" t="n">
        <f aca="false">10*VLOOKUP(A75,OPRE2!$A$1:$D$124,4,0)+VLOOKUP(A75,OPRE2!$A$1:$E$124,5,0)</f>
        <v>0</v>
      </c>
      <c r="L75" s="0" t="e">
        <f aca="false">10*VLOOKUP(A75,#REF!,4,0)+VLOOKUP(A75,#REF!,5,0)</f>
        <v>#VALUE!</v>
      </c>
      <c r="M75" s="0" t="e">
        <f aca="false">10*VLOOKUP(A75,TPI!$A$1:$D$122,4,0)+VLOOKUP(A75,TPI!$A$1:$E$122,5,0)</f>
        <v>#N/A</v>
      </c>
      <c r="N75" s="0" t="e">
        <f aca="false">10*VLOOKUP(A75,WPTP!$A$1:$D$122,4,0)+VLOOKUP(A75,WPTP!$A$1:$E$122,5,0)</f>
        <v>#N/A</v>
      </c>
      <c r="O75" s="0" t="e">
        <f aca="false">10*VLOOKUP(A75,VPTP!$A$1:$D$122,4,0)+VLOOKUP(A75,VPTP!$A$1:$E$122,5,0)</f>
        <v>#N/A</v>
      </c>
      <c r="P75" s="0" t="e">
        <f aca="false">10*VLOOKUP(A75,PPTP!$A$1:$D$122,4,0)+VLOOKUP(A75,PPTP!$A$1:$E$122,5,0)</f>
        <v>#N/A</v>
      </c>
      <c r="Q75" s="0" t="e">
        <f aca="false">10*VLOOKUP(A75,WPOP!$A$1:$D$122,4,0)+VLOOKUP(A75,WPOP!$A$1:$E$122,5,0)</f>
        <v>#N/A</v>
      </c>
      <c r="R75" s="0" t="n">
        <f aca="false">10*VLOOKUP(A75,VPOP!$A$1:$D$124,4,0)+VLOOKUP(A75,VPOP!$A$1:$E$124,5,0)</f>
        <v>0</v>
      </c>
      <c r="S75" s="0" t="e">
        <f aca="false">10*VLOOKUP(A75,CPOP!$A$1:$D$122,4,0)+VLOOKUP(A75,CPOP!$A$1:$E$122,5,0)</f>
        <v>#N/A</v>
      </c>
      <c r="T75" s="0" t="e">
        <f aca="false">10*VLOOKUP(A75,READ!$A$1:$D$122,4,0)+VLOOKUP(A75,READ!$A$1:$E$122,5,0)</f>
        <v>#N/A</v>
      </c>
      <c r="U75" s="4" t="e">
        <f aca="false">10*VLOOKUP(A75,LPE!$A$1:$D$122,4,0)+VLOOKUP(A75,LPE!$A$1:$E$122,5,0)</f>
        <v>#N/A</v>
      </c>
      <c r="V75" s="4" t="e">
        <f aca="false">10*VLOOKUP(A75,SPL!$A$1:$D$122,4,0)+VLOOKUP(A75,SPL!$A$1:$E$122,5,0)</f>
        <v>#N/A</v>
      </c>
      <c r="W75" s="4" t="e">
        <f aca="false">10*VLOOKUP(A75,WL!$A$1:$D$122,4,0)+VLOOKUP(A75,WL!$A$1:$E$122,5,0)</f>
        <v>#N/A</v>
      </c>
      <c r="X75" s="0" t="e">
        <f aca="false">10*VLOOKUP(A75,FACT!$A$1:$D$123,4,0)+VLOOKUP(A75,FACT!$A$1:$E$123,5,0)</f>
        <v>#N/A</v>
      </c>
      <c r="Y75" s="0" t="e">
        <f aca="false">10*VLOOKUP(A75,FPATH!$A$1:$D$122,4,0)+VLOOKUP(A75,FPATH!$A$1:$E$122,5,0)</f>
        <v>#N/A</v>
      </c>
      <c r="Z75" s="0" t="e">
        <f aca="false">10*VLOOKUP(A75,CL!$A$1:$D$122,4,0)+VLOOKUP(A75,CL!$A$1:$E$122,5,0)</f>
        <v>#N/A</v>
      </c>
      <c r="AA75" s="5" t="n">
        <f aca="false">COUNTIF(B75:Z75,"&gt;0")</f>
        <v>0</v>
      </c>
      <c r="AB75" s="6" t="n">
        <f aca="false">COUNTIF(B75:Z75,"1")+COUNTIF(B75:Z75,"11")</f>
        <v>0</v>
      </c>
      <c r="AC75" s="7" t="n">
        <f aca="false">COUNTIF(C75:Z75,"10")+COUNTIF(C75:Z75,"11")</f>
        <v>0</v>
      </c>
    </row>
    <row r="76" customFormat="false" ht="12.75" hidden="false" customHeight="false" outlineLevel="0" collapsed="false">
      <c r="A76" s="0" t="s">
        <v>91</v>
      </c>
      <c r="B76" s="0" t="n">
        <f aca="false">10*VLOOKUP(A76,INT!$A$1:$D$122,4,0)+VLOOKUP(A76,INT!$A$1:$E$122,5,0)</f>
        <v>0</v>
      </c>
      <c r="C76" s="4" t="n">
        <f aca="false">10*VLOOKUP(A76,ENT!$A$1:$D$122,4,0)+VLOOKUP(A76,ENT!$A$1:$E$122,5,0)</f>
        <v>10</v>
      </c>
      <c r="D76" s="0" t="n">
        <f aca="false">10*VLOOKUP(A76,FLOW!$A$1:$D$122,4,0)+VLOOKUP(A76,FLOW!$A$1:$E$122,5,0)</f>
        <v>0</v>
      </c>
      <c r="E76" s="0" t="n">
        <f aca="false">10*VLOOKUP(A76,PATH!$A$1:$D$122,4,0)+VLOOKUP(A76,PATH!$A$1:$E$122,5,0)</f>
        <v>0</v>
      </c>
      <c r="F76" s="0" t="n">
        <f aca="false">10*VLOOKUP(A76,CNF!$A$1:$D$122,4,0)+VLOOKUP(A76,CNF!$A$1:$E$122,5,0)</f>
        <v>0</v>
      </c>
      <c r="G76" s="0" t="n">
        <f aca="false">10*VLOOKUP(A76,SNT1!$A$1:$D$122,4,0)+VLOOKUP(A76,SNT1!$A$1:$E$122,5,0)</f>
        <v>1</v>
      </c>
      <c r="H76" s="0" t="n">
        <f aca="false">10*VLOOKUP(A76,SNT2!$A$1:$D$122,4,0)+VLOOKUP(A76,SNT2!$A$1:$E$122,5,0)</f>
        <v>0</v>
      </c>
      <c r="I76" s="0" t="n">
        <f aca="false">10*VLOOKUP(A76,SNT3!$A$1:$D$122,4,0)+VLOOKUP(A76,SNT3!$A$1:$E$122,5,0)</f>
        <v>0</v>
      </c>
      <c r="J76" s="0" t="e">
        <f aca="false">10*VLOOKUP(A76,#REF!,4,0)+VLOOKUP(A76,#REF!,5,0)</f>
        <v>#VALUE!</v>
      </c>
      <c r="K76" s="0" t="n">
        <f aca="false">10*VLOOKUP(A76,OPRE2!$A$1:$D$124,4,0)+VLOOKUP(A76,OPRE2!$A$1:$E$124,5,0)</f>
        <v>0</v>
      </c>
      <c r="L76" s="0" t="e">
        <f aca="false">10*VLOOKUP(A76,#REF!,4,0)+VLOOKUP(A76,#REF!,5,0)</f>
        <v>#VALUE!</v>
      </c>
      <c r="M76" s="0" t="n">
        <f aca="false">10*VLOOKUP(A76,TPI!$A$1:$D$122,4,0)+VLOOKUP(A76,TPI!$A$1:$E$122,5,0)</f>
        <v>0</v>
      </c>
      <c r="N76" s="0" t="n">
        <f aca="false">10*VLOOKUP(A76,WPTP!$A$1:$D$122,4,0)+VLOOKUP(A76,WPTP!$A$1:$E$122,5,0)</f>
        <v>0</v>
      </c>
      <c r="O76" s="0" t="n">
        <f aca="false">10*VLOOKUP(A76,VPTP!$A$1:$D$122,4,0)+VLOOKUP(A76,VPTP!$A$1:$E$122,5,0)</f>
        <v>0</v>
      </c>
      <c r="P76" s="0" t="n">
        <f aca="false">10*VLOOKUP(A76,PPTP!$A$1:$D$122,4,0)+VLOOKUP(A76,PPTP!$A$1:$E$122,5,0)</f>
        <v>0</v>
      </c>
      <c r="Q76" s="0" t="n">
        <f aca="false">10*VLOOKUP(A76,WPOP!$A$1:$D$122,4,0)+VLOOKUP(A76,WPOP!$A$1:$E$122,5,0)</f>
        <v>0</v>
      </c>
      <c r="R76" s="0" t="n">
        <f aca="false">10*VLOOKUP(A76,VPOP!$A$1:$D$124,4,0)+VLOOKUP(A76,VPOP!$A$1:$E$124,5,0)</f>
        <v>0</v>
      </c>
      <c r="S76" s="0" t="n">
        <f aca="false">10*VLOOKUP(A76,CPOP!$A$1:$D$122,4,0)+VLOOKUP(A76,CPOP!$A$1:$E$122,5,0)</f>
        <v>0</v>
      </c>
      <c r="T76" s="0" t="n">
        <f aca="false">10*VLOOKUP(A76,READ!$A$1:$D$122,4,0)+VLOOKUP(A76,READ!$A$1:$E$122,5,0)</f>
        <v>0</v>
      </c>
      <c r="U76" s="4" t="n">
        <f aca="false">10*VLOOKUP(A76,LPE!$A$1:$D$122,4,0)+VLOOKUP(A76,LPE!$A$1:$E$122,5,0)</f>
        <v>1</v>
      </c>
      <c r="V76" s="4" t="n">
        <f aca="false">10*VLOOKUP(A76,SPL!$A$1:$D$122,4,0)+VLOOKUP(A76,SPL!$A$1:$E$122,5,0)</f>
        <v>1</v>
      </c>
      <c r="W76" s="4" t="n">
        <f aca="false">10*VLOOKUP(A76,WL!$A$1:$D$122,4,0)+VLOOKUP(A76,WL!$A$1:$E$122,5,0)</f>
        <v>1</v>
      </c>
      <c r="X76" s="0" t="n">
        <f aca="false">10*VLOOKUP(A76,FACT!$A$1:$D$123,4,0)+VLOOKUP(A76,FACT!$A$1:$E$123,5,0)</f>
        <v>0</v>
      </c>
      <c r="Y76" s="0" t="n">
        <f aca="false">10*VLOOKUP(A76,FPATH!$A$1:$D$122,4,0)+VLOOKUP(A76,FPATH!$A$1:$E$122,5,0)</f>
        <v>0</v>
      </c>
      <c r="Z76" s="0" t="n">
        <f aca="false">10*VLOOKUP(A76,CL!$A$1:$D$122,4,0)+VLOOKUP(A76,CL!$A$1:$E$122,5,0)</f>
        <v>0</v>
      </c>
      <c r="AA76" s="5" t="n">
        <f aca="false">COUNTIF(B76:Z76,"&gt;0")</f>
        <v>5</v>
      </c>
      <c r="AB76" s="6" t="n">
        <f aca="false">COUNTIF(B76:Z76,"1")+COUNTIF(B76:Z76,"11")</f>
        <v>4</v>
      </c>
      <c r="AC76" s="7" t="n">
        <f aca="false">COUNTIF(C76:Z76,"10")+COUNTIF(C76:Z76,"11")</f>
        <v>1</v>
      </c>
    </row>
    <row r="77" customFormat="false" ht="12.75" hidden="false" customHeight="false" outlineLevel="0" collapsed="false">
      <c r="A77" s="0" t="s">
        <v>92</v>
      </c>
      <c r="B77" s="0" t="n">
        <f aca="false">10*VLOOKUP(A77,INT!$A$1:$D$122,4,0)+VLOOKUP(A77,INT!$A$1:$E$122,5,0)</f>
        <v>0</v>
      </c>
      <c r="C77" s="4" t="n">
        <f aca="false">10*VLOOKUP(A77,ENT!$A$1:$D$122,4,0)+VLOOKUP(A77,ENT!$A$1:$E$122,5,0)</f>
        <v>1</v>
      </c>
      <c r="D77" s="0" t="n">
        <f aca="false">10*VLOOKUP(A77,FLOW!$A$1:$D$122,4,0)+VLOOKUP(A77,FLOW!$A$1:$E$122,5,0)</f>
        <v>0</v>
      </c>
      <c r="E77" s="0" t="n">
        <f aca="false">10*VLOOKUP(A77,PATH!$A$1:$D$122,4,0)+VLOOKUP(A77,PATH!$A$1:$E$122,5,0)</f>
        <v>0</v>
      </c>
      <c r="F77" s="0" t="n">
        <f aca="false">10*VLOOKUP(A77,CNF!$A$1:$D$122,4,0)+VLOOKUP(A77,CNF!$A$1:$E$122,5,0)</f>
        <v>0</v>
      </c>
      <c r="G77" s="0" t="n">
        <f aca="false">10*VLOOKUP(A77,SNT1!$A$1:$D$122,4,0)+VLOOKUP(A77,SNT1!$A$1:$E$122,5,0)</f>
        <v>0</v>
      </c>
      <c r="H77" s="0" t="n">
        <f aca="false">10*VLOOKUP(A77,SNT2!$A$1:$D$122,4,0)+VLOOKUP(A77,SNT2!$A$1:$E$122,5,0)</f>
        <v>0</v>
      </c>
      <c r="I77" s="0" t="n">
        <f aca="false">10*VLOOKUP(A77,SNT3!$A$1:$D$122,4,0)+VLOOKUP(A77,SNT3!$A$1:$E$122,5,0)</f>
        <v>1</v>
      </c>
      <c r="J77" s="0" t="e">
        <f aca="false">10*VLOOKUP(A77,#REF!,4,0)+VLOOKUP(A77,#REF!,5,0)</f>
        <v>#VALUE!</v>
      </c>
      <c r="K77" s="0" t="n">
        <f aca="false">10*VLOOKUP(A77,OPRE2!$A$1:$D$124,4,0)+VLOOKUP(A77,OPRE2!$A$1:$E$124,5,0)</f>
        <v>0</v>
      </c>
      <c r="L77" s="0" t="e">
        <f aca="false">10*VLOOKUP(A77,#REF!,4,0)+VLOOKUP(A77,#REF!,5,0)</f>
        <v>#VALUE!</v>
      </c>
      <c r="M77" s="0" t="n">
        <f aca="false">10*VLOOKUP(A77,TPI!$A$1:$D$122,4,0)+VLOOKUP(A77,TPI!$A$1:$E$122,5,0)</f>
        <v>0</v>
      </c>
      <c r="N77" s="0" t="n">
        <f aca="false">10*VLOOKUP(A77,WPTP!$A$1:$D$122,4,0)+VLOOKUP(A77,WPTP!$A$1:$E$122,5,0)</f>
        <v>0</v>
      </c>
      <c r="O77" s="0" t="n">
        <f aca="false">10*VLOOKUP(A77,VPTP!$A$1:$D$122,4,0)+VLOOKUP(A77,VPTP!$A$1:$E$122,5,0)</f>
        <v>0</v>
      </c>
      <c r="P77" s="0" t="n">
        <f aca="false">10*VLOOKUP(A77,PPTP!$A$1:$D$122,4,0)+VLOOKUP(A77,PPTP!$A$1:$E$122,5,0)</f>
        <v>0</v>
      </c>
      <c r="Q77" s="0" t="n">
        <f aca="false">10*VLOOKUP(A77,WPOP!$A$1:$D$122,4,0)+VLOOKUP(A77,WPOP!$A$1:$E$122,5,0)</f>
        <v>0</v>
      </c>
      <c r="R77" s="0" t="n">
        <f aca="false">10*VLOOKUP(A77,VPOP!$A$1:$D$124,4,0)+VLOOKUP(A77,VPOP!$A$1:$E$124,5,0)</f>
        <v>0</v>
      </c>
      <c r="S77" s="0" t="n">
        <f aca="false">10*VLOOKUP(A77,CPOP!$A$1:$D$122,4,0)+VLOOKUP(A77,CPOP!$A$1:$E$122,5,0)</f>
        <v>0</v>
      </c>
      <c r="T77" s="0" t="n">
        <f aca="false">10*VLOOKUP(A77,READ!$A$1:$D$122,4,0)+VLOOKUP(A77,READ!$A$1:$E$122,5,0)</f>
        <v>0</v>
      </c>
      <c r="U77" s="4" t="n">
        <f aca="false">10*VLOOKUP(A77,LPE!$A$1:$D$122,4,0)+VLOOKUP(A77,LPE!$A$1:$E$122,5,0)</f>
        <v>1</v>
      </c>
      <c r="V77" s="4" t="n">
        <f aca="false">10*VLOOKUP(A77,SPL!$A$1:$D$122,4,0)+VLOOKUP(A77,SPL!$A$1:$E$122,5,0)</f>
        <v>1</v>
      </c>
      <c r="W77" s="4" t="n">
        <f aca="false">10*VLOOKUP(A77,WL!$A$1:$D$122,4,0)+VLOOKUP(A77,WL!$A$1:$E$122,5,0)</f>
        <v>1</v>
      </c>
      <c r="X77" s="0" t="n">
        <f aca="false">10*VLOOKUP(A77,FACT!$A$1:$D$123,4,0)+VLOOKUP(A77,FACT!$A$1:$E$123,5,0)</f>
        <v>0</v>
      </c>
      <c r="Y77" s="0" t="n">
        <f aca="false">10*VLOOKUP(A77,FPATH!$A$1:$D$122,4,0)+VLOOKUP(A77,FPATH!$A$1:$E$122,5,0)</f>
        <v>0</v>
      </c>
      <c r="Z77" s="0" t="n">
        <f aca="false">10*VLOOKUP(A77,CL!$A$1:$D$122,4,0)+VLOOKUP(A77,CL!$A$1:$E$122,5,0)</f>
        <v>0</v>
      </c>
      <c r="AA77" s="5" t="n">
        <f aca="false">COUNTIF(B77:Z77,"&gt;0")</f>
        <v>5</v>
      </c>
      <c r="AB77" s="6" t="n">
        <f aca="false">COUNTIF(B77:Z77,"1")+COUNTIF(B77:Z77,"11")</f>
        <v>5</v>
      </c>
      <c r="AC77" s="7" t="n">
        <f aca="false">COUNTIF(C77:Z77,"10")+COUNTIF(C77:Z77,"11")</f>
        <v>0</v>
      </c>
    </row>
    <row r="78" customFormat="false" ht="12.75" hidden="false" customHeight="false" outlineLevel="0" collapsed="false">
      <c r="A78" s="0" t="s">
        <v>163</v>
      </c>
      <c r="B78" s="0" t="e">
        <f aca="false">10*VLOOKUP(A78,INT!$A$1:$D$122,4,0)+VLOOKUP(A78,INT!$A$1:$E$122,5,0)</f>
        <v>#N/A</v>
      </c>
      <c r="C78" s="4" t="e">
        <f aca="false">10*VLOOKUP(A78,ENT!$A$1:$D$122,4,0)+VLOOKUP(A78,ENT!$A$1:$E$122,5,0)</f>
        <v>#N/A</v>
      </c>
      <c r="D78" s="0" t="e">
        <f aca="false">10*VLOOKUP(A78,FLOW!$A$1:$D$122,4,0)+VLOOKUP(A78,FLOW!$A$1:$E$122,5,0)</f>
        <v>#N/A</v>
      </c>
      <c r="E78" s="0" t="e">
        <f aca="false">10*VLOOKUP(A78,PATH!$A$1:$D$122,4,0)+VLOOKUP(A78,PATH!$A$1:$E$122,5,0)</f>
        <v>#N/A</v>
      </c>
      <c r="F78" s="0" t="e">
        <f aca="false">10*VLOOKUP(A78,CNF!$A$1:$D$122,4,0)+VLOOKUP(A78,CNF!$A$1:$E$122,5,0)</f>
        <v>#N/A</v>
      </c>
      <c r="G78" s="0" t="e">
        <f aca="false">10*VLOOKUP(A78,SNT1!$A$1:$D$122,4,0)+VLOOKUP(A78,SNT1!$A$1:$E$122,5,0)</f>
        <v>#N/A</v>
      </c>
      <c r="H78" s="0" t="e">
        <f aca="false">10*VLOOKUP(A78,SNT2!$A$1:$D$122,4,0)+VLOOKUP(A78,SNT2!$A$1:$E$122,5,0)</f>
        <v>#N/A</v>
      </c>
      <c r="I78" s="0" t="e">
        <f aca="false">10*VLOOKUP(A78,SNT3!$A$1:$D$122,4,0)+VLOOKUP(A78,SNT3!$A$1:$E$122,5,0)</f>
        <v>#N/A</v>
      </c>
      <c r="J78" s="0" t="e">
        <f aca="false">10*VLOOKUP(A78,#REF!,4,0)+VLOOKUP(A78,#REF!,5,0)</f>
        <v>#VALUE!</v>
      </c>
      <c r="K78" s="0" t="n">
        <f aca="false">10*VLOOKUP(A78,OPRE2!$A$1:$D$124,4,0)+VLOOKUP(A78,OPRE2!$A$1:$E$124,5,0)</f>
        <v>0</v>
      </c>
      <c r="L78" s="0" t="e">
        <f aca="false">10*VLOOKUP(A78,#REF!,4,0)+VLOOKUP(A78,#REF!,5,0)</f>
        <v>#VALUE!</v>
      </c>
      <c r="M78" s="0" t="e">
        <f aca="false">10*VLOOKUP(A78,TPI!$A$1:$D$122,4,0)+VLOOKUP(A78,TPI!$A$1:$E$122,5,0)</f>
        <v>#N/A</v>
      </c>
      <c r="N78" s="0" t="e">
        <f aca="false">10*VLOOKUP(A78,WPTP!$A$1:$D$122,4,0)+VLOOKUP(A78,WPTP!$A$1:$E$122,5,0)</f>
        <v>#N/A</v>
      </c>
      <c r="O78" s="0" t="e">
        <f aca="false">10*VLOOKUP(A78,VPTP!$A$1:$D$122,4,0)+VLOOKUP(A78,VPTP!$A$1:$E$122,5,0)</f>
        <v>#N/A</v>
      </c>
      <c r="P78" s="0" t="e">
        <f aca="false">10*VLOOKUP(A78,PPTP!$A$1:$D$122,4,0)+VLOOKUP(A78,PPTP!$A$1:$E$122,5,0)</f>
        <v>#N/A</v>
      </c>
      <c r="Q78" s="0" t="e">
        <f aca="false">10*VLOOKUP(A78,WPOP!$A$1:$D$122,4,0)+VLOOKUP(A78,WPOP!$A$1:$E$122,5,0)</f>
        <v>#N/A</v>
      </c>
      <c r="R78" s="0" t="n">
        <f aca="false">10*VLOOKUP(A78,VPOP!$A$1:$D$124,4,0)+VLOOKUP(A78,VPOP!$A$1:$E$124,5,0)</f>
        <v>0</v>
      </c>
      <c r="S78" s="0" t="e">
        <f aca="false">10*VLOOKUP(A78,CPOP!$A$1:$D$122,4,0)+VLOOKUP(A78,CPOP!$A$1:$E$122,5,0)</f>
        <v>#N/A</v>
      </c>
      <c r="T78" s="0" t="e">
        <f aca="false">10*VLOOKUP(A78,READ!$A$1:$D$122,4,0)+VLOOKUP(A78,READ!$A$1:$E$122,5,0)</f>
        <v>#N/A</v>
      </c>
      <c r="U78" s="4" t="e">
        <f aca="false">10*VLOOKUP(A78,LPE!$A$1:$D$122,4,0)+VLOOKUP(A78,LPE!$A$1:$E$122,5,0)</f>
        <v>#N/A</v>
      </c>
      <c r="V78" s="4" t="e">
        <f aca="false">10*VLOOKUP(A78,SPL!$A$1:$D$122,4,0)+VLOOKUP(A78,SPL!$A$1:$E$122,5,0)</f>
        <v>#N/A</v>
      </c>
      <c r="W78" s="4" t="e">
        <f aca="false">10*VLOOKUP(A78,WL!$A$1:$D$122,4,0)+VLOOKUP(A78,WL!$A$1:$E$122,5,0)</f>
        <v>#N/A</v>
      </c>
      <c r="X78" s="0" t="e">
        <f aca="false">10*VLOOKUP(A78,FACT!$A$1:$D$123,4,0)+VLOOKUP(A78,FACT!$A$1:$E$123,5,0)</f>
        <v>#N/A</v>
      </c>
      <c r="Y78" s="0" t="e">
        <f aca="false">10*VLOOKUP(A78,FPATH!$A$1:$D$122,4,0)+VLOOKUP(A78,FPATH!$A$1:$E$122,5,0)</f>
        <v>#N/A</v>
      </c>
      <c r="Z78" s="0" t="e">
        <f aca="false">10*VLOOKUP(A78,CL!$A$1:$D$122,4,0)+VLOOKUP(A78,CL!$A$1:$E$122,5,0)</f>
        <v>#N/A</v>
      </c>
      <c r="AA78" s="5" t="n">
        <f aca="false">COUNTIF(B78:Z78,"&gt;0")</f>
        <v>0</v>
      </c>
      <c r="AB78" s="6" t="n">
        <f aca="false">COUNTIF(B78:Z78,"1")+COUNTIF(B78:Z78,"11")</f>
        <v>0</v>
      </c>
      <c r="AC78" s="7" t="n">
        <f aca="false">COUNTIF(C78:Z78,"10")+COUNTIF(C78:Z78,"11")</f>
        <v>0</v>
      </c>
    </row>
    <row r="79" customFormat="false" ht="12.75" hidden="false" customHeight="false" outlineLevel="0" collapsed="false">
      <c r="A79" s="0" t="s">
        <v>93</v>
      </c>
      <c r="B79" s="0" t="n">
        <f aca="false">10*VLOOKUP(A79,INT!$A$1:$D$122,4,0)+VLOOKUP(A79,INT!$A$1:$E$122,5,0)</f>
        <v>0</v>
      </c>
      <c r="C79" s="4" t="n">
        <f aca="false">10*VLOOKUP(A79,ENT!$A$1:$D$122,4,0)+VLOOKUP(A79,ENT!$A$1:$E$122,5,0)</f>
        <v>1</v>
      </c>
      <c r="D79" s="0" t="n">
        <f aca="false">10*VLOOKUP(A79,FLOW!$A$1:$D$122,4,0)+VLOOKUP(A79,FLOW!$A$1:$E$122,5,0)</f>
        <v>0</v>
      </c>
      <c r="E79" s="0" t="n">
        <f aca="false">10*VLOOKUP(A79,PATH!$A$1:$D$122,4,0)+VLOOKUP(A79,PATH!$A$1:$E$122,5,0)</f>
        <v>0</v>
      </c>
      <c r="F79" s="0" t="n">
        <f aca="false">10*VLOOKUP(A79,CNF!$A$1:$D$122,4,0)+VLOOKUP(A79,CNF!$A$1:$E$122,5,0)</f>
        <v>0</v>
      </c>
      <c r="G79" s="0" t="n">
        <f aca="false">10*VLOOKUP(A79,SNT1!$A$1:$D$122,4,0)+VLOOKUP(A79,SNT1!$A$1:$E$122,5,0)</f>
        <v>0</v>
      </c>
      <c r="H79" s="0" t="n">
        <f aca="false">10*VLOOKUP(A79,SNT2!$A$1:$D$122,4,0)+VLOOKUP(A79,SNT2!$A$1:$E$122,5,0)</f>
        <v>0</v>
      </c>
      <c r="I79" s="0" t="n">
        <f aca="false">10*VLOOKUP(A79,SNT3!$A$1:$D$122,4,0)+VLOOKUP(A79,SNT3!$A$1:$E$122,5,0)</f>
        <v>1</v>
      </c>
      <c r="J79" s="0" t="e">
        <f aca="false">10*VLOOKUP(A79,#REF!,4,0)+VLOOKUP(A79,#REF!,5,0)</f>
        <v>#VALUE!</v>
      </c>
      <c r="K79" s="0" t="n">
        <f aca="false">10*VLOOKUP(A79,OPRE2!$A$1:$D$124,4,0)+VLOOKUP(A79,OPRE2!$A$1:$E$124,5,0)</f>
        <v>0</v>
      </c>
      <c r="L79" s="0" t="e">
        <f aca="false">10*VLOOKUP(A79,#REF!,4,0)+VLOOKUP(A79,#REF!,5,0)</f>
        <v>#VALUE!</v>
      </c>
      <c r="M79" s="0" t="n">
        <f aca="false">10*VLOOKUP(A79,TPI!$A$1:$D$122,4,0)+VLOOKUP(A79,TPI!$A$1:$E$122,5,0)</f>
        <v>0</v>
      </c>
      <c r="N79" s="0" t="n">
        <f aca="false">10*VLOOKUP(A79,WPTP!$A$1:$D$122,4,0)+VLOOKUP(A79,WPTP!$A$1:$E$122,5,0)</f>
        <v>0</v>
      </c>
      <c r="O79" s="0" t="n">
        <f aca="false">10*VLOOKUP(A79,VPTP!$A$1:$D$122,4,0)+VLOOKUP(A79,VPTP!$A$1:$E$122,5,0)</f>
        <v>0</v>
      </c>
      <c r="P79" s="0" t="n">
        <f aca="false">10*VLOOKUP(A79,PPTP!$A$1:$D$122,4,0)+VLOOKUP(A79,PPTP!$A$1:$E$122,5,0)</f>
        <v>0</v>
      </c>
      <c r="Q79" s="0" t="n">
        <f aca="false">10*VLOOKUP(A79,WPOP!$A$1:$D$122,4,0)+VLOOKUP(A79,WPOP!$A$1:$E$122,5,0)</f>
        <v>0</v>
      </c>
      <c r="R79" s="0" t="n">
        <f aca="false">10*VLOOKUP(A79,VPOP!$A$1:$D$124,4,0)+VLOOKUP(A79,VPOP!$A$1:$E$124,5,0)</f>
        <v>0</v>
      </c>
      <c r="S79" s="0" t="n">
        <f aca="false">10*VLOOKUP(A79,CPOP!$A$1:$D$122,4,0)+VLOOKUP(A79,CPOP!$A$1:$E$122,5,0)</f>
        <v>0</v>
      </c>
      <c r="T79" s="0" t="n">
        <f aca="false">10*VLOOKUP(A79,READ!$A$1:$D$122,4,0)+VLOOKUP(A79,READ!$A$1:$E$122,5,0)</f>
        <v>0</v>
      </c>
      <c r="U79" s="4" t="n">
        <f aca="false">10*VLOOKUP(A79,LPE!$A$1:$D$122,4,0)+VLOOKUP(A79,LPE!$A$1:$E$122,5,0)</f>
        <v>1</v>
      </c>
      <c r="V79" s="4" t="n">
        <f aca="false">10*VLOOKUP(A79,SPL!$A$1:$D$122,4,0)+VLOOKUP(A79,SPL!$A$1:$E$122,5,0)</f>
        <v>1</v>
      </c>
      <c r="W79" s="4" t="n">
        <f aca="false">10*VLOOKUP(A79,WL!$A$1:$D$122,4,0)+VLOOKUP(A79,WL!$A$1:$E$122,5,0)</f>
        <v>1</v>
      </c>
      <c r="X79" s="0" t="n">
        <f aca="false">10*VLOOKUP(A79,FACT!$A$1:$D$123,4,0)+VLOOKUP(A79,FACT!$A$1:$E$123,5,0)</f>
        <v>0</v>
      </c>
      <c r="Y79" s="0" t="n">
        <f aca="false">10*VLOOKUP(A79,FPATH!$A$1:$D$122,4,0)+VLOOKUP(A79,FPATH!$A$1:$E$122,5,0)</f>
        <v>0</v>
      </c>
      <c r="Z79" s="0" t="n">
        <f aca="false">10*VLOOKUP(A79,CL!$A$1:$D$122,4,0)+VLOOKUP(A79,CL!$A$1:$E$122,5,0)</f>
        <v>0</v>
      </c>
      <c r="AA79" s="5" t="n">
        <f aca="false">COUNTIF(B79:Z79,"&gt;0")</f>
        <v>5</v>
      </c>
      <c r="AB79" s="6" t="n">
        <f aca="false">COUNTIF(B79:Z79,"1")+COUNTIF(B79:Z79,"11")</f>
        <v>5</v>
      </c>
      <c r="AC79" s="7" t="n">
        <f aca="false">COUNTIF(C79:Z79,"10")+COUNTIF(C79:Z79,"11")</f>
        <v>0</v>
      </c>
    </row>
    <row r="80" customFormat="false" ht="12.75" hidden="false" customHeight="false" outlineLevel="0" collapsed="false">
      <c r="A80" s="0" t="s">
        <v>94</v>
      </c>
      <c r="B80" s="0" t="n">
        <f aca="false">10*VLOOKUP(A80,INT!$A$1:$D$122,4,0)+VLOOKUP(A80,INT!$A$1:$E$122,5,0)</f>
        <v>0</v>
      </c>
      <c r="C80" s="4" t="n">
        <f aca="false">10*VLOOKUP(A80,ENT!$A$1:$D$122,4,0)+VLOOKUP(A80,ENT!$A$1:$E$122,5,0)</f>
        <v>1</v>
      </c>
      <c r="D80" s="0" t="n">
        <f aca="false">10*VLOOKUP(A80,FLOW!$A$1:$D$122,4,0)+VLOOKUP(A80,FLOW!$A$1:$E$122,5,0)</f>
        <v>0</v>
      </c>
      <c r="E80" s="0" t="n">
        <f aca="false">10*VLOOKUP(A80,PATH!$A$1:$D$122,4,0)+VLOOKUP(A80,PATH!$A$1:$E$122,5,0)</f>
        <v>0</v>
      </c>
      <c r="F80" s="0" t="n">
        <f aca="false">10*VLOOKUP(A80,CNF!$A$1:$D$122,4,0)+VLOOKUP(A80,CNF!$A$1:$E$122,5,0)</f>
        <v>0</v>
      </c>
      <c r="G80" s="0" t="n">
        <f aca="false">10*VLOOKUP(A80,SNT1!$A$1:$D$122,4,0)+VLOOKUP(A80,SNT1!$A$1:$E$122,5,0)</f>
        <v>0</v>
      </c>
      <c r="H80" s="0" t="n">
        <f aca="false">10*VLOOKUP(A80,SNT2!$A$1:$D$122,4,0)+VLOOKUP(A80,SNT2!$A$1:$E$122,5,0)</f>
        <v>0</v>
      </c>
      <c r="I80" s="0" t="n">
        <f aca="false">10*VLOOKUP(A80,SNT3!$A$1:$D$122,4,0)+VLOOKUP(A80,SNT3!$A$1:$E$122,5,0)</f>
        <v>0</v>
      </c>
      <c r="J80" s="0" t="e">
        <f aca="false">10*VLOOKUP(A80,#REF!,4,0)+VLOOKUP(A80,#REF!,5,0)</f>
        <v>#VALUE!</v>
      </c>
      <c r="K80" s="0" t="n">
        <f aca="false">10*VLOOKUP(A80,OPRE2!$A$1:$D$124,4,0)+VLOOKUP(A80,OPRE2!$A$1:$E$124,5,0)</f>
        <v>0</v>
      </c>
      <c r="L80" s="0" t="e">
        <f aca="false">10*VLOOKUP(A80,#REF!,4,0)+VLOOKUP(A80,#REF!,5,0)</f>
        <v>#VALUE!</v>
      </c>
      <c r="M80" s="0" t="n">
        <f aca="false">10*VLOOKUP(A80,TPI!$A$1:$D$122,4,0)+VLOOKUP(A80,TPI!$A$1:$E$122,5,0)</f>
        <v>0</v>
      </c>
      <c r="N80" s="0" t="n">
        <f aca="false">10*VLOOKUP(A80,WPTP!$A$1:$D$122,4,0)+VLOOKUP(A80,WPTP!$A$1:$E$122,5,0)</f>
        <v>0</v>
      </c>
      <c r="O80" s="0" t="n">
        <f aca="false">10*VLOOKUP(A80,VPTP!$A$1:$D$122,4,0)+VLOOKUP(A80,VPTP!$A$1:$E$122,5,0)</f>
        <v>0</v>
      </c>
      <c r="P80" s="0" t="n">
        <f aca="false">10*VLOOKUP(A80,PPTP!$A$1:$D$122,4,0)+VLOOKUP(A80,PPTP!$A$1:$E$122,5,0)</f>
        <v>1</v>
      </c>
      <c r="Q80" s="0" t="n">
        <f aca="false">10*VLOOKUP(A80,WPOP!$A$1:$D$122,4,0)+VLOOKUP(A80,WPOP!$A$1:$E$122,5,0)</f>
        <v>0</v>
      </c>
      <c r="R80" s="0" t="n">
        <f aca="false">10*VLOOKUP(A80,VPOP!$A$1:$D$124,4,0)+VLOOKUP(A80,VPOP!$A$1:$E$124,5,0)</f>
        <v>0</v>
      </c>
      <c r="S80" s="0" t="n">
        <f aca="false">10*VLOOKUP(A80,CPOP!$A$1:$D$122,4,0)+VLOOKUP(A80,CPOP!$A$1:$E$122,5,0)</f>
        <v>0</v>
      </c>
      <c r="T80" s="0" t="n">
        <f aca="false">10*VLOOKUP(A80,READ!$A$1:$D$122,4,0)+VLOOKUP(A80,READ!$A$1:$E$122,5,0)</f>
        <v>0</v>
      </c>
      <c r="U80" s="4" t="n">
        <f aca="false">10*VLOOKUP(A80,LPE!$A$1:$D$122,4,0)+VLOOKUP(A80,LPE!$A$1:$E$122,5,0)</f>
        <v>1</v>
      </c>
      <c r="V80" s="4" t="n">
        <f aca="false">10*VLOOKUP(A80,SPL!$A$1:$D$122,4,0)+VLOOKUP(A80,SPL!$A$1:$E$122,5,0)</f>
        <v>1</v>
      </c>
      <c r="W80" s="4" t="n">
        <f aca="false">10*VLOOKUP(A80,WL!$A$1:$D$122,4,0)+VLOOKUP(A80,WL!$A$1:$E$122,5,0)</f>
        <v>1</v>
      </c>
      <c r="X80" s="0" t="n">
        <f aca="false">10*VLOOKUP(A80,FACT!$A$1:$D$123,4,0)+VLOOKUP(A80,FACT!$A$1:$E$123,5,0)</f>
        <v>0</v>
      </c>
      <c r="Y80" s="0" t="n">
        <f aca="false">10*VLOOKUP(A80,FPATH!$A$1:$D$122,4,0)+VLOOKUP(A80,FPATH!$A$1:$E$122,5,0)</f>
        <v>0</v>
      </c>
      <c r="Z80" s="0" t="n">
        <f aca="false">10*VLOOKUP(A80,CL!$A$1:$D$122,4,0)+VLOOKUP(A80,CL!$A$1:$E$122,5,0)</f>
        <v>0</v>
      </c>
      <c r="AA80" s="5" t="n">
        <f aca="false">COUNTIF(B80:Z80,"&gt;0")</f>
        <v>5</v>
      </c>
      <c r="AB80" s="6" t="n">
        <f aca="false">COUNTIF(B80:Z80,"1")+COUNTIF(B80:Z80,"11")</f>
        <v>5</v>
      </c>
      <c r="AC80" s="7" t="n">
        <f aca="false">COUNTIF(C80:Z80,"10")+COUNTIF(C80:Z80,"11")</f>
        <v>0</v>
      </c>
    </row>
    <row r="81" customFormat="false" ht="12.75" hidden="false" customHeight="false" outlineLevel="0" collapsed="false">
      <c r="A81" s="0" t="s">
        <v>164</v>
      </c>
      <c r="B81" s="0" t="e">
        <f aca="false">10*VLOOKUP(A81,INT!$A$1:$D$122,4,0)+VLOOKUP(A81,INT!$A$1:$E$122,5,0)</f>
        <v>#N/A</v>
      </c>
      <c r="C81" s="4" t="e">
        <f aca="false">10*VLOOKUP(A81,ENT!$A$1:$D$122,4,0)+VLOOKUP(A81,ENT!$A$1:$E$122,5,0)</f>
        <v>#N/A</v>
      </c>
      <c r="D81" s="0" t="e">
        <f aca="false">10*VLOOKUP(A81,FLOW!$A$1:$D$122,4,0)+VLOOKUP(A81,FLOW!$A$1:$E$122,5,0)</f>
        <v>#N/A</v>
      </c>
      <c r="E81" s="0" t="e">
        <f aca="false">10*VLOOKUP(A81,PATH!$A$1:$D$122,4,0)+VLOOKUP(A81,PATH!$A$1:$E$122,5,0)</f>
        <v>#N/A</v>
      </c>
      <c r="F81" s="0" t="e">
        <f aca="false">10*VLOOKUP(A81,CNF!$A$1:$D$122,4,0)+VLOOKUP(A81,CNF!$A$1:$E$122,5,0)</f>
        <v>#N/A</v>
      </c>
      <c r="G81" s="0" t="e">
        <f aca="false">10*VLOOKUP(A81,SNT1!$A$1:$D$122,4,0)+VLOOKUP(A81,SNT1!$A$1:$E$122,5,0)</f>
        <v>#N/A</v>
      </c>
      <c r="H81" s="0" t="e">
        <f aca="false">10*VLOOKUP(A81,SNT2!$A$1:$D$122,4,0)+VLOOKUP(A81,SNT2!$A$1:$E$122,5,0)</f>
        <v>#N/A</v>
      </c>
      <c r="I81" s="0" t="e">
        <f aca="false">10*VLOOKUP(A81,SNT3!$A$1:$D$122,4,0)+VLOOKUP(A81,SNT3!$A$1:$E$122,5,0)</f>
        <v>#N/A</v>
      </c>
      <c r="J81" s="0" t="e">
        <f aca="false">10*VLOOKUP(A81,#REF!,4,0)+VLOOKUP(A81,#REF!,5,0)</f>
        <v>#VALUE!</v>
      </c>
      <c r="K81" s="0" t="e">
        <f aca="false">10*VLOOKUP(A81,OPRE2!$A$1:$D$124,4,0)+VLOOKUP(A81,OPRE2!$A$1:$E$124,5,0)</f>
        <v>#N/A</v>
      </c>
      <c r="L81" s="0" t="e">
        <f aca="false">10*VLOOKUP(A81,#REF!,4,0)+VLOOKUP(A81,#REF!,5,0)</f>
        <v>#VALUE!</v>
      </c>
      <c r="M81" s="0" t="e">
        <f aca="false">10*VLOOKUP(A81,TPI!$A$1:$D$122,4,0)+VLOOKUP(A81,TPI!$A$1:$E$122,5,0)</f>
        <v>#N/A</v>
      </c>
      <c r="N81" s="0" t="e">
        <f aca="false">10*VLOOKUP(A81,WPTP!$A$1:$D$122,4,0)+VLOOKUP(A81,WPTP!$A$1:$E$122,5,0)</f>
        <v>#N/A</v>
      </c>
      <c r="O81" s="0" t="e">
        <f aca="false">10*VLOOKUP(A81,VPTP!$A$1:$D$122,4,0)+VLOOKUP(A81,VPTP!$A$1:$E$122,5,0)</f>
        <v>#N/A</v>
      </c>
      <c r="P81" s="0" t="e">
        <f aca="false">10*VLOOKUP(A81,PPTP!$A$1:$D$122,4,0)+VLOOKUP(A81,PPTP!$A$1:$E$122,5,0)</f>
        <v>#N/A</v>
      </c>
      <c r="Q81" s="0" t="e">
        <f aca="false">10*VLOOKUP(A81,WPOP!$A$1:$D$122,4,0)+VLOOKUP(A81,WPOP!$A$1:$E$122,5,0)</f>
        <v>#N/A</v>
      </c>
      <c r="R81" s="0" t="e">
        <f aca="false">10*VLOOKUP(A81,VPOP!$A$1:$D$124,4,0)+VLOOKUP(A81,VPOP!$A$1:$E$124,5,0)</f>
        <v>#N/A</v>
      </c>
      <c r="S81" s="0" t="e">
        <f aca="false">10*VLOOKUP(A81,CPOP!$A$1:$D$122,4,0)+VLOOKUP(A81,CPOP!$A$1:$E$122,5,0)</f>
        <v>#N/A</v>
      </c>
      <c r="T81" s="0" t="e">
        <f aca="false">10*VLOOKUP(A81,READ!$A$1:$D$122,4,0)+VLOOKUP(A81,READ!$A$1:$E$122,5,0)</f>
        <v>#N/A</v>
      </c>
      <c r="U81" s="4" t="e">
        <f aca="false">10*VLOOKUP(A81,LPE!$A$1:$D$122,4,0)+VLOOKUP(A81,LPE!$A$1:$E$122,5,0)</f>
        <v>#N/A</v>
      </c>
      <c r="V81" s="4" t="e">
        <f aca="false">10*VLOOKUP(A81,SPL!$A$1:$D$122,4,0)+VLOOKUP(A81,SPL!$A$1:$E$122,5,0)</f>
        <v>#N/A</v>
      </c>
      <c r="W81" s="4" t="e">
        <f aca="false">10*VLOOKUP(A81,WL!$A$1:$D$122,4,0)+VLOOKUP(A81,WL!$A$1:$E$122,5,0)</f>
        <v>#N/A</v>
      </c>
      <c r="X81" s="0" t="e">
        <f aca="false">10*VLOOKUP(A81,FACT!$A$1:$D$123,4,0)+VLOOKUP(A81,FACT!$A$1:$E$123,5,0)</f>
        <v>#N/A</v>
      </c>
      <c r="Y81" s="0" t="e">
        <f aca="false">10*VLOOKUP(A81,FPATH!$A$1:$D$122,4,0)+VLOOKUP(A81,FPATH!$A$1:$E$122,5,0)</f>
        <v>#N/A</v>
      </c>
      <c r="Z81" s="0" t="e">
        <f aca="false">10*VLOOKUP(A81,CL!$A$1:$D$122,4,0)+VLOOKUP(A81,CL!$A$1:$E$122,5,0)</f>
        <v>#N/A</v>
      </c>
      <c r="AA81" s="5" t="n">
        <f aca="false">COUNTIF(B81:Z81,"&gt;0")</f>
        <v>0</v>
      </c>
      <c r="AB81" s="6" t="n">
        <f aca="false">COUNTIF(B81:Z81,"1")+COUNTIF(B81:Z81,"11")</f>
        <v>0</v>
      </c>
      <c r="AC81" s="7" t="n">
        <f aca="false">COUNTIF(C81:Z81,"10")+COUNTIF(C81:Z81,"11")</f>
        <v>0</v>
      </c>
    </row>
    <row r="82" customFormat="false" ht="12.75" hidden="false" customHeight="false" outlineLevel="0" collapsed="false">
      <c r="A82" s="0" t="s">
        <v>95</v>
      </c>
      <c r="B82" s="0" t="n">
        <f aca="false">10*VLOOKUP(A82,INT!$A$1:$D$122,4,0)+VLOOKUP(A82,INT!$A$1:$E$122,5,0)</f>
        <v>0</v>
      </c>
      <c r="C82" s="4" t="n">
        <f aca="false">10*VLOOKUP(A82,ENT!$A$1:$D$122,4,0)+VLOOKUP(A82,ENT!$A$1:$E$122,5,0)</f>
        <v>1</v>
      </c>
      <c r="D82" s="0" t="n">
        <f aca="false">10*VLOOKUP(A82,FLOW!$A$1:$D$122,4,0)+VLOOKUP(A82,FLOW!$A$1:$E$122,5,0)</f>
        <v>10</v>
      </c>
      <c r="E82" s="0" t="n">
        <f aca="false">10*VLOOKUP(A82,PATH!$A$1:$D$122,4,0)+VLOOKUP(A82,PATH!$A$1:$E$122,5,0)</f>
        <v>0</v>
      </c>
      <c r="F82" s="0" t="n">
        <f aca="false">10*VLOOKUP(A82,CNF!$A$1:$D$122,4,0)+VLOOKUP(A82,CNF!$A$1:$E$122,5,0)</f>
        <v>0</v>
      </c>
      <c r="G82" s="0" t="n">
        <f aca="false">10*VLOOKUP(A82,SNT1!$A$1:$D$122,4,0)+VLOOKUP(A82,SNT1!$A$1:$E$122,5,0)</f>
        <v>0</v>
      </c>
      <c r="H82" s="0" t="n">
        <f aca="false">10*VLOOKUP(A82,SNT2!$A$1:$D$122,4,0)+VLOOKUP(A82,SNT2!$A$1:$E$122,5,0)</f>
        <v>0</v>
      </c>
      <c r="I82" s="0" t="n">
        <f aca="false">10*VLOOKUP(A82,SNT3!$A$1:$D$122,4,0)+VLOOKUP(A82,SNT3!$A$1:$E$122,5,0)</f>
        <v>0</v>
      </c>
      <c r="J82" s="0" t="e">
        <f aca="false">10*VLOOKUP(A82,#REF!,4,0)+VLOOKUP(A82,#REF!,5,0)</f>
        <v>#VALUE!</v>
      </c>
      <c r="K82" s="0" t="n">
        <f aca="false">10*VLOOKUP(A82,OPRE2!$A$1:$D$124,4,0)+VLOOKUP(A82,OPRE2!$A$1:$E$124,5,0)</f>
        <v>0</v>
      </c>
      <c r="L82" s="0" t="e">
        <f aca="false">10*VLOOKUP(A82,#REF!,4,0)+VLOOKUP(A82,#REF!,5,0)</f>
        <v>#VALUE!</v>
      </c>
      <c r="M82" s="0" t="n">
        <f aca="false">10*VLOOKUP(A82,TPI!$A$1:$D$122,4,0)+VLOOKUP(A82,TPI!$A$1:$E$122,5,0)</f>
        <v>0</v>
      </c>
      <c r="N82" s="0" t="n">
        <f aca="false">10*VLOOKUP(A82,WPTP!$A$1:$D$122,4,0)+VLOOKUP(A82,WPTP!$A$1:$E$122,5,0)</f>
        <v>0</v>
      </c>
      <c r="O82" s="0" t="n">
        <f aca="false">10*VLOOKUP(A82,VPTP!$A$1:$D$122,4,0)+VLOOKUP(A82,VPTP!$A$1:$E$122,5,0)</f>
        <v>0</v>
      </c>
      <c r="P82" s="0" t="n">
        <f aca="false">10*VLOOKUP(A82,PPTP!$A$1:$D$122,4,0)+VLOOKUP(A82,PPTP!$A$1:$E$122,5,0)</f>
        <v>1</v>
      </c>
      <c r="Q82" s="0" t="n">
        <f aca="false">10*VLOOKUP(A82,WPOP!$A$1:$D$122,4,0)+VLOOKUP(A82,WPOP!$A$1:$E$122,5,0)</f>
        <v>10</v>
      </c>
      <c r="R82" s="0" t="n">
        <f aca="false">10*VLOOKUP(A82,VPOP!$A$1:$D$124,4,0)+VLOOKUP(A82,VPOP!$A$1:$E$124,5,0)</f>
        <v>0</v>
      </c>
      <c r="S82" s="0" t="n">
        <f aca="false">10*VLOOKUP(A82,CPOP!$A$1:$D$122,4,0)+VLOOKUP(A82,CPOP!$A$1:$E$122,5,0)</f>
        <v>10</v>
      </c>
      <c r="T82" s="0" t="n">
        <f aca="false">10*VLOOKUP(A82,READ!$A$1:$D$122,4,0)+VLOOKUP(A82,READ!$A$1:$E$122,5,0)</f>
        <v>10</v>
      </c>
      <c r="U82" s="4" t="n">
        <f aca="false">10*VLOOKUP(A82,LPE!$A$1:$D$122,4,0)+VLOOKUP(A82,LPE!$A$1:$E$122,5,0)</f>
        <v>1</v>
      </c>
      <c r="V82" s="4" t="n">
        <f aca="false">10*VLOOKUP(A82,SPL!$A$1:$D$122,4,0)+VLOOKUP(A82,SPL!$A$1:$E$122,5,0)</f>
        <v>1</v>
      </c>
      <c r="W82" s="4" t="n">
        <f aca="false">10*VLOOKUP(A82,WL!$A$1:$D$122,4,0)+VLOOKUP(A82,WL!$A$1:$E$122,5,0)</f>
        <v>1</v>
      </c>
      <c r="X82" s="0" t="n">
        <f aca="false">10*VLOOKUP(A82,FACT!$A$1:$D$123,4,0)+VLOOKUP(A82,FACT!$A$1:$E$123,5,0)</f>
        <v>0</v>
      </c>
      <c r="Y82" s="0" t="n">
        <f aca="false">10*VLOOKUP(A82,FPATH!$A$1:$D$122,4,0)+VLOOKUP(A82,FPATH!$A$1:$E$122,5,0)</f>
        <v>0</v>
      </c>
      <c r="Z82" s="0" t="n">
        <f aca="false">10*VLOOKUP(A82,CL!$A$1:$D$122,4,0)+VLOOKUP(A82,CL!$A$1:$E$122,5,0)</f>
        <v>1</v>
      </c>
      <c r="AA82" s="5" t="n">
        <f aca="false">COUNTIF(B82:Z82,"&gt;0")</f>
        <v>10</v>
      </c>
      <c r="AB82" s="6" t="n">
        <f aca="false">COUNTIF(B82:Z82,"1")+COUNTIF(B82:Z82,"11")</f>
        <v>6</v>
      </c>
      <c r="AC82" s="7" t="n">
        <f aca="false">COUNTIF(C82:Z82,"10")+COUNTIF(C82:Z82,"11")</f>
        <v>4</v>
      </c>
    </row>
    <row r="83" customFormat="false" ht="12.75" hidden="false" customHeight="false" outlineLevel="0" collapsed="false">
      <c r="A83" s="0" t="s">
        <v>96</v>
      </c>
      <c r="B83" s="0" t="n">
        <f aca="false">10*VLOOKUP(A83,INT!$A$1:$D$122,4,0)+VLOOKUP(A83,INT!$A$1:$E$122,5,0)</f>
        <v>0</v>
      </c>
      <c r="C83" s="4" t="n">
        <f aca="false">10*VLOOKUP(A83,ENT!$A$1:$D$122,4,0)+VLOOKUP(A83,ENT!$A$1:$E$122,5,0)</f>
        <v>10</v>
      </c>
      <c r="D83" s="0" t="n">
        <f aca="false">10*VLOOKUP(A83,FLOW!$A$1:$D$122,4,0)+VLOOKUP(A83,FLOW!$A$1:$E$122,5,0)</f>
        <v>0</v>
      </c>
      <c r="E83" s="0" t="n">
        <f aca="false">10*VLOOKUP(A83,PATH!$A$1:$D$122,4,0)+VLOOKUP(A83,PATH!$A$1:$E$122,5,0)</f>
        <v>10</v>
      </c>
      <c r="F83" s="0" t="n">
        <f aca="false">10*VLOOKUP(A83,CNF!$A$1:$D$122,4,0)+VLOOKUP(A83,CNF!$A$1:$E$122,5,0)</f>
        <v>0</v>
      </c>
      <c r="G83" s="0" t="n">
        <f aca="false">10*VLOOKUP(A83,SNT1!$A$1:$D$122,4,0)+VLOOKUP(A83,SNT1!$A$1:$E$122,5,0)</f>
        <v>0</v>
      </c>
      <c r="H83" s="0" t="n">
        <f aca="false">10*VLOOKUP(A83,SNT2!$A$1:$D$122,4,0)+VLOOKUP(A83,SNT2!$A$1:$E$122,5,0)</f>
        <v>0</v>
      </c>
      <c r="I83" s="0" t="n">
        <f aca="false">10*VLOOKUP(A83,SNT3!$A$1:$D$122,4,0)+VLOOKUP(A83,SNT3!$A$1:$E$122,5,0)</f>
        <v>0</v>
      </c>
      <c r="J83" s="0" t="e">
        <f aca="false">10*VLOOKUP(A83,#REF!,4,0)+VLOOKUP(A83,#REF!,5,0)</f>
        <v>#VALUE!</v>
      </c>
      <c r="K83" s="0" t="n">
        <f aca="false">10*VLOOKUP(A83,OPRE2!$A$1:$D$124,4,0)+VLOOKUP(A83,OPRE2!$A$1:$E$124,5,0)</f>
        <v>0</v>
      </c>
      <c r="L83" s="0" t="e">
        <f aca="false">10*VLOOKUP(A83,#REF!,4,0)+VLOOKUP(A83,#REF!,5,0)</f>
        <v>#VALUE!</v>
      </c>
      <c r="M83" s="0" t="n">
        <f aca="false">10*VLOOKUP(A83,TPI!$A$1:$D$122,4,0)+VLOOKUP(A83,TPI!$A$1:$E$122,5,0)</f>
        <v>10</v>
      </c>
      <c r="N83" s="0" t="n">
        <f aca="false">10*VLOOKUP(A83,WPTP!$A$1:$D$122,4,0)+VLOOKUP(A83,WPTP!$A$1:$E$122,5,0)</f>
        <v>0</v>
      </c>
      <c r="O83" s="0" t="n">
        <f aca="false">10*VLOOKUP(A83,VPTP!$A$1:$D$122,4,0)+VLOOKUP(A83,VPTP!$A$1:$E$122,5,0)</f>
        <v>0</v>
      </c>
      <c r="P83" s="0" t="n">
        <f aca="false">10*VLOOKUP(A83,PPTP!$A$1:$D$122,4,0)+VLOOKUP(A83,PPTP!$A$1:$E$122,5,0)</f>
        <v>0</v>
      </c>
      <c r="Q83" s="0" t="n">
        <f aca="false">10*VLOOKUP(A83,WPOP!$A$1:$D$122,4,0)+VLOOKUP(A83,WPOP!$A$1:$E$122,5,0)</f>
        <v>0</v>
      </c>
      <c r="R83" s="0" t="n">
        <f aca="false">10*VLOOKUP(A83,VPOP!$A$1:$D$124,4,0)+VLOOKUP(A83,VPOP!$A$1:$E$124,5,0)</f>
        <v>0</v>
      </c>
      <c r="S83" s="0" t="n">
        <f aca="false">10*VLOOKUP(A83,CPOP!$A$1:$D$122,4,0)+VLOOKUP(A83,CPOP!$A$1:$E$122,5,0)</f>
        <v>0</v>
      </c>
      <c r="T83" s="0" t="n">
        <f aca="false">10*VLOOKUP(A83,READ!$A$1:$D$122,4,0)+VLOOKUP(A83,READ!$A$1:$E$122,5,0)</f>
        <v>0</v>
      </c>
      <c r="U83" s="4" t="n">
        <f aca="false">10*VLOOKUP(A83,LPE!$A$1:$D$122,4,0)+VLOOKUP(A83,LPE!$A$1:$E$122,5,0)</f>
        <v>1</v>
      </c>
      <c r="V83" s="4" t="n">
        <f aca="false">10*VLOOKUP(A83,SPL!$A$1:$D$122,4,0)+VLOOKUP(A83,SPL!$A$1:$E$122,5,0)</f>
        <v>1</v>
      </c>
      <c r="W83" s="4" t="n">
        <f aca="false">10*VLOOKUP(A83,WL!$A$1:$D$122,4,0)+VLOOKUP(A83,WL!$A$1:$E$122,5,0)</f>
        <v>1</v>
      </c>
      <c r="X83" s="0" t="n">
        <f aca="false">10*VLOOKUP(A83,FACT!$A$1:$D$123,4,0)+VLOOKUP(A83,FACT!$A$1:$E$123,5,0)</f>
        <v>10</v>
      </c>
      <c r="Y83" s="0" t="n">
        <f aca="false">10*VLOOKUP(A83,FPATH!$A$1:$D$122,4,0)+VLOOKUP(A83,FPATH!$A$1:$E$122,5,0)</f>
        <v>10</v>
      </c>
      <c r="Z83" s="0" t="n">
        <f aca="false">10*VLOOKUP(A83,CL!$A$1:$D$122,4,0)+VLOOKUP(A83,CL!$A$1:$E$122,5,0)</f>
        <v>0</v>
      </c>
      <c r="AA83" s="5" t="n">
        <f aca="false">COUNTIF(B83:Z83,"&gt;0")</f>
        <v>8</v>
      </c>
      <c r="AB83" s="6" t="n">
        <f aca="false">COUNTIF(B83:Z83,"1")+COUNTIF(B83:Z83,"11")</f>
        <v>3</v>
      </c>
      <c r="AC83" s="7" t="n">
        <f aca="false">COUNTIF(C83:Z83,"10")+COUNTIF(C83:Z83,"11")</f>
        <v>5</v>
      </c>
    </row>
    <row r="84" customFormat="false" ht="12.75" hidden="false" customHeight="false" outlineLevel="0" collapsed="false">
      <c r="A84" s="0" t="s">
        <v>97</v>
      </c>
      <c r="B84" s="0" t="n">
        <f aca="false">10*VLOOKUP(A84,INT!$A$1:$D$122,4,0)+VLOOKUP(A84,INT!$A$1:$E$122,5,0)</f>
        <v>0</v>
      </c>
      <c r="C84" s="4" t="n">
        <f aca="false">10*VLOOKUP(A84,ENT!$A$1:$D$122,4,0)+VLOOKUP(A84,ENT!$A$1:$E$122,5,0)</f>
        <v>1</v>
      </c>
      <c r="D84" s="0" t="n">
        <f aca="false">10*VLOOKUP(A84,FLOW!$A$1:$D$122,4,0)+VLOOKUP(A84,FLOW!$A$1:$E$122,5,0)</f>
        <v>0</v>
      </c>
      <c r="E84" s="0" t="n">
        <f aca="false">10*VLOOKUP(A84,PATH!$A$1:$D$122,4,0)+VLOOKUP(A84,PATH!$A$1:$E$122,5,0)</f>
        <v>0</v>
      </c>
      <c r="F84" s="0" t="n">
        <f aca="false">10*VLOOKUP(A84,CNF!$A$1:$D$122,4,0)+VLOOKUP(A84,CNF!$A$1:$E$122,5,0)</f>
        <v>0</v>
      </c>
      <c r="G84" s="0" t="n">
        <f aca="false">10*VLOOKUP(A84,SNT1!$A$1:$D$122,4,0)+VLOOKUP(A84,SNT1!$A$1:$E$122,5,0)</f>
        <v>0</v>
      </c>
      <c r="H84" s="0" t="n">
        <f aca="false">10*VLOOKUP(A84,SNT2!$A$1:$D$122,4,0)+VLOOKUP(A84,SNT2!$A$1:$E$122,5,0)</f>
        <v>0</v>
      </c>
      <c r="I84" s="0" t="n">
        <f aca="false">10*VLOOKUP(A84,SNT3!$A$1:$D$122,4,0)+VLOOKUP(A84,SNT3!$A$1:$E$122,5,0)</f>
        <v>0</v>
      </c>
      <c r="J84" s="0" t="e">
        <f aca="false">10*VLOOKUP(A84,#REF!,4,0)+VLOOKUP(A84,#REF!,5,0)</f>
        <v>#VALUE!</v>
      </c>
      <c r="K84" s="0" t="n">
        <f aca="false">10*VLOOKUP(A84,OPRE2!$A$1:$D$124,4,0)+VLOOKUP(A84,OPRE2!$A$1:$E$124,5,0)</f>
        <v>0</v>
      </c>
      <c r="L84" s="0" t="e">
        <f aca="false">10*VLOOKUP(A84,#REF!,4,0)+VLOOKUP(A84,#REF!,5,0)</f>
        <v>#VALUE!</v>
      </c>
      <c r="M84" s="0" t="n">
        <f aca="false">10*VLOOKUP(A84,TPI!$A$1:$D$122,4,0)+VLOOKUP(A84,TPI!$A$1:$E$122,5,0)</f>
        <v>0</v>
      </c>
      <c r="N84" s="0" t="n">
        <f aca="false">10*VLOOKUP(A84,WPTP!$A$1:$D$122,4,0)+VLOOKUP(A84,WPTP!$A$1:$E$122,5,0)</f>
        <v>0</v>
      </c>
      <c r="O84" s="0" t="n">
        <f aca="false">10*VLOOKUP(A84,VPTP!$A$1:$D$122,4,0)+VLOOKUP(A84,VPTP!$A$1:$E$122,5,0)</f>
        <v>0</v>
      </c>
      <c r="P84" s="0" t="n">
        <f aca="false">10*VLOOKUP(A84,PPTP!$A$1:$D$122,4,0)+VLOOKUP(A84,PPTP!$A$1:$E$122,5,0)</f>
        <v>0</v>
      </c>
      <c r="Q84" s="0" t="n">
        <f aca="false">10*VLOOKUP(A84,WPOP!$A$1:$D$122,4,0)+VLOOKUP(A84,WPOP!$A$1:$E$122,5,0)</f>
        <v>0</v>
      </c>
      <c r="R84" s="0" t="n">
        <f aca="false">10*VLOOKUP(A84,VPOP!$A$1:$D$124,4,0)+VLOOKUP(A84,VPOP!$A$1:$E$124,5,0)</f>
        <v>0</v>
      </c>
      <c r="S84" s="0" t="n">
        <f aca="false">10*VLOOKUP(A84,CPOP!$A$1:$D$122,4,0)+VLOOKUP(A84,CPOP!$A$1:$E$122,5,0)</f>
        <v>0</v>
      </c>
      <c r="T84" s="0" t="n">
        <f aca="false">10*VLOOKUP(A84,READ!$A$1:$D$122,4,0)+VLOOKUP(A84,READ!$A$1:$E$122,5,0)</f>
        <v>0</v>
      </c>
      <c r="U84" s="4" t="n">
        <f aca="false">10*VLOOKUP(A84,LPE!$A$1:$D$122,4,0)+VLOOKUP(A84,LPE!$A$1:$E$122,5,0)</f>
        <v>1</v>
      </c>
      <c r="V84" s="4" t="n">
        <f aca="false">10*VLOOKUP(A84,SPL!$A$1:$D$122,4,0)+VLOOKUP(A84,SPL!$A$1:$E$122,5,0)</f>
        <v>1</v>
      </c>
      <c r="W84" s="4" t="n">
        <f aca="false">10*VLOOKUP(A84,WL!$A$1:$D$122,4,0)+VLOOKUP(A84,WL!$A$1:$E$122,5,0)</f>
        <v>1</v>
      </c>
      <c r="X84" s="0" t="n">
        <f aca="false">10*VLOOKUP(A84,FACT!$A$1:$D$123,4,0)+VLOOKUP(A84,FACT!$A$1:$E$123,5,0)</f>
        <v>0</v>
      </c>
      <c r="Y84" s="0" t="n">
        <f aca="false">10*VLOOKUP(A84,FPATH!$A$1:$D$122,4,0)+VLOOKUP(A84,FPATH!$A$1:$E$122,5,0)</f>
        <v>0</v>
      </c>
      <c r="Z84" s="0" t="n">
        <f aca="false">10*VLOOKUP(A84,CL!$A$1:$D$122,4,0)+VLOOKUP(A84,CL!$A$1:$E$122,5,0)</f>
        <v>0</v>
      </c>
      <c r="AA84" s="5" t="n">
        <f aca="false">COUNTIF(B84:Z84,"&gt;0")</f>
        <v>4</v>
      </c>
      <c r="AB84" s="6" t="n">
        <f aca="false">COUNTIF(B84:Z84,"1")+COUNTIF(B84:Z84,"11")</f>
        <v>4</v>
      </c>
      <c r="AC84" s="7" t="n">
        <f aca="false">COUNTIF(C84:Z84,"10")+COUNTIF(C84:Z84,"11")</f>
        <v>0</v>
      </c>
    </row>
    <row r="85" customFormat="false" ht="12.75" hidden="false" customHeight="false" outlineLevel="0" collapsed="false">
      <c r="A85" s="0" t="s">
        <v>98</v>
      </c>
      <c r="B85" s="0" t="n">
        <f aca="false">10*VLOOKUP(A85,INT!$A$1:$D$122,4,0)+VLOOKUP(A85,INT!$A$1:$E$122,5,0)</f>
        <v>0</v>
      </c>
      <c r="C85" s="4" t="n">
        <f aca="false">10*VLOOKUP(A85,ENT!$A$1:$D$122,4,0)+VLOOKUP(A85,ENT!$A$1:$E$122,5,0)</f>
        <v>1</v>
      </c>
      <c r="D85" s="0" t="n">
        <f aca="false">10*VLOOKUP(A85,FLOW!$A$1:$D$122,4,0)+VLOOKUP(A85,FLOW!$A$1:$E$122,5,0)</f>
        <v>0</v>
      </c>
      <c r="E85" s="0" t="n">
        <f aca="false">10*VLOOKUP(A85,PATH!$A$1:$D$122,4,0)+VLOOKUP(A85,PATH!$A$1:$E$122,5,0)</f>
        <v>0</v>
      </c>
      <c r="F85" s="0" t="n">
        <f aca="false">10*VLOOKUP(A85,CNF!$A$1:$D$122,4,0)+VLOOKUP(A85,CNF!$A$1:$E$122,5,0)</f>
        <v>0</v>
      </c>
      <c r="G85" s="0" t="n">
        <f aca="false">10*VLOOKUP(A85,SNT1!$A$1:$D$122,4,0)+VLOOKUP(A85,SNT1!$A$1:$E$122,5,0)</f>
        <v>0</v>
      </c>
      <c r="H85" s="0" t="n">
        <f aca="false">10*VLOOKUP(A85,SNT2!$A$1:$D$122,4,0)+VLOOKUP(A85,SNT2!$A$1:$E$122,5,0)</f>
        <v>0</v>
      </c>
      <c r="I85" s="0" t="n">
        <f aca="false">10*VLOOKUP(A85,SNT3!$A$1:$D$122,4,0)+VLOOKUP(A85,SNT3!$A$1:$E$122,5,0)</f>
        <v>1</v>
      </c>
      <c r="J85" s="0" t="e">
        <f aca="false">10*VLOOKUP(A85,#REF!,4,0)+VLOOKUP(A85,#REF!,5,0)</f>
        <v>#VALUE!</v>
      </c>
      <c r="K85" s="0" t="n">
        <f aca="false">10*VLOOKUP(A85,OPRE2!$A$1:$D$124,4,0)+VLOOKUP(A85,OPRE2!$A$1:$E$124,5,0)</f>
        <v>0</v>
      </c>
      <c r="L85" s="0" t="e">
        <f aca="false">10*VLOOKUP(A85,#REF!,4,0)+VLOOKUP(A85,#REF!,5,0)</f>
        <v>#VALUE!</v>
      </c>
      <c r="M85" s="0" t="n">
        <f aca="false">10*VLOOKUP(A85,TPI!$A$1:$D$122,4,0)+VLOOKUP(A85,TPI!$A$1:$E$122,5,0)</f>
        <v>0</v>
      </c>
      <c r="N85" s="0" t="n">
        <f aca="false">10*VLOOKUP(A85,WPTP!$A$1:$D$122,4,0)+VLOOKUP(A85,WPTP!$A$1:$E$122,5,0)</f>
        <v>0</v>
      </c>
      <c r="O85" s="0" t="n">
        <f aca="false">10*VLOOKUP(A85,VPTP!$A$1:$D$122,4,0)+VLOOKUP(A85,VPTP!$A$1:$E$122,5,0)</f>
        <v>0</v>
      </c>
      <c r="P85" s="0" t="n">
        <f aca="false">10*VLOOKUP(A85,PPTP!$A$1:$D$122,4,0)+VLOOKUP(A85,PPTP!$A$1:$E$122,5,0)</f>
        <v>0</v>
      </c>
      <c r="Q85" s="0" t="n">
        <f aca="false">10*VLOOKUP(A85,WPOP!$A$1:$D$122,4,0)+VLOOKUP(A85,WPOP!$A$1:$E$122,5,0)</f>
        <v>0</v>
      </c>
      <c r="R85" s="0" t="n">
        <f aca="false">10*VLOOKUP(A85,VPOP!$A$1:$D$124,4,0)+VLOOKUP(A85,VPOP!$A$1:$E$124,5,0)</f>
        <v>0</v>
      </c>
      <c r="S85" s="0" t="n">
        <f aca="false">10*VLOOKUP(A85,CPOP!$A$1:$D$122,4,0)+VLOOKUP(A85,CPOP!$A$1:$E$122,5,0)</f>
        <v>0</v>
      </c>
      <c r="T85" s="0" t="n">
        <f aca="false">10*VLOOKUP(A85,READ!$A$1:$D$122,4,0)+VLOOKUP(A85,READ!$A$1:$E$122,5,0)</f>
        <v>0</v>
      </c>
      <c r="U85" s="4" t="n">
        <f aca="false">10*VLOOKUP(A85,LPE!$A$1:$D$122,4,0)+VLOOKUP(A85,LPE!$A$1:$E$122,5,0)</f>
        <v>1</v>
      </c>
      <c r="V85" s="4" t="n">
        <f aca="false">10*VLOOKUP(A85,SPL!$A$1:$D$122,4,0)+VLOOKUP(A85,SPL!$A$1:$E$122,5,0)</f>
        <v>1</v>
      </c>
      <c r="W85" s="4" t="n">
        <f aca="false">10*VLOOKUP(A85,WL!$A$1:$D$122,4,0)+VLOOKUP(A85,WL!$A$1:$E$122,5,0)</f>
        <v>1</v>
      </c>
      <c r="X85" s="0" t="n">
        <f aca="false">10*VLOOKUP(A85,FACT!$A$1:$D$123,4,0)+VLOOKUP(A85,FACT!$A$1:$E$123,5,0)</f>
        <v>0</v>
      </c>
      <c r="Y85" s="0" t="n">
        <f aca="false">10*VLOOKUP(A85,FPATH!$A$1:$D$122,4,0)+VLOOKUP(A85,FPATH!$A$1:$E$122,5,0)</f>
        <v>0</v>
      </c>
      <c r="Z85" s="0" t="n">
        <f aca="false">10*VLOOKUP(A85,CL!$A$1:$D$122,4,0)+VLOOKUP(A85,CL!$A$1:$E$122,5,0)</f>
        <v>0</v>
      </c>
      <c r="AA85" s="5" t="n">
        <f aca="false">COUNTIF(B85:Z85,"&gt;0")</f>
        <v>5</v>
      </c>
      <c r="AB85" s="6" t="n">
        <f aca="false">COUNTIF(B85:Z85,"1")+COUNTIF(B85:Z85,"11")</f>
        <v>5</v>
      </c>
      <c r="AC85" s="7" t="n">
        <f aca="false">COUNTIF(C85:Z85,"10")+COUNTIF(C85:Z85,"11")</f>
        <v>0</v>
      </c>
    </row>
    <row r="86" customFormat="false" ht="12.75" hidden="false" customHeight="false" outlineLevel="0" collapsed="false">
      <c r="A86" s="0" t="s">
        <v>99</v>
      </c>
      <c r="B86" s="0" t="n">
        <f aca="false">10*VLOOKUP(A86,INT!$A$1:$D$122,4,0)+VLOOKUP(A86,INT!$A$1:$E$122,5,0)</f>
        <v>0</v>
      </c>
      <c r="C86" s="4" t="n">
        <f aca="false">10*VLOOKUP(A86,ENT!$A$1:$D$122,4,0)+VLOOKUP(A86,ENT!$A$1:$E$122,5,0)</f>
        <v>1</v>
      </c>
      <c r="D86" s="0" t="n">
        <f aca="false">10*VLOOKUP(A86,FLOW!$A$1:$D$122,4,0)+VLOOKUP(A86,FLOW!$A$1:$E$122,5,0)</f>
        <v>0</v>
      </c>
      <c r="E86" s="0" t="n">
        <f aca="false">10*VLOOKUP(A86,PATH!$A$1:$D$122,4,0)+VLOOKUP(A86,PATH!$A$1:$E$122,5,0)</f>
        <v>0</v>
      </c>
      <c r="F86" s="0" t="n">
        <f aca="false">10*VLOOKUP(A86,CNF!$A$1:$D$122,4,0)+VLOOKUP(A86,CNF!$A$1:$E$122,5,0)</f>
        <v>1</v>
      </c>
      <c r="G86" s="0" t="n">
        <f aca="false">10*VLOOKUP(A86,SNT1!$A$1:$D$122,4,0)+VLOOKUP(A86,SNT1!$A$1:$E$122,5,0)</f>
        <v>0</v>
      </c>
      <c r="H86" s="0" t="n">
        <f aca="false">10*VLOOKUP(A86,SNT2!$A$1:$D$122,4,0)+VLOOKUP(A86,SNT2!$A$1:$E$122,5,0)</f>
        <v>0</v>
      </c>
      <c r="I86" s="0" t="n">
        <f aca="false">10*VLOOKUP(A86,SNT3!$A$1:$D$122,4,0)+VLOOKUP(A86,SNT3!$A$1:$E$122,5,0)</f>
        <v>0</v>
      </c>
      <c r="J86" s="0" t="e">
        <f aca="false">10*VLOOKUP(A86,#REF!,4,0)+VLOOKUP(A86,#REF!,5,0)</f>
        <v>#VALUE!</v>
      </c>
      <c r="K86" s="0" t="n">
        <f aca="false">10*VLOOKUP(A86,OPRE2!$A$1:$D$124,4,0)+VLOOKUP(A86,OPRE2!$A$1:$E$124,5,0)</f>
        <v>0</v>
      </c>
      <c r="L86" s="0" t="e">
        <f aca="false">10*VLOOKUP(A86,#REF!,4,0)+VLOOKUP(A86,#REF!,5,0)</f>
        <v>#VALUE!</v>
      </c>
      <c r="M86" s="0" t="n">
        <f aca="false">10*VLOOKUP(A86,TPI!$A$1:$D$122,4,0)+VLOOKUP(A86,TPI!$A$1:$E$122,5,0)</f>
        <v>0</v>
      </c>
      <c r="N86" s="0" t="n">
        <f aca="false">10*VLOOKUP(A86,WPTP!$A$1:$D$122,4,0)+VLOOKUP(A86,WPTP!$A$1:$E$122,5,0)</f>
        <v>0</v>
      </c>
      <c r="O86" s="0" t="n">
        <f aca="false">10*VLOOKUP(A86,VPTP!$A$1:$D$122,4,0)+VLOOKUP(A86,VPTP!$A$1:$E$122,5,0)</f>
        <v>0</v>
      </c>
      <c r="P86" s="0" t="n">
        <f aca="false">10*VLOOKUP(A86,PPTP!$A$1:$D$122,4,0)+VLOOKUP(A86,PPTP!$A$1:$E$122,5,0)</f>
        <v>0</v>
      </c>
      <c r="Q86" s="0" t="n">
        <f aca="false">10*VLOOKUP(A86,WPOP!$A$1:$D$122,4,0)+VLOOKUP(A86,WPOP!$A$1:$E$122,5,0)</f>
        <v>0</v>
      </c>
      <c r="R86" s="0" t="n">
        <f aca="false">10*VLOOKUP(A86,VPOP!$A$1:$D$124,4,0)+VLOOKUP(A86,VPOP!$A$1:$E$124,5,0)</f>
        <v>0</v>
      </c>
      <c r="S86" s="0" t="n">
        <f aca="false">10*VLOOKUP(A86,CPOP!$A$1:$D$122,4,0)+VLOOKUP(A86,CPOP!$A$1:$E$122,5,0)</f>
        <v>0</v>
      </c>
      <c r="T86" s="0" t="n">
        <f aca="false">10*VLOOKUP(A86,READ!$A$1:$D$122,4,0)+VLOOKUP(A86,READ!$A$1:$E$122,5,0)</f>
        <v>0</v>
      </c>
      <c r="U86" s="4" t="n">
        <f aca="false">10*VLOOKUP(A86,LPE!$A$1:$D$122,4,0)+VLOOKUP(A86,LPE!$A$1:$E$122,5,0)</f>
        <v>1</v>
      </c>
      <c r="V86" s="4" t="n">
        <f aca="false">10*VLOOKUP(A86,SPL!$A$1:$D$122,4,0)+VLOOKUP(A86,SPL!$A$1:$E$122,5,0)</f>
        <v>1</v>
      </c>
      <c r="W86" s="4" t="n">
        <f aca="false">10*VLOOKUP(A86,WL!$A$1:$D$122,4,0)+VLOOKUP(A86,WL!$A$1:$E$122,5,0)</f>
        <v>1</v>
      </c>
      <c r="X86" s="0" t="n">
        <f aca="false">10*VLOOKUP(A86,FACT!$A$1:$D$123,4,0)+VLOOKUP(A86,FACT!$A$1:$E$123,5,0)</f>
        <v>0</v>
      </c>
      <c r="Y86" s="0" t="n">
        <f aca="false">10*VLOOKUP(A86,FPATH!$A$1:$D$122,4,0)+VLOOKUP(A86,FPATH!$A$1:$E$122,5,0)</f>
        <v>0</v>
      </c>
      <c r="Z86" s="0" t="n">
        <f aca="false">10*VLOOKUP(A86,CL!$A$1:$D$122,4,0)+VLOOKUP(A86,CL!$A$1:$E$122,5,0)</f>
        <v>0</v>
      </c>
      <c r="AA86" s="5" t="n">
        <f aca="false">COUNTIF(B86:Z86,"&gt;0")</f>
        <v>5</v>
      </c>
      <c r="AB86" s="6" t="n">
        <f aca="false">COUNTIF(B86:Z86,"1")+COUNTIF(B86:Z86,"11")</f>
        <v>5</v>
      </c>
      <c r="AC86" s="7" t="n">
        <f aca="false">COUNTIF(C86:Z86,"10")+COUNTIF(C86:Z86,"11")</f>
        <v>0</v>
      </c>
    </row>
    <row r="87" customFormat="false" ht="12.75" hidden="false" customHeight="false" outlineLevel="0" collapsed="false">
      <c r="A87" s="0" t="s">
        <v>100</v>
      </c>
      <c r="B87" s="0" t="n">
        <f aca="false">10*VLOOKUP(A87,INT!$A$1:$D$122,4,0)+VLOOKUP(A87,INT!$A$1:$E$122,5,0)</f>
        <v>0</v>
      </c>
      <c r="C87" s="4" t="n">
        <f aca="false">10*VLOOKUP(A87,ENT!$A$1:$D$122,4,0)+VLOOKUP(A87,ENT!$A$1:$E$122,5,0)</f>
        <v>1</v>
      </c>
      <c r="D87" s="0" t="n">
        <f aca="false">10*VLOOKUP(A87,FLOW!$A$1:$D$122,4,0)+VLOOKUP(A87,FLOW!$A$1:$E$122,5,0)</f>
        <v>0</v>
      </c>
      <c r="E87" s="0" t="n">
        <f aca="false">10*VLOOKUP(A87,PATH!$A$1:$D$122,4,0)+VLOOKUP(A87,PATH!$A$1:$E$122,5,0)</f>
        <v>0</v>
      </c>
      <c r="F87" s="0" t="n">
        <f aca="false">10*VLOOKUP(A87,CNF!$A$1:$D$122,4,0)+VLOOKUP(A87,CNF!$A$1:$E$122,5,0)</f>
        <v>0</v>
      </c>
      <c r="G87" s="0" t="n">
        <f aca="false">10*VLOOKUP(A87,SNT1!$A$1:$D$122,4,0)+VLOOKUP(A87,SNT1!$A$1:$E$122,5,0)</f>
        <v>0</v>
      </c>
      <c r="H87" s="0" t="n">
        <f aca="false">10*VLOOKUP(A87,SNT2!$A$1:$D$122,4,0)+VLOOKUP(A87,SNT2!$A$1:$E$122,5,0)</f>
        <v>0</v>
      </c>
      <c r="I87" s="0" t="n">
        <f aca="false">10*VLOOKUP(A87,SNT3!$A$1:$D$122,4,0)+VLOOKUP(A87,SNT3!$A$1:$E$122,5,0)</f>
        <v>1</v>
      </c>
      <c r="J87" s="0" t="e">
        <f aca="false">10*VLOOKUP(A87,#REF!,4,0)+VLOOKUP(A87,#REF!,5,0)</f>
        <v>#VALUE!</v>
      </c>
      <c r="K87" s="0" t="n">
        <f aca="false">10*VLOOKUP(A87,OPRE2!$A$1:$D$124,4,0)+VLOOKUP(A87,OPRE2!$A$1:$E$124,5,0)</f>
        <v>0</v>
      </c>
      <c r="L87" s="0" t="e">
        <f aca="false">10*VLOOKUP(A87,#REF!,4,0)+VLOOKUP(A87,#REF!,5,0)</f>
        <v>#VALUE!</v>
      </c>
      <c r="M87" s="0" t="n">
        <f aca="false">10*VLOOKUP(A87,TPI!$A$1:$D$122,4,0)+VLOOKUP(A87,TPI!$A$1:$E$122,5,0)</f>
        <v>0</v>
      </c>
      <c r="N87" s="0" t="n">
        <f aca="false">10*VLOOKUP(A87,WPTP!$A$1:$D$122,4,0)+VLOOKUP(A87,WPTP!$A$1:$E$122,5,0)</f>
        <v>0</v>
      </c>
      <c r="O87" s="0" t="n">
        <f aca="false">10*VLOOKUP(A87,VPTP!$A$1:$D$122,4,0)+VLOOKUP(A87,VPTP!$A$1:$E$122,5,0)</f>
        <v>0</v>
      </c>
      <c r="P87" s="0" t="n">
        <f aca="false">10*VLOOKUP(A87,PPTP!$A$1:$D$122,4,0)+VLOOKUP(A87,PPTP!$A$1:$E$122,5,0)</f>
        <v>1</v>
      </c>
      <c r="Q87" s="0" t="n">
        <f aca="false">10*VLOOKUP(A87,WPOP!$A$1:$D$122,4,0)+VLOOKUP(A87,WPOP!$A$1:$E$122,5,0)</f>
        <v>0</v>
      </c>
      <c r="R87" s="0" t="n">
        <f aca="false">10*VLOOKUP(A87,VPOP!$A$1:$D$124,4,0)+VLOOKUP(A87,VPOP!$A$1:$E$124,5,0)</f>
        <v>0</v>
      </c>
      <c r="S87" s="0" t="n">
        <f aca="false">10*VLOOKUP(A87,CPOP!$A$1:$D$122,4,0)+VLOOKUP(A87,CPOP!$A$1:$E$122,5,0)</f>
        <v>0</v>
      </c>
      <c r="T87" s="0" t="n">
        <f aca="false">10*VLOOKUP(A87,READ!$A$1:$D$122,4,0)+VLOOKUP(A87,READ!$A$1:$E$122,5,0)</f>
        <v>0</v>
      </c>
      <c r="U87" s="4" t="n">
        <f aca="false">10*VLOOKUP(A87,LPE!$A$1:$D$122,4,0)+VLOOKUP(A87,LPE!$A$1:$E$122,5,0)</f>
        <v>1</v>
      </c>
      <c r="V87" s="4" t="n">
        <f aca="false">10*VLOOKUP(A87,SPL!$A$1:$D$122,4,0)+VLOOKUP(A87,SPL!$A$1:$E$122,5,0)</f>
        <v>1</v>
      </c>
      <c r="W87" s="4" t="n">
        <f aca="false">10*VLOOKUP(A87,WL!$A$1:$D$122,4,0)+VLOOKUP(A87,WL!$A$1:$E$122,5,0)</f>
        <v>1</v>
      </c>
      <c r="X87" s="0" t="n">
        <f aca="false">10*VLOOKUP(A87,FACT!$A$1:$D$123,4,0)+VLOOKUP(A87,FACT!$A$1:$E$123,5,0)</f>
        <v>0</v>
      </c>
      <c r="Y87" s="0" t="n">
        <f aca="false">10*VLOOKUP(A87,FPATH!$A$1:$D$122,4,0)+VLOOKUP(A87,FPATH!$A$1:$E$122,5,0)</f>
        <v>0</v>
      </c>
      <c r="Z87" s="0" t="n">
        <f aca="false">10*VLOOKUP(A87,CL!$A$1:$D$122,4,0)+VLOOKUP(A87,CL!$A$1:$E$122,5,0)</f>
        <v>1</v>
      </c>
      <c r="AA87" s="5" t="n">
        <f aca="false">COUNTIF(B87:Z87,"&gt;0")</f>
        <v>7</v>
      </c>
      <c r="AB87" s="6" t="n">
        <f aca="false">COUNTIF(B87:Z87,"1")+COUNTIF(B87:Z87,"11")</f>
        <v>7</v>
      </c>
      <c r="AC87" s="7" t="n">
        <f aca="false">COUNTIF(C87:Z87,"10")+COUNTIF(C87:Z87,"11")</f>
        <v>0</v>
      </c>
    </row>
    <row r="88" customFormat="false" ht="12.75" hidden="false" customHeight="false" outlineLevel="0" collapsed="false">
      <c r="A88" s="0" t="s">
        <v>165</v>
      </c>
      <c r="B88" s="0" t="e">
        <f aca="false">10*VLOOKUP(A88,INT!$A$1:$D$122,4,0)+VLOOKUP(A88,INT!$A$1:$E$122,5,0)</f>
        <v>#N/A</v>
      </c>
      <c r="C88" s="4" t="e">
        <f aca="false">10*VLOOKUP(A88,ENT!$A$1:$D$122,4,0)+VLOOKUP(A88,ENT!$A$1:$E$122,5,0)</f>
        <v>#N/A</v>
      </c>
      <c r="D88" s="0" t="e">
        <f aca="false">10*VLOOKUP(A88,FLOW!$A$1:$D$122,4,0)+VLOOKUP(A88,FLOW!$A$1:$E$122,5,0)</f>
        <v>#N/A</v>
      </c>
      <c r="E88" s="0" t="e">
        <f aca="false">10*VLOOKUP(A88,PATH!$A$1:$D$122,4,0)+VLOOKUP(A88,PATH!$A$1:$E$122,5,0)</f>
        <v>#N/A</v>
      </c>
      <c r="F88" s="0" t="e">
        <f aca="false">10*VLOOKUP(A88,CNF!$A$1:$D$122,4,0)+VLOOKUP(A88,CNF!$A$1:$E$122,5,0)</f>
        <v>#N/A</v>
      </c>
      <c r="G88" s="0" t="e">
        <f aca="false">10*VLOOKUP(A88,SNT1!$A$1:$D$122,4,0)+VLOOKUP(A88,SNT1!$A$1:$E$122,5,0)</f>
        <v>#N/A</v>
      </c>
      <c r="H88" s="0" t="e">
        <f aca="false">10*VLOOKUP(A88,SNT2!$A$1:$D$122,4,0)+VLOOKUP(A88,SNT2!$A$1:$E$122,5,0)</f>
        <v>#N/A</v>
      </c>
      <c r="I88" s="0" t="e">
        <f aca="false">10*VLOOKUP(A88,SNT3!$A$1:$D$122,4,0)+VLOOKUP(A88,SNT3!$A$1:$E$122,5,0)</f>
        <v>#N/A</v>
      </c>
      <c r="J88" s="0" t="e">
        <f aca="false">10*VLOOKUP(A88,#REF!,4,0)+VLOOKUP(A88,#REF!,5,0)</f>
        <v>#VALUE!</v>
      </c>
      <c r="K88" s="0" t="e">
        <f aca="false">10*VLOOKUP(A88,OPRE2!$A$1:$D$124,4,0)+VLOOKUP(A88,OPRE2!$A$1:$E$124,5,0)</f>
        <v>#N/A</v>
      </c>
      <c r="L88" s="0" t="e">
        <f aca="false">10*VLOOKUP(A88,#REF!,4,0)+VLOOKUP(A88,#REF!,5,0)</f>
        <v>#VALUE!</v>
      </c>
      <c r="M88" s="0" t="e">
        <f aca="false">10*VLOOKUP(A88,TPI!$A$1:$D$122,4,0)+VLOOKUP(A88,TPI!$A$1:$E$122,5,0)</f>
        <v>#N/A</v>
      </c>
      <c r="N88" s="0" t="e">
        <f aca="false">10*VLOOKUP(A88,WPTP!$A$1:$D$122,4,0)+VLOOKUP(A88,WPTP!$A$1:$E$122,5,0)</f>
        <v>#N/A</v>
      </c>
      <c r="O88" s="0" t="e">
        <f aca="false">10*VLOOKUP(A88,VPTP!$A$1:$D$122,4,0)+VLOOKUP(A88,VPTP!$A$1:$E$122,5,0)</f>
        <v>#N/A</v>
      </c>
      <c r="P88" s="0" t="e">
        <f aca="false">10*VLOOKUP(A88,PPTP!$A$1:$D$122,4,0)+VLOOKUP(A88,PPTP!$A$1:$E$122,5,0)</f>
        <v>#N/A</v>
      </c>
      <c r="Q88" s="0" t="e">
        <f aca="false">10*VLOOKUP(A88,WPOP!$A$1:$D$122,4,0)+VLOOKUP(A88,WPOP!$A$1:$E$122,5,0)</f>
        <v>#N/A</v>
      </c>
      <c r="R88" s="0" t="e">
        <f aca="false">10*VLOOKUP(A88,VPOP!$A$1:$D$124,4,0)+VLOOKUP(A88,VPOP!$A$1:$E$124,5,0)</f>
        <v>#N/A</v>
      </c>
      <c r="S88" s="0" t="e">
        <f aca="false">10*VLOOKUP(A88,CPOP!$A$1:$D$122,4,0)+VLOOKUP(A88,CPOP!$A$1:$E$122,5,0)</f>
        <v>#N/A</v>
      </c>
      <c r="T88" s="0" t="e">
        <f aca="false">10*VLOOKUP(A88,READ!$A$1:$D$122,4,0)+VLOOKUP(A88,READ!$A$1:$E$122,5,0)</f>
        <v>#N/A</v>
      </c>
      <c r="U88" s="4" t="e">
        <f aca="false">10*VLOOKUP(A88,LPE!$A$1:$D$122,4,0)+VLOOKUP(A88,LPE!$A$1:$E$122,5,0)</f>
        <v>#N/A</v>
      </c>
      <c r="V88" s="4" t="e">
        <f aca="false">10*VLOOKUP(A88,SPL!$A$1:$D$122,4,0)+VLOOKUP(A88,SPL!$A$1:$E$122,5,0)</f>
        <v>#N/A</v>
      </c>
      <c r="W88" s="4" t="e">
        <f aca="false">10*VLOOKUP(A88,WL!$A$1:$D$122,4,0)+VLOOKUP(A88,WL!$A$1:$E$122,5,0)</f>
        <v>#N/A</v>
      </c>
      <c r="X88" s="0" t="n">
        <f aca="false">10*VLOOKUP(A88,FACT!$A$1:$D$123,4,0)+VLOOKUP(A88,FACT!$A$1:$E$123,5,0)</f>
        <v>0</v>
      </c>
      <c r="Y88" s="0" t="e">
        <f aca="false">10*VLOOKUP(A88,FPATH!$A$1:$D$122,4,0)+VLOOKUP(A88,FPATH!$A$1:$E$122,5,0)</f>
        <v>#N/A</v>
      </c>
      <c r="Z88" s="0" t="e">
        <f aca="false">10*VLOOKUP(A88,CL!$A$1:$D$122,4,0)+VLOOKUP(A88,CL!$A$1:$E$122,5,0)</f>
        <v>#N/A</v>
      </c>
      <c r="AA88" s="5" t="n">
        <f aca="false">COUNTIF(B88:Z88,"&gt;0")</f>
        <v>0</v>
      </c>
      <c r="AB88" s="6" t="n">
        <f aca="false">COUNTIF(B88:Z88,"1")+COUNTIF(B88:Z88,"11")</f>
        <v>0</v>
      </c>
      <c r="AC88" s="7" t="n">
        <f aca="false">COUNTIF(C88:Z88,"10")+COUNTIF(C88:Z88,"11")</f>
        <v>0</v>
      </c>
    </row>
    <row r="89" customFormat="false" ht="12.75" hidden="false" customHeight="false" outlineLevel="0" collapsed="false">
      <c r="A89" s="0" t="s">
        <v>101</v>
      </c>
      <c r="B89" s="0" t="n">
        <f aca="false">10*VLOOKUP(A89,INT!$A$1:$D$122,4,0)+VLOOKUP(A89,INT!$A$1:$E$122,5,0)</f>
        <v>0</v>
      </c>
      <c r="C89" s="4" t="n">
        <f aca="false">10*VLOOKUP(A89,ENT!$A$1:$D$122,4,0)+VLOOKUP(A89,ENT!$A$1:$E$122,5,0)</f>
        <v>1</v>
      </c>
      <c r="D89" s="0" t="n">
        <f aca="false">10*VLOOKUP(A89,FLOW!$A$1:$D$122,4,0)+VLOOKUP(A89,FLOW!$A$1:$E$122,5,0)</f>
        <v>0</v>
      </c>
      <c r="E89" s="0" t="n">
        <f aca="false">10*VLOOKUP(A89,PATH!$A$1:$D$122,4,0)+VLOOKUP(A89,PATH!$A$1:$E$122,5,0)</f>
        <v>0</v>
      </c>
      <c r="F89" s="0" t="n">
        <f aca="false">10*VLOOKUP(A89,CNF!$A$1:$D$122,4,0)+VLOOKUP(A89,CNF!$A$1:$E$122,5,0)</f>
        <v>0</v>
      </c>
      <c r="G89" s="0" t="n">
        <f aca="false">10*VLOOKUP(A89,SNT1!$A$1:$D$122,4,0)+VLOOKUP(A89,SNT1!$A$1:$E$122,5,0)</f>
        <v>0</v>
      </c>
      <c r="H89" s="0" t="n">
        <f aca="false">10*VLOOKUP(A89,SNT2!$A$1:$D$122,4,0)+VLOOKUP(A89,SNT2!$A$1:$E$122,5,0)</f>
        <v>0</v>
      </c>
      <c r="I89" s="0" t="n">
        <f aca="false">10*VLOOKUP(A89,SNT3!$A$1:$D$122,4,0)+VLOOKUP(A89,SNT3!$A$1:$E$122,5,0)</f>
        <v>0</v>
      </c>
      <c r="J89" s="0" t="e">
        <f aca="false">10*VLOOKUP(A89,#REF!,4,0)+VLOOKUP(A89,#REF!,5,0)</f>
        <v>#VALUE!</v>
      </c>
      <c r="K89" s="0" t="n">
        <f aca="false">10*VLOOKUP(A89,OPRE2!$A$1:$D$124,4,0)+VLOOKUP(A89,OPRE2!$A$1:$E$124,5,0)</f>
        <v>0</v>
      </c>
      <c r="L89" s="0" t="e">
        <f aca="false">10*VLOOKUP(A89,#REF!,4,0)+VLOOKUP(A89,#REF!,5,0)</f>
        <v>#VALUE!</v>
      </c>
      <c r="M89" s="0" t="n">
        <f aca="false">10*VLOOKUP(A89,TPI!$A$1:$D$122,4,0)+VLOOKUP(A89,TPI!$A$1:$E$122,5,0)</f>
        <v>0</v>
      </c>
      <c r="N89" s="0" t="n">
        <f aca="false">10*VLOOKUP(A89,WPTP!$A$1:$D$122,4,0)+VLOOKUP(A89,WPTP!$A$1:$E$122,5,0)</f>
        <v>0</v>
      </c>
      <c r="O89" s="0" t="n">
        <f aca="false">10*VLOOKUP(A89,VPTP!$A$1:$D$122,4,0)+VLOOKUP(A89,VPTP!$A$1:$E$122,5,0)</f>
        <v>0</v>
      </c>
      <c r="P89" s="0" t="n">
        <f aca="false">10*VLOOKUP(A89,PPTP!$A$1:$D$122,4,0)+VLOOKUP(A89,PPTP!$A$1:$E$122,5,0)</f>
        <v>0</v>
      </c>
      <c r="Q89" s="0" t="n">
        <f aca="false">10*VLOOKUP(A89,WPOP!$A$1:$D$122,4,0)+VLOOKUP(A89,WPOP!$A$1:$E$122,5,0)</f>
        <v>0</v>
      </c>
      <c r="R89" s="0" t="n">
        <f aca="false">10*VLOOKUP(A89,VPOP!$A$1:$D$124,4,0)+VLOOKUP(A89,VPOP!$A$1:$E$124,5,0)</f>
        <v>0</v>
      </c>
      <c r="S89" s="0" t="n">
        <f aca="false">10*VLOOKUP(A89,CPOP!$A$1:$D$122,4,0)+VLOOKUP(A89,CPOP!$A$1:$E$122,5,0)</f>
        <v>0</v>
      </c>
      <c r="T89" s="0" t="n">
        <f aca="false">10*VLOOKUP(A89,READ!$A$1:$D$122,4,0)+VLOOKUP(A89,READ!$A$1:$E$122,5,0)</f>
        <v>0</v>
      </c>
      <c r="U89" s="4" t="n">
        <f aca="false">10*VLOOKUP(A89,LPE!$A$1:$D$122,4,0)+VLOOKUP(A89,LPE!$A$1:$E$122,5,0)</f>
        <v>1</v>
      </c>
      <c r="V89" s="4" t="n">
        <f aca="false">10*VLOOKUP(A89,SPL!$A$1:$D$122,4,0)+VLOOKUP(A89,SPL!$A$1:$E$122,5,0)</f>
        <v>1</v>
      </c>
      <c r="W89" s="4" t="n">
        <f aca="false">10*VLOOKUP(A89,WL!$A$1:$D$122,4,0)+VLOOKUP(A89,WL!$A$1:$E$122,5,0)</f>
        <v>1</v>
      </c>
      <c r="X89" s="0" t="n">
        <f aca="false">10*VLOOKUP(A89,FACT!$A$1:$D$123,4,0)+VLOOKUP(A89,FACT!$A$1:$E$123,5,0)</f>
        <v>0</v>
      </c>
      <c r="Y89" s="0" t="n">
        <f aca="false">10*VLOOKUP(A89,FPATH!$A$1:$D$122,4,0)+VLOOKUP(A89,FPATH!$A$1:$E$122,5,0)</f>
        <v>0</v>
      </c>
      <c r="Z89" s="0" t="n">
        <f aca="false">10*VLOOKUP(A89,CL!$A$1:$D$122,4,0)+VLOOKUP(A89,CL!$A$1:$E$122,5,0)</f>
        <v>0</v>
      </c>
      <c r="AA89" s="5" t="n">
        <f aca="false">COUNTIF(B89:Z89,"&gt;0")</f>
        <v>4</v>
      </c>
      <c r="AB89" s="6" t="n">
        <f aca="false">COUNTIF(B89:Z89,"1")+COUNTIF(B89:Z89,"11")</f>
        <v>4</v>
      </c>
      <c r="AC89" s="7" t="n">
        <f aca="false">COUNTIF(C89:Z89,"10")+COUNTIF(C89:Z89,"11")</f>
        <v>0</v>
      </c>
    </row>
    <row r="90" customFormat="false" ht="12.75" hidden="false" customHeight="false" outlineLevel="0" collapsed="false">
      <c r="A90" s="0" t="s">
        <v>166</v>
      </c>
      <c r="B90" s="0" t="e">
        <f aca="false">10*VLOOKUP(A90,INT!$A$1:$D$122,4,0)+VLOOKUP(A90,INT!$A$1:$E$122,5,0)</f>
        <v>#N/A</v>
      </c>
      <c r="C90" s="4" t="e">
        <f aca="false">10*VLOOKUP(A90,ENT!$A$1:$D$122,4,0)+VLOOKUP(A90,ENT!$A$1:$E$122,5,0)</f>
        <v>#N/A</v>
      </c>
      <c r="D90" s="0" t="e">
        <f aca="false">10*VLOOKUP(A90,FLOW!$A$1:$D$122,4,0)+VLOOKUP(A90,FLOW!$A$1:$E$122,5,0)</f>
        <v>#N/A</v>
      </c>
      <c r="E90" s="0" t="e">
        <f aca="false">10*VLOOKUP(A90,PATH!$A$1:$D$122,4,0)+VLOOKUP(A90,PATH!$A$1:$E$122,5,0)</f>
        <v>#N/A</v>
      </c>
      <c r="F90" s="0" t="e">
        <f aca="false">10*VLOOKUP(A90,CNF!$A$1:$D$122,4,0)+VLOOKUP(A90,CNF!$A$1:$E$122,5,0)</f>
        <v>#N/A</v>
      </c>
      <c r="G90" s="0" t="e">
        <f aca="false">10*VLOOKUP(A90,SNT1!$A$1:$D$122,4,0)+VLOOKUP(A90,SNT1!$A$1:$E$122,5,0)</f>
        <v>#N/A</v>
      </c>
      <c r="H90" s="0" t="e">
        <f aca="false">10*VLOOKUP(A90,SNT2!$A$1:$D$122,4,0)+VLOOKUP(A90,SNT2!$A$1:$E$122,5,0)</f>
        <v>#N/A</v>
      </c>
      <c r="I90" s="0" t="e">
        <f aca="false">10*VLOOKUP(A90,SNT3!$A$1:$D$122,4,0)+VLOOKUP(A90,SNT3!$A$1:$E$122,5,0)</f>
        <v>#N/A</v>
      </c>
      <c r="J90" s="0" t="e">
        <f aca="false">10*VLOOKUP(A90,#REF!,4,0)+VLOOKUP(A90,#REF!,5,0)</f>
        <v>#VALUE!</v>
      </c>
      <c r="K90" s="0" t="e">
        <f aca="false">10*VLOOKUP(A90,OPRE2!$A$1:$D$124,4,0)+VLOOKUP(A90,OPRE2!$A$1:$E$124,5,0)</f>
        <v>#N/A</v>
      </c>
      <c r="L90" s="0" t="e">
        <f aca="false">10*VLOOKUP(A90,#REF!,4,0)+VLOOKUP(A90,#REF!,5,0)</f>
        <v>#VALUE!</v>
      </c>
      <c r="M90" s="0" t="e">
        <f aca="false">10*VLOOKUP(A90,TPI!$A$1:$D$122,4,0)+VLOOKUP(A90,TPI!$A$1:$E$122,5,0)</f>
        <v>#N/A</v>
      </c>
      <c r="N90" s="0" t="e">
        <f aca="false">10*VLOOKUP(A90,WPTP!$A$1:$D$122,4,0)+VLOOKUP(A90,WPTP!$A$1:$E$122,5,0)</f>
        <v>#N/A</v>
      </c>
      <c r="O90" s="0" t="e">
        <f aca="false">10*VLOOKUP(A90,VPTP!$A$1:$D$122,4,0)+VLOOKUP(A90,VPTP!$A$1:$E$122,5,0)</f>
        <v>#N/A</v>
      </c>
      <c r="P90" s="0" t="e">
        <f aca="false">10*VLOOKUP(A90,PPTP!$A$1:$D$122,4,0)+VLOOKUP(A90,PPTP!$A$1:$E$122,5,0)</f>
        <v>#N/A</v>
      </c>
      <c r="Q90" s="0" t="e">
        <f aca="false">10*VLOOKUP(A90,WPOP!$A$1:$D$122,4,0)+VLOOKUP(A90,WPOP!$A$1:$E$122,5,0)</f>
        <v>#N/A</v>
      </c>
      <c r="R90" s="0" t="e">
        <f aca="false">10*VLOOKUP(A90,VPOP!$A$1:$D$124,4,0)+VLOOKUP(A90,VPOP!$A$1:$E$124,5,0)</f>
        <v>#N/A</v>
      </c>
      <c r="S90" s="0" t="e">
        <f aca="false">10*VLOOKUP(A90,CPOP!$A$1:$D$122,4,0)+VLOOKUP(A90,CPOP!$A$1:$E$122,5,0)</f>
        <v>#N/A</v>
      </c>
      <c r="T90" s="0" t="e">
        <f aca="false">10*VLOOKUP(A90,READ!$A$1:$D$122,4,0)+VLOOKUP(A90,READ!$A$1:$E$122,5,0)</f>
        <v>#N/A</v>
      </c>
      <c r="U90" s="4" t="e">
        <f aca="false">10*VLOOKUP(A90,LPE!$A$1:$D$122,4,0)+VLOOKUP(A90,LPE!$A$1:$E$122,5,0)</f>
        <v>#N/A</v>
      </c>
      <c r="V90" s="4" t="e">
        <f aca="false">10*VLOOKUP(A90,SPL!$A$1:$D$122,4,0)+VLOOKUP(A90,SPL!$A$1:$E$122,5,0)</f>
        <v>#N/A</v>
      </c>
      <c r="W90" s="4" t="e">
        <f aca="false">10*VLOOKUP(A90,WL!$A$1:$D$122,4,0)+VLOOKUP(A90,WL!$A$1:$E$122,5,0)</f>
        <v>#N/A</v>
      </c>
      <c r="X90" s="0" t="e">
        <f aca="false">10*VLOOKUP(A90,FACT!$A$1:$D$123,4,0)+VLOOKUP(A90,FACT!$A$1:$E$123,5,0)</f>
        <v>#N/A</v>
      </c>
      <c r="Y90" s="0" t="e">
        <f aca="false">10*VLOOKUP(A90,FPATH!$A$1:$D$122,4,0)+VLOOKUP(A90,FPATH!$A$1:$E$122,5,0)</f>
        <v>#N/A</v>
      </c>
      <c r="Z90" s="0" t="e">
        <f aca="false">10*VLOOKUP(A90,CL!$A$1:$D$122,4,0)+VLOOKUP(A90,CL!$A$1:$E$122,5,0)</f>
        <v>#N/A</v>
      </c>
      <c r="AA90" s="5" t="n">
        <f aca="false">COUNTIF(B90:Z90,"&gt;0")</f>
        <v>0</v>
      </c>
      <c r="AB90" s="6" t="n">
        <f aca="false">COUNTIF(B90:Z90,"1")+COUNTIF(B90:Z90,"11")</f>
        <v>0</v>
      </c>
      <c r="AC90" s="7" t="n">
        <f aca="false">COUNTIF(C90:Z90,"10")+COUNTIF(C90:Z90,"11")</f>
        <v>0</v>
      </c>
    </row>
    <row r="91" customFormat="false" ht="12.75" hidden="false" customHeight="false" outlineLevel="0" collapsed="false">
      <c r="A91" s="0" t="s">
        <v>102</v>
      </c>
      <c r="B91" s="0" t="n">
        <f aca="false">10*VLOOKUP(A91,INT!$A$1:$D$122,4,0)+VLOOKUP(A91,INT!$A$1:$E$122,5,0)</f>
        <v>0</v>
      </c>
      <c r="C91" s="4" t="n">
        <f aca="false">10*VLOOKUP(A91,ENT!$A$1:$D$122,4,0)+VLOOKUP(A91,ENT!$A$1:$E$122,5,0)</f>
        <v>1</v>
      </c>
      <c r="D91" s="0" t="n">
        <f aca="false">10*VLOOKUP(A91,FLOW!$A$1:$D$122,4,0)+VLOOKUP(A91,FLOW!$A$1:$E$122,5,0)</f>
        <v>0</v>
      </c>
      <c r="E91" s="0" t="n">
        <f aca="false">10*VLOOKUP(A91,PATH!$A$1:$D$122,4,0)+VLOOKUP(A91,PATH!$A$1:$E$122,5,0)</f>
        <v>0</v>
      </c>
      <c r="F91" s="0" t="n">
        <f aca="false">10*VLOOKUP(A91,CNF!$A$1:$D$122,4,0)+VLOOKUP(A91,CNF!$A$1:$E$122,5,0)</f>
        <v>0</v>
      </c>
      <c r="G91" s="0" t="n">
        <f aca="false">10*VLOOKUP(A91,SNT1!$A$1:$D$122,4,0)+VLOOKUP(A91,SNT1!$A$1:$E$122,5,0)</f>
        <v>0</v>
      </c>
      <c r="H91" s="0" t="n">
        <f aca="false">10*VLOOKUP(A91,SNT2!$A$1:$D$122,4,0)+VLOOKUP(A91,SNT2!$A$1:$E$122,5,0)</f>
        <v>0</v>
      </c>
      <c r="I91" s="0" t="n">
        <f aca="false">10*VLOOKUP(A91,SNT3!$A$1:$D$122,4,0)+VLOOKUP(A91,SNT3!$A$1:$E$122,5,0)</f>
        <v>0</v>
      </c>
      <c r="J91" s="0" t="e">
        <f aca="false">10*VLOOKUP(A91,#REF!,4,0)+VLOOKUP(A91,#REF!,5,0)</f>
        <v>#VALUE!</v>
      </c>
      <c r="K91" s="0" t="n">
        <f aca="false">10*VLOOKUP(A91,OPRE2!$A$1:$D$124,4,0)+VLOOKUP(A91,OPRE2!$A$1:$E$124,5,0)</f>
        <v>0</v>
      </c>
      <c r="L91" s="0" t="e">
        <f aca="false">10*VLOOKUP(A91,#REF!,4,0)+VLOOKUP(A91,#REF!,5,0)</f>
        <v>#VALUE!</v>
      </c>
      <c r="M91" s="0" t="n">
        <f aca="false">10*VLOOKUP(A91,TPI!$A$1:$D$122,4,0)+VLOOKUP(A91,TPI!$A$1:$E$122,5,0)</f>
        <v>0</v>
      </c>
      <c r="N91" s="0" t="n">
        <f aca="false">10*VLOOKUP(A91,WPTP!$A$1:$D$122,4,0)+VLOOKUP(A91,WPTP!$A$1:$E$122,5,0)</f>
        <v>0</v>
      </c>
      <c r="O91" s="0" t="n">
        <f aca="false">10*VLOOKUP(A91,VPTP!$A$1:$D$122,4,0)+VLOOKUP(A91,VPTP!$A$1:$E$122,5,0)</f>
        <v>0</v>
      </c>
      <c r="P91" s="0" t="n">
        <f aca="false">10*VLOOKUP(A91,PPTP!$A$1:$D$122,4,0)+VLOOKUP(A91,PPTP!$A$1:$E$122,5,0)</f>
        <v>0</v>
      </c>
      <c r="Q91" s="0" t="n">
        <f aca="false">10*VLOOKUP(A91,WPOP!$A$1:$D$122,4,0)+VLOOKUP(A91,WPOP!$A$1:$E$122,5,0)</f>
        <v>0</v>
      </c>
      <c r="R91" s="0" t="n">
        <f aca="false">10*VLOOKUP(A91,VPOP!$A$1:$D$124,4,0)+VLOOKUP(A91,VPOP!$A$1:$E$124,5,0)</f>
        <v>0</v>
      </c>
      <c r="S91" s="0" t="n">
        <f aca="false">10*VLOOKUP(A91,CPOP!$A$1:$D$122,4,0)+VLOOKUP(A91,CPOP!$A$1:$E$122,5,0)</f>
        <v>0</v>
      </c>
      <c r="T91" s="0" t="n">
        <f aca="false">10*VLOOKUP(A91,READ!$A$1:$D$122,4,0)+VLOOKUP(A91,READ!$A$1:$E$122,5,0)</f>
        <v>0</v>
      </c>
      <c r="U91" s="4" t="n">
        <f aca="false">10*VLOOKUP(A91,LPE!$A$1:$D$122,4,0)+VLOOKUP(A91,LPE!$A$1:$E$122,5,0)</f>
        <v>1</v>
      </c>
      <c r="V91" s="4" t="n">
        <f aca="false">10*VLOOKUP(A91,SPL!$A$1:$D$122,4,0)+VLOOKUP(A91,SPL!$A$1:$E$122,5,0)</f>
        <v>1</v>
      </c>
      <c r="W91" s="4" t="n">
        <f aca="false">10*VLOOKUP(A91,WL!$A$1:$D$122,4,0)+VLOOKUP(A91,WL!$A$1:$E$122,5,0)</f>
        <v>1</v>
      </c>
      <c r="X91" s="0" t="n">
        <f aca="false">10*VLOOKUP(A91,FACT!$A$1:$D$123,4,0)+VLOOKUP(A91,FACT!$A$1:$E$123,5,0)</f>
        <v>0</v>
      </c>
      <c r="Y91" s="0" t="n">
        <f aca="false">10*VLOOKUP(A91,FPATH!$A$1:$D$122,4,0)+VLOOKUP(A91,FPATH!$A$1:$E$122,5,0)</f>
        <v>0</v>
      </c>
      <c r="Z91" s="0" t="n">
        <f aca="false">10*VLOOKUP(A91,CL!$A$1:$D$122,4,0)+VLOOKUP(A91,CL!$A$1:$E$122,5,0)</f>
        <v>0</v>
      </c>
      <c r="AA91" s="5" t="n">
        <f aca="false">COUNTIF(B91:Z91,"&gt;0")</f>
        <v>4</v>
      </c>
      <c r="AB91" s="6" t="n">
        <f aca="false">COUNTIF(B91:Z91,"1")+COUNTIF(B91:Z91,"11")</f>
        <v>4</v>
      </c>
      <c r="AC91" s="7" t="n">
        <f aca="false">COUNTIF(C91:Z91,"10")+COUNTIF(C91:Z91,"11")</f>
        <v>0</v>
      </c>
    </row>
    <row r="92" customFormat="false" ht="12.75" hidden="false" customHeight="false" outlineLevel="0" collapsed="false">
      <c r="A92" s="0" t="s">
        <v>103</v>
      </c>
      <c r="B92" s="0" t="n">
        <f aca="false">10*VLOOKUP(A92,INT!$A$1:$D$122,4,0)+VLOOKUP(A92,INT!$A$1:$E$122,5,0)</f>
        <v>0</v>
      </c>
      <c r="C92" s="4" t="n">
        <f aca="false">10*VLOOKUP(A92,ENT!$A$1:$D$122,4,0)+VLOOKUP(A92,ENT!$A$1:$E$122,5,0)</f>
        <v>1</v>
      </c>
      <c r="D92" s="0" t="n">
        <f aca="false">10*VLOOKUP(A92,FLOW!$A$1:$D$122,4,0)+VLOOKUP(A92,FLOW!$A$1:$E$122,5,0)</f>
        <v>0</v>
      </c>
      <c r="E92" s="0" t="n">
        <f aca="false">10*VLOOKUP(A92,PATH!$A$1:$D$122,4,0)+VLOOKUP(A92,PATH!$A$1:$E$122,5,0)</f>
        <v>0</v>
      </c>
      <c r="F92" s="0" t="n">
        <f aca="false">10*VLOOKUP(A92,CNF!$A$1:$D$122,4,0)+VLOOKUP(A92,CNF!$A$1:$E$122,5,0)</f>
        <v>0</v>
      </c>
      <c r="G92" s="0" t="n">
        <f aca="false">10*VLOOKUP(A92,SNT1!$A$1:$D$122,4,0)+VLOOKUP(A92,SNT1!$A$1:$E$122,5,0)</f>
        <v>1</v>
      </c>
      <c r="H92" s="0" t="n">
        <f aca="false">10*VLOOKUP(A92,SNT2!$A$1:$D$122,4,0)+VLOOKUP(A92,SNT2!$A$1:$E$122,5,0)</f>
        <v>0</v>
      </c>
      <c r="I92" s="0" t="n">
        <f aca="false">10*VLOOKUP(A92,SNT3!$A$1:$D$122,4,0)+VLOOKUP(A92,SNT3!$A$1:$E$122,5,0)</f>
        <v>1</v>
      </c>
      <c r="J92" s="0" t="e">
        <f aca="false">10*VLOOKUP(A92,#REF!,4,0)+VLOOKUP(A92,#REF!,5,0)</f>
        <v>#VALUE!</v>
      </c>
      <c r="K92" s="0" t="n">
        <f aca="false">10*VLOOKUP(A92,OPRE2!$A$1:$D$124,4,0)+VLOOKUP(A92,OPRE2!$A$1:$E$124,5,0)</f>
        <v>0</v>
      </c>
      <c r="L92" s="0" t="e">
        <f aca="false">10*VLOOKUP(A92,#REF!,4,0)+VLOOKUP(A92,#REF!,5,0)</f>
        <v>#VALUE!</v>
      </c>
      <c r="M92" s="0" t="n">
        <f aca="false">10*VLOOKUP(A92,TPI!$A$1:$D$122,4,0)+VLOOKUP(A92,TPI!$A$1:$E$122,5,0)</f>
        <v>0</v>
      </c>
      <c r="N92" s="0" t="n">
        <f aca="false">10*VLOOKUP(A92,WPTP!$A$1:$D$122,4,0)+VLOOKUP(A92,WPTP!$A$1:$E$122,5,0)</f>
        <v>0</v>
      </c>
      <c r="O92" s="0" t="n">
        <f aca="false">10*VLOOKUP(A92,VPTP!$A$1:$D$122,4,0)+VLOOKUP(A92,VPTP!$A$1:$E$122,5,0)</f>
        <v>0</v>
      </c>
      <c r="P92" s="0" t="n">
        <f aca="false">10*VLOOKUP(A92,PPTP!$A$1:$D$122,4,0)+VLOOKUP(A92,PPTP!$A$1:$E$122,5,0)</f>
        <v>0</v>
      </c>
      <c r="Q92" s="0" t="n">
        <f aca="false">10*VLOOKUP(A92,WPOP!$A$1:$D$122,4,0)+VLOOKUP(A92,WPOP!$A$1:$E$122,5,0)</f>
        <v>0</v>
      </c>
      <c r="R92" s="0" t="n">
        <f aca="false">10*VLOOKUP(A92,VPOP!$A$1:$D$124,4,0)+VLOOKUP(A92,VPOP!$A$1:$E$124,5,0)</f>
        <v>0</v>
      </c>
      <c r="S92" s="0" t="n">
        <f aca="false">10*VLOOKUP(A92,CPOP!$A$1:$D$122,4,0)+VLOOKUP(A92,CPOP!$A$1:$E$122,5,0)</f>
        <v>0</v>
      </c>
      <c r="T92" s="0" t="n">
        <f aca="false">10*VLOOKUP(A92,READ!$A$1:$D$122,4,0)+VLOOKUP(A92,READ!$A$1:$E$122,5,0)</f>
        <v>0</v>
      </c>
      <c r="U92" s="4" t="n">
        <f aca="false">10*VLOOKUP(A92,LPE!$A$1:$D$122,4,0)+VLOOKUP(A92,LPE!$A$1:$E$122,5,0)</f>
        <v>1</v>
      </c>
      <c r="V92" s="4" t="n">
        <f aca="false">10*VLOOKUP(A92,SPL!$A$1:$D$122,4,0)+VLOOKUP(A92,SPL!$A$1:$E$122,5,0)</f>
        <v>1</v>
      </c>
      <c r="W92" s="4" t="n">
        <f aca="false">10*VLOOKUP(A92,WL!$A$1:$D$122,4,0)+VLOOKUP(A92,WL!$A$1:$E$122,5,0)</f>
        <v>1</v>
      </c>
      <c r="X92" s="0" t="n">
        <f aca="false">10*VLOOKUP(A92,FACT!$A$1:$D$123,4,0)+VLOOKUP(A92,FACT!$A$1:$E$123,5,0)</f>
        <v>0</v>
      </c>
      <c r="Y92" s="0" t="n">
        <f aca="false">10*VLOOKUP(A92,FPATH!$A$1:$D$122,4,0)+VLOOKUP(A92,FPATH!$A$1:$E$122,5,0)</f>
        <v>0</v>
      </c>
      <c r="Z92" s="0" t="n">
        <f aca="false">10*VLOOKUP(A92,CL!$A$1:$D$122,4,0)+VLOOKUP(A92,CL!$A$1:$E$122,5,0)</f>
        <v>1</v>
      </c>
      <c r="AA92" s="5" t="n">
        <f aca="false">COUNTIF(B92:Z92,"&gt;0")</f>
        <v>7</v>
      </c>
      <c r="AB92" s="6" t="n">
        <f aca="false">COUNTIF(B92:Z92,"1")+COUNTIF(B92:Z92,"11")</f>
        <v>7</v>
      </c>
      <c r="AC92" s="7" t="n">
        <f aca="false">COUNTIF(C92:Z92,"10")+COUNTIF(C92:Z92,"11")</f>
        <v>0</v>
      </c>
    </row>
    <row r="93" customFormat="false" ht="12.75" hidden="false" customHeight="false" outlineLevel="0" collapsed="false">
      <c r="A93" s="0" t="s">
        <v>104</v>
      </c>
      <c r="B93" s="0" t="n">
        <f aca="false">10*VLOOKUP(A93,INT!$A$1:$D$122,4,0)+VLOOKUP(A93,INT!$A$1:$E$122,5,0)</f>
        <v>0</v>
      </c>
      <c r="C93" s="4" t="n">
        <f aca="false">10*VLOOKUP(A93,ENT!$A$1:$D$122,4,0)+VLOOKUP(A93,ENT!$A$1:$E$122,5,0)</f>
        <v>1</v>
      </c>
      <c r="D93" s="0" t="n">
        <f aca="false">10*VLOOKUP(A93,FLOW!$A$1:$D$122,4,0)+VLOOKUP(A93,FLOW!$A$1:$E$122,5,0)</f>
        <v>0</v>
      </c>
      <c r="E93" s="0" t="n">
        <f aca="false">10*VLOOKUP(A93,PATH!$A$1:$D$122,4,0)+VLOOKUP(A93,PATH!$A$1:$E$122,5,0)</f>
        <v>0</v>
      </c>
      <c r="F93" s="0" t="n">
        <f aca="false">10*VLOOKUP(A93,CNF!$A$1:$D$122,4,0)+VLOOKUP(A93,CNF!$A$1:$E$122,5,0)</f>
        <v>1</v>
      </c>
      <c r="G93" s="0" t="n">
        <f aca="false">10*VLOOKUP(A93,SNT1!$A$1:$D$122,4,0)+VLOOKUP(A93,SNT1!$A$1:$E$122,5,0)</f>
        <v>1</v>
      </c>
      <c r="H93" s="0" t="n">
        <f aca="false">10*VLOOKUP(A93,SNT2!$A$1:$D$122,4,0)+VLOOKUP(A93,SNT2!$A$1:$E$122,5,0)</f>
        <v>0</v>
      </c>
      <c r="I93" s="0" t="n">
        <f aca="false">10*VLOOKUP(A93,SNT3!$A$1:$D$122,4,0)+VLOOKUP(A93,SNT3!$A$1:$E$122,5,0)</f>
        <v>0</v>
      </c>
      <c r="J93" s="0" t="e">
        <f aca="false">10*VLOOKUP(A93,#REF!,4,0)+VLOOKUP(A93,#REF!,5,0)</f>
        <v>#VALUE!</v>
      </c>
      <c r="K93" s="0" t="n">
        <f aca="false">10*VLOOKUP(A93,OPRE2!$A$1:$D$124,4,0)+VLOOKUP(A93,OPRE2!$A$1:$E$124,5,0)</f>
        <v>0</v>
      </c>
      <c r="L93" s="0" t="e">
        <f aca="false">10*VLOOKUP(A93,#REF!,4,0)+VLOOKUP(A93,#REF!,5,0)</f>
        <v>#VALUE!</v>
      </c>
      <c r="M93" s="0" t="n">
        <f aca="false">10*VLOOKUP(A93,TPI!$A$1:$D$122,4,0)+VLOOKUP(A93,TPI!$A$1:$E$122,5,0)</f>
        <v>10</v>
      </c>
      <c r="N93" s="0" t="n">
        <f aca="false">10*VLOOKUP(A93,WPTP!$A$1:$D$122,4,0)+VLOOKUP(A93,WPTP!$A$1:$E$122,5,0)</f>
        <v>0</v>
      </c>
      <c r="O93" s="0" t="n">
        <f aca="false">10*VLOOKUP(A93,VPTP!$A$1:$D$122,4,0)+VLOOKUP(A93,VPTP!$A$1:$E$122,5,0)</f>
        <v>0</v>
      </c>
      <c r="P93" s="0" t="n">
        <f aca="false">10*VLOOKUP(A93,PPTP!$A$1:$D$122,4,0)+VLOOKUP(A93,PPTP!$A$1:$E$122,5,0)</f>
        <v>1</v>
      </c>
      <c r="Q93" s="0" t="n">
        <f aca="false">10*VLOOKUP(A93,WPOP!$A$1:$D$122,4,0)+VLOOKUP(A93,WPOP!$A$1:$E$122,5,0)</f>
        <v>0</v>
      </c>
      <c r="R93" s="0" t="n">
        <f aca="false">10*VLOOKUP(A93,VPOP!$A$1:$D$124,4,0)+VLOOKUP(A93,VPOP!$A$1:$E$124,5,0)</f>
        <v>0</v>
      </c>
      <c r="S93" s="0" t="n">
        <f aca="false">10*VLOOKUP(A93,CPOP!$A$1:$D$122,4,0)+VLOOKUP(A93,CPOP!$A$1:$E$122,5,0)</f>
        <v>0</v>
      </c>
      <c r="T93" s="0" t="n">
        <f aca="false">10*VLOOKUP(A93,READ!$A$1:$D$122,4,0)+VLOOKUP(A93,READ!$A$1:$E$122,5,0)</f>
        <v>0</v>
      </c>
      <c r="U93" s="4" t="n">
        <f aca="false">10*VLOOKUP(A93,LPE!$A$1:$D$122,4,0)+VLOOKUP(A93,LPE!$A$1:$E$122,5,0)</f>
        <v>1</v>
      </c>
      <c r="V93" s="4" t="n">
        <f aca="false">10*VLOOKUP(A93,SPL!$A$1:$D$122,4,0)+VLOOKUP(A93,SPL!$A$1:$E$122,5,0)</f>
        <v>1</v>
      </c>
      <c r="W93" s="4" t="n">
        <f aca="false">10*VLOOKUP(A93,WL!$A$1:$D$122,4,0)+VLOOKUP(A93,WL!$A$1:$E$122,5,0)</f>
        <v>1</v>
      </c>
      <c r="X93" s="0" t="n">
        <f aca="false">10*VLOOKUP(A93,FACT!$A$1:$D$123,4,0)+VLOOKUP(A93,FACT!$A$1:$E$123,5,0)</f>
        <v>0</v>
      </c>
      <c r="Y93" s="0" t="n">
        <f aca="false">10*VLOOKUP(A93,FPATH!$A$1:$D$122,4,0)+VLOOKUP(A93,FPATH!$A$1:$E$122,5,0)</f>
        <v>0</v>
      </c>
      <c r="Z93" s="0" t="n">
        <f aca="false">10*VLOOKUP(A93,CL!$A$1:$D$122,4,0)+VLOOKUP(A93,CL!$A$1:$E$122,5,0)</f>
        <v>0</v>
      </c>
      <c r="AA93" s="5" t="n">
        <f aca="false">COUNTIF(B93:Z93,"&gt;0")</f>
        <v>8</v>
      </c>
      <c r="AB93" s="6" t="n">
        <f aca="false">COUNTIF(B93:Z93,"1")+COUNTIF(B93:Z93,"11")</f>
        <v>7</v>
      </c>
      <c r="AC93" s="7" t="n">
        <f aca="false">COUNTIF(C93:Z93,"10")+COUNTIF(C93:Z93,"11")</f>
        <v>1</v>
      </c>
    </row>
    <row r="94" customFormat="false" ht="12.75" hidden="false" customHeight="false" outlineLevel="0" collapsed="false">
      <c r="A94" s="0" t="s">
        <v>105</v>
      </c>
      <c r="B94" s="0" t="n">
        <f aca="false">10*VLOOKUP(A94,INT!$A$1:$D$122,4,0)+VLOOKUP(A94,INT!$A$1:$E$122,5,0)</f>
        <v>0</v>
      </c>
      <c r="C94" s="4" t="n">
        <f aca="false">10*VLOOKUP(A94,ENT!$A$1:$D$122,4,0)+VLOOKUP(A94,ENT!$A$1:$E$122,5,0)</f>
        <v>1</v>
      </c>
      <c r="D94" s="0" t="n">
        <f aca="false">10*VLOOKUP(A94,FLOW!$A$1:$D$122,4,0)+VLOOKUP(A94,FLOW!$A$1:$E$122,5,0)</f>
        <v>0</v>
      </c>
      <c r="E94" s="0" t="n">
        <f aca="false">10*VLOOKUP(A94,PATH!$A$1:$D$122,4,0)+VLOOKUP(A94,PATH!$A$1:$E$122,5,0)</f>
        <v>0</v>
      </c>
      <c r="F94" s="0" t="n">
        <f aca="false">10*VLOOKUP(A94,CNF!$A$1:$D$122,4,0)+VLOOKUP(A94,CNF!$A$1:$E$122,5,0)</f>
        <v>0</v>
      </c>
      <c r="G94" s="0" t="n">
        <f aca="false">10*VLOOKUP(A94,SNT1!$A$1:$D$122,4,0)+VLOOKUP(A94,SNT1!$A$1:$E$122,5,0)</f>
        <v>0</v>
      </c>
      <c r="H94" s="0" t="n">
        <f aca="false">10*VLOOKUP(A94,SNT2!$A$1:$D$122,4,0)+VLOOKUP(A94,SNT2!$A$1:$E$122,5,0)</f>
        <v>0</v>
      </c>
      <c r="I94" s="0" t="n">
        <f aca="false">10*VLOOKUP(A94,SNT3!$A$1:$D$122,4,0)+VLOOKUP(A94,SNT3!$A$1:$E$122,5,0)</f>
        <v>0</v>
      </c>
      <c r="J94" s="0" t="e">
        <f aca="false">10*VLOOKUP(A94,#REF!,4,0)+VLOOKUP(A94,#REF!,5,0)</f>
        <v>#VALUE!</v>
      </c>
      <c r="K94" s="0" t="n">
        <f aca="false">10*VLOOKUP(A94,OPRE2!$A$1:$D$124,4,0)+VLOOKUP(A94,OPRE2!$A$1:$E$124,5,0)</f>
        <v>0</v>
      </c>
      <c r="L94" s="0" t="e">
        <f aca="false">10*VLOOKUP(A94,#REF!,4,0)+VLOOKUP(A94,#REF!,5,0)</f>
        <v>#VALUE!</v>
      </c>
      <c r="M94" s="0" t="n">
        <f aca="false">10*VLOOKUP(A94,TPI!$A$1:$D$122,4,0)+VLOOKUP(A94,TPI!$A$1:$E$122,5,0)</f>
        <v>0</v>
      </c>
      <c r="N94" s="0" t="n">
        <f aca="false">10*VLOOKUP(A94,WPTP!$A$1:$D$122,4,0)+VLOOKUP(A94,WPTP!$A$1:$E$122,5,0)</f>
        <v>0</v>
      </c>
      <c r="O94" s="0" t="n">
        <f aca="false">10*VLOOKUP(A94,VPTP!$A$1:$D$122,4,0)+VLOOKUP(A94,VPTP!$A$1:$E$122,5,0)</f>
        <v>0</v>
      </c>
      <c r="P94" s="0" t="n">
        <f aca="false">10*VLOOKUP(A94,PPTP!$A$1:$D$122,4,0)+VLOOKUP(A94,PPTP!$A$1:$E$122,5,0)</f>
        <v>0</v>
      </c>
      <c r="Q94" s="0" t="n">
        <f aca="false">10*VLOOKUP(A94,WPOP!$A$1:$D$122,4,0)+VLOOKUP(A94,WPOP!$A$1:$E$122,5,0)</f>
        <v>0</v>
      </c>
      <c r="R94" s="0" t="n">
        <f aca="false">10*VLOOKUP(A94,VPOP!$A$1:$D$124,4,0)+VLOOKUP(A94,VPOP!$A$1:$E$124,5,0)</f>
        <v>0</v>
      </c>
      <c r="S94" s="0" t="n">
        <f aca="false">10*VLOOKUP(A94,CPOP!$A$1:$D$122,4,0)+VLOOKUP(A94,CPOP!$A$1:$E$122,5,0)</f>
        <v>0</v>
      </c>
      <c r="T94" s="0" t="n">
        <f aca="false">10*VLOOKUP(A94,READ!$A$1:$D$122,4,0)+VLOOKUP(A94,READ!$A$1:$E$122,5,0)</f>
        <v>0</v>
      </c>
      <c r="U94" s="4" t="n">
        <f aca="false">10*VLOOKUP(A94,LPE!$A$1:$D$122,4,0)+VLOOKUP(A94,LPE!$A$1:$E$122,5,0)</f>
        <v>1</v>
      </c>
      <c r="V94" s="4" t="n">
        <f aca="false">10*VLOOKUP(A94,SPL!$A$1:$D$122,4,0)+VLOOKUP(A94,SPL!$A$1:$E$122,5,0)</f>
        <v>1</v>
      </c>
      <c r="W94" s="4" t="n">
        <f aca="false">10*VLOOKUP(A94,WL!$A$1:$D$122,4,0)+VLOOKUP(A94,WL!$A$1:$E$122,5,0)</f>
        <v>1</v>
      </c>
      <c r="X94" s="0" t="n">
        <f aca="false">10*VLOOKUP(A94,FACT!$A$1:$D$123,4,0)+VLOOKUP(A94,FACT!$A$1:$E$123,5,0)</f>
        <v>0</v>
      </c>
      <c r="Y94" s="0" t="n">
        <f aca="false">10*VLOOKUP(A94,FPATH!$A$1:$D$122,4,0)+VLOOKUP(A94,FPATH!$A$1:$E$122,5,0)</f>
        <v>0</v>
      </c>
      <c r="Z94" s="0" t="n">
        <f aca="false">10*VLOOKUP(A94,CL!$A$1:$D$122,4,0)+VLOOKUP(A94,CL!$A$1:$E$122,5,0)</f>
        <v>0</v>
      </c>
      <c r="AA94" s="5" t="n">
        <f aca="false">COUNTIF(B94:Z94,"&gt;0")</f>
        <v>4</v>
      </c>
      <c r="AB94" s="6" t="n">
        <f aca="false">COUNTIF(B94:Z94,"1")+COUNTIF(B94:Z94,"11")</f>
        <v>4</v>
      </c>
      <c r="AC94" s="7" t="n">
        <f aca="false">COUNTIF(C94:Z94,"10")+COUNTIF(C94:Z94,"11")</f>
        <v>0</v>
      </c>
    </row>
    <row r="95" customFormat="false" ht="12.75" hidden="false" customHeight="false" outlineLevel="0" collapsed="false">
      <c r="A95" s="0" t="s">
        <v>106</v>
      </c>
      <c r="B95" s="0" t="n">
        <f aca="false">10*VLOOKUP(A95,INT!$A$1:$D$122,4,0)+VLOOKUP(A95,INT!$A$1:$E$122,5,0)</f>
        <v>0</v>
      </c>
      <c r="C95" s="4" t="n">
        <f aca="false">10*VLOOKUP(A95,ENT!$A$1:$D$122,4,0)+VLOOKUP(A95,ENT!$A$1:$E$122,5,0)</f>
        <v>1</v>
      </c>
      <c r="D95" s="0" t="n">
        <f aca="false">10*VLOOKUP(A95,FLOW!$A$1:$D$122,4,0)+VLOOKUP(A95,FLOW!$A$1:$E$122,5,0)</f>
        <v>1</v>
      </c>
      <c r="E95" s="0" t="n">
        <f aca="false">10*VLOOKUP(A95,PATH!$A$1:$D$122,4,0)+VLOOKUP(A95,PATH!$A$1:$E$122,5,0)</f>
        <v>0</v>
      </c>
      <c r="F95" s="0" t="n">
        <f aca="false">10*VLOOKUP(A95,CNF!$A$1:$D$122,4,0)+VLOOKUP(A95,CNF!$A$1:$E$122,5,0)</f>
        <v>0</v>
      </c>
      <c r="G95" s="0" t="n">
        <f aca="false">10*VLOOKUP(A95,SNT1!$A$1:$D$122,4,0)+VLOOKUP(A95,SNT1!$A$1:$E$122,5,0)</f>
        <v>0</v>
      </c>
      <c r="H95" s="0" t="n">
        <f aca="false">10*VLOOKUP(A95,SNT2!$A$1:$D$122,4,0)+VLOOKUP(A95,SNT2!$A$1:$E$122,5,0)</f>
        <v>0</v>
      </c>
      <c r="I95" s="0" t="n">
        <f aca="false">10*VLOOKUP(A95,SNT3!$A$1:$D$122,4,0)+VLOOKUP(A95,SNT3!$A$1:$E$122,5,0)</f>
        <v>0</v>
      </c>
      <c r="J95" s="0" t="e">
        <f aca="false">10*VLOOKUP(A95,#REF!,4,0)+VLOOKUP(A95,#REF!,5,0)</f>
        <v>#VALUE!</v>
      </c>
      <c r="K95" s="0" t="n">
        <f aca="false">10*VLOOKUP(A95,OPRE2!$A$1:$D$124,4,0)+VLOOKUP(A95,OPRE2!$A$1:$E$124,5,0)</f>
        <v>0</v>
      </c>
      <c r="L95" s="0" t="e">
        <f aca="false">10*VLOOKUP(A95,#REF!,4,0)+VLOOKUP(A95,#REF!,5,0)</f>
        <v>#VALUE!</v>
      </c>
      <c r="M95" s="0" t="n">
        <f aca="false">10*VLOOKUP(A95,TPI!$A$1:$D$122,4,0)+VLOOKUP(A95,TPI!$A$1:$E$122,5,0)</f>
        <v>0</v>
      </c>
      <c r="N95" s="0" t="n">
        <f aca="false">10*VLOOKUP(A95,WPTP!$A$1:$D$122,4,0)+VLOOKUP(A95,WPTP!$A$1:$E$122,5,0)</f>
        <v>0</v>
      </c>
      <c r="O95" s="0" t="n">
        <f aca="false">10*VLOOKUP(A95,VPTP!$A$1:$D$122,4,0)+VLOOKUP(A95,VPTP!$A$1:$E$122,5,0)</f>
        <v>0</v>
      </c>
      <c r="P95" s="0" t="n">
        <f aca="false">10*VLOOKUP(A95,PPTP!$A$1:$D$122,4,0)+VLOOKUP(A95,PPTP!$A$1:$E$122,5,0)</f>
        <v>0</v>
      </c>
      <c r="Q95" s="0" t="n">
        <f aca="false">10*VLOOKUP(A95,WPOP!$A$1:$D$122,4,0)+VLOOKUP(A95,WPOP!$A$1:$E$122,5,0)</f>
        <v>0</v>
      </c>
      <c r="R95" s="0" t="n">
        <f aca="false">10*VLOOKUP(A95,VPOP!$A$1:$D$124,4,0)+VLOOKUP(A95,VPOP!$A$1:$E$124,5,0)</f>
        <v>0</v>
      </c>
      <c r="S95" s="0" t="n">
        <f aca="false">10*VLOOKUP(A95,CPOP!$A$1:$D$122,4,0)+VLOOKUP(A95,CPOP!$A$1:$E$122,5,0)</f>
        <v>0</v>
      </c>
      <c r="T95" s="0" t="n">
        <f aca="false">10*VLOOKUP(A95,READ!$A$1:$D$122,4,0)+VLOOKUP(A95,READ!$A$1:$E$122,5,0)</f>
        <v>0</v>
      </c>
      <c r="U95" s="4" t="n">
        <f aca="false">10*VLOOKUP(A95,LPE!$A$1:$D$122,4,0)+VLOOKUP(A95,LPE!$A$1:$E$122,5,0)</f>
        <v>1</v>
      </c>
      <c r="V95" s="4" t="n">
        <f aca="false">10*VLOOKUP(A95,SPL!$A$1:$D$122,4,0)+VLOOKUP(A95,SPL!$A$1:$E$122,5,0)</f>
        <v>1</v>
      </c>
      <c r="W95" s="4" t="n">
        <f aca="false">10*VLOOKUP(A95,WL!$A$1:$D$122,4,0)+VLOOKUP(A95,WL!$A$1:$E$122,5,0)</f>
        <v>1</v>
      </c>
      <c r="X95" s="0" t="n">
        <f aca="false">10*VLOOKUP(A95,FACT!$A$1:$D$123,4,0)+VLOOKUP(A95,FACT!$A$1:$E$123,5,0)</f>
        <v>0</v>
      </c>
      <c r="Y95" s="0" t="n">
        <f aca="false">10*VLOOKUP(A95,FPATH!$A$1:$D$122,4,0)+VLOOKUP(A95,FPATH!$A$1:$E$122,5,0)</f>
        <v>10</v>
      </c>
      <c r="Z95" s="0" t="n">
        <f aca="false">10*VLOOKUP(A95,CL!$A$1:$D$122,4,0)+VLOOKUP(A95,CL!$A$1:$E$122,5,0)</f>
        <v>0</v>
      </c>
      <c r="AA95" s="5" t="n">
        <f aca="false">COUNTIF(B95:Z95,"&gt;0")</f>
        <v>6</v>
      </c>
      <c r="AB95" s="6" t="n">
        <f aca="false">COUNTIF(B95:Z95,"1")+COUNTIF(B95:Z95,"11")</f>
        <v>5</v>
      </c>
      <c r="AC95" s="7" t="n">
        <f aca="false">COUNTIF(C95:Z95,"10")+COUNTIF(C95:Z95,"11")</f>
        <v>1</v>
      </c>
    </row>
    <row r="96" customFormat="false" ht="12.75" hidden="false" customHeight="false" outlineLevel="0" collapsed="false">
      <c r="A96" s="0" t="s">
        <v>167</v>
      </c>
      <c r="B96" s="0" t="e">
        <f aca="false">10*VLOOKUP(A96,INT!$A$1:$D$122,4,0)+VLOOKUP(A96,INT!$A$1:$E$122,5,0)</f>
        <v>#N/A</v>
      </c>
      <c r="C96" s="4" t="e">
        <f aca="false">10*VLOOKUP(A96,ENT!$A$1:$D$122,4,0)+VLOOKUP(A96,ENT!$A$1:$E$122,5,0)</f>
        <v>#N/A</v>
      </c>
      <c r="D96" s="0" t="e">
        <f aca="false">10*VLOOKUP(A96,FLOW!$A$1:$D$122,4,0)+VLOOKUP(A96,FLOW!$A$1:$E$122,5,0)</f>
        <v>#N/A</v>
      </c>
      <c r="E96" s="0" t="e">
        <f aca="false">10*VLOOKUP(A96,PATH!$A$1:$D$122,4,0)+VLOOKUP(A96,PATH!$A$1:$E$122,5,0)</f>
        <v>#N/A</v>
      </c>
      <c r="F96" s="0" t="e">
        <f aca="false">10*VLOOKUP(A96,CNF!$A$1:$D$122,4,0)+VLOOKUP(A96,CNF!$A$1:$E$122,5,0)</f>
        <v>#N/A</v>
      </c>
      <c r="G96" s="0" t="e">
        <f aca="false">10*VLOOKUP(A96,SNT1!$A$1:$D$122,4,0)+VLOOKUP(A96,SNT1!$A$1:$E$122,5,0)</f>
        <v>#N/A</v>
      </c>
      <c r="H96" s="0" t="e">
        <f aca="false">10*VLOOKUP(A96,SNT2!$A$1:$D$122,4,0)+VLOOKUP(A96,SNT2!$A$1:$E$122,5,0)</f>
        <v>#N/A</v>
      </c>
      <c r="I96" s="0" t="e">
        <f aca="false">10*VLOOKUP(A96,SNT3!$A$1:$D$122,4,0)+VLOOKUP(A96,SNT3!$A$1:$E$122,5,0)</f>
        <v>#N/A</v>
      </c>
      <c r="J96" s="0" t="e">
        <f aca="false">10*VLOOKUP(A96,#REF!,4,0)+VLOOKUP(A96,#REF!,5,0)</f>
        <v>#VALUE!</v>
      </c>
      <c r="K96" s="0" t="e">
        <f aca="false">10*VLOOKUP(A96,OPRE2!$A$1:$D$124,4,0)+VLOOKUP(A96,OPRE2!$A$1:$E$124,5,0)</f>
        <v>#N/A</v>
      </c>
      <c r="L96" s="0" t="e">
        <f aca="false">10*VLOOKUP(A96,#REF!,4,0)+VLOOKUP(A96,#REF!,5,0)</f>
        <v>#VALUE!</v>
      </c>
      <c r="M96" s="0" t="e">
        <f aca="false">10*VLOOKUP(A96,TPI!$A$1:$D$122,4,0)+VLOOKUP(A96,TPI!$A$1:$E$122,5,0)</f>
        <v>#N/A</v>
      </c>
      <c r="N96" s="0" t="e">
        <f aca="false">10*VLOOKUP(A96,WPTP!$A$1:$D$122,4,0)+VLOOKUP(A96,WPTP!$A$1:$E$122,5,0)</f>
        <v>#N/A</v>
      </c>
      <c r="O96" s="0" t="e">
        <f aca="false">10*VLOOKUP(A96,VPTP!$A$1:$D$122,4,0)+VLOOKUP(A96,VPTP!$A$1:$E$122,5,0)</f>
        <v>#N/A</v>
      </c>
      <c r="P96" s="0" t="e">
        <f aca="false">10*VLOOKUP(A96,PPTP!$A$1:$D$122,4,0)+VLOOKUP(A96,PPTP!$A$1:$E$122,5,0)</f>
        <v>#N/A</v>
      </c>
      <c r="Q96" s="0" t="e">
        <f aca="false">10*VLOOKUP(A96,WPOP!$A$1:$D$122,4,0)+VLOOKUP(A96,WPOP!$A$1:$E$122,5,0)</f>
        <v>#N/A</v>
      </c>
      <c r="R96" s="0" t="e">
        <f aca="false">10*VLOOKUP(A96,VPOP!$A$1:$D$124,4,0)+VLOOKUP(A96,VPOP!$A$1:$E$124,5,0)</f>
        <v>#N/A</v>
      </c>
      <c r="S96" s="0" t="e">
        <f aca="false">10*VLOOKUP(A96,CPOP!$A$1:$D$122,4,0)+VLOOKUP(A96,CPOP!$A$1:$E$122,5,0)</f>
        <v>#N/A</v>
      </c>
      <c r="T96" s="0" t="e">
        <f aca="false">10*VLOOKUP(A96,READ!$A$1:$D$122,4,0)+VLOOKUP(A96,READ!$A$1:$E$122,5,0)</f>
        <v>#N/A</v>
      </c>
      <c r="U96" s="4" t="e">
        <f aca="false">10*VLOOKUP(A96,LPE!$A$1:$D$122,4,0)+VLOOKUP(A96,LPE!$A$1:$E$122,5,0)</f>
        <v>#N/A</v>
      </c>
      <c r="V96" s="4" t="e">
        <f aca="false">10*VLOOKUP(A96,SPL!$A$1:$D$122,4,0)+VLOOKUP(A96,SPL!$A$1:$E$122,5,0)</f>
        <v>#N/A</v>
      </c>
      <c r="W96" s="4" t="e">
        <f aca="false">10*VLOOKUP(A96,WL!$A$1:$D$122,4,0)+VLOOKUP(A96,WL!$A$1:$E$122,5,0)</f>
        <v>#N/A</v>
      </c>
      <c r="X96" s="0" t="e">
        <f aca="false">10*VLOOKUP(A96,FACT!$A$1:$D$123,4,0)+VLOOKUP(A96,FACT!$A$1:$E$123,5,0)</f>
        <v>#N/A</v>
      </c>
      <c r="Y96" s="0" t="e">
        <f aca="false">10*VLOOKUP(A96,FPATH!$A$1:$D$122,4,0)+VLOOKUP(A96,FPATH!$A$1:$E$122,5,0)</f>
        <v>#N/A</v>
      </c>
      <c r="Z96" s="0" t="e">
        <f aca="false">10*VLOOKUP(A96,CL!$A$1:$D$122,4,0)+VLOOKUP(A96,CL!$A$1:$E$122,5,0)</f>
        <v>#N/A</v>
      </c>
      <c r="AA96" s="5" t="n">
        <f aca="false">COUNTIF(B96:Z96,"&gt;0")</f>
        <v>0</v>
      </c>
      <c r="AB96" s="6" t="n">
        <f aca="false">COUNTIF(B96:Z96,"1")+COUNTIF(B96:Z96,"11")</f>
        <v>0</v>
      </c>
      <c r="AC96" s="7" t="n">
        <f aca="false">COUNTIF(C96:Z96,"10")+COUNTIF(C96:Z96,"11")</f>
        <v>0</v>
      </c>
    </row>
    <row r="97" customFormat="false" ht="12.75" hidden="false" customHeight="false" outlineLevel="0" collapsed="false">
      <c r="A97" s="0" t="s">
        <v>107</v>
      </c>
      <c r="B97" s="0" t="n">
        <f aca="false">10*VLOOKUP(A97,INT!$A$1:$D$122,4,0)+VLOOKUP(A97,INT!$A$1:$E$122,5,0)</f>
        <v>0</v>
      </c>
      <c r="C97" s="4" t="n">
        <f aca="false">10*VLOOKUP(A97,ENT!$A$1:$D$122,4,0)+VLOOKUP(A97,ENT!$A$1:$E$122,5,0)</f>
        <v>1</v>
      </c>
      <c r="D97" s="0" t="n">
        <f aca="false">10*VLOOKUP(A97,FLOW!$A$1:$D$122,4,0)+VLOOKUP(A97,FLOW!$A$1:$E$122,5,0)</f>
        <v>1</v>
      </c>
      <c r="E97" s="0" t="n">
        <f aca="false">10*VLOOKUP(A97,PATH!$A$1:$D$122,4,0)+VLOOKUP(A97,PATH!$A$1:$E$122,5,0)</f>
        <v>1</v>
      </c>
      <c r="F97" s="0" t="n">
        <f aca="false">10*VLOOKUP(A97,CNF!$A$1:$D$122,4,0)+VLOOKUP(A97,CNF!$A$1:$E$122,5,0)</f>
        <v>0</v>
      </c>
      <c r="G97" s="0" t="n">
        <f aca="false">10*VLOOKUP(A97,SNT1!$A$1:$D$122,4,0)+VLOOKUP(A97,SNT1!$A$1:$E$122,5,0)</f>
        <v>1</v>
      </c>
      <c r="H97" s="0" t="n">
        <f aca="false">10*VLOOKUP(A97,SNT2!$A$1:$D$122,4,0)+VLOOKUP(A97,SNT2!$A$1:$E$122,5,0)</f>
        <v>0</v>
      </c>
      <c r="I97" s="0" t="n">
        <f aca="false">10*VLOOKUP(A97,SNT3!$A$1:$D$122,4,0)+VLOOKUP(A97,SNT3!$A$1:$E$122,5,0)</f>
        <v>0</v>
      </c>
      <c r="J97" s="0" t="e">
        <f aca="false">10*VLOOKUP(A97,#REF!,4,0)+VLOOKUP(A97,#REF!,5,0)</f>
        <v>#VALUE!</v>
      </c>
      <c r="K97" s="0" t="n">
        <f aca="false">10*VLOOKUP(A97,OPRE2!$A$1:$D$124,4,0)+VLOOKUP(A97,OPRE2!$A$1:$E$124,5,0)</f>
        <v>0</v>
      </c>
      <c r="L97" s="0" t="e">
        <f aca="false">10*VLOOKUP(A97,#REF!,4,0)+VLOOKUP(A97,#REF!,5,0)</f>
        <v>#VALUE!</v>
      </c>
      <c r="M97" s="0" t="n">
        <f aca="false">10*VLOOKUP(A97,TPI!$A$1:$D$122,4,0)+VLOOKUP(A97,TPI!$A$1:$E$122,5,0)</f>
        <v>0</v>
      </c>
      <c r="N97" s="0" t="n">
        <f aca="false">10*VLOOKUP(A97,WPTP!$A$1:$D$122,4,0)+VLOOKUP(A97,WPTP!$A$1:$E$122,5,0)</f>
        <v>0</v>
      </c>
      <c r="O97" s="0" t="n">
        <f aca="false">10*VLOOKUP(A97,VPTP!$A$1:$D$122,4,0)+VLOOKUP(A97,VPTP!$A$1:$E$122,5,0)</f>
        <v>0</v>
      </c>
      <c r="P97" s="0" t="n">
        <f aca="false">10*VLOOKUP(A97,PPTP!$A$1:$D$122,4,0)+VLOOKUP(A97,PPTP!$A$1:$E$122,5,0)</f>
        <v>0</v>
      </c>
      <c r="Q97" s="0" t="n">
        <f aca="false">10*VLOOKUP(A97,WPOP!$A$1:$D$122,4,0)+VLOOKUP(A97,WPOP!$A$1:$E$122,5,0)</f>
        <v>0</v>
      </c>
      <c r="R97" s="0" t="n">
        <f aca="false">10*VLOOKUP(A97,VPOP!$A$1:$D$124,4,0)+VLOOKUP(A97,VPOP!$A$1:$E$124,5,0)</f>
        <v>0</v>
      </c>
      <c r="S97" s="0" t="n">
        <f aca="false">10*VLOOKUP(A97,CPOP!$A$1:$D$122,4,0)+VLOOKUP(A97,CPOP!$A$1:$E$122,5,0)</f>
        <v>0</v>
      </c>
      <c r="T97" s="0" t="n">
        <f aca="false">10*VLOOKUP(A97,READ!$A$1:$D$122,4,0)+VLOOKUP(A97,READ!$A$1:$E$122,5,0)</f>
        <v>0</v>
      </c>
      <c r="U97" s="4" t="n">
        <f aca="false">10*VLOOKUP(A97,LPE!$A$1:$D$122,4,0)+VLOOKUP(A97,LPE!$A$1:$E$122,5,0)</f>
        <v>1</v>
      </c>
      <c r="V97" s="4" t="n">
        <f aca="false">10*VLOOKUP(A97,SPL!$A$1:$D$122,4,0)+VLOOKUP(A97,SPL!$A$1:$E$122,5,0)</f>
        <v>1</v>
      </c>
      <c r="W97" s="4" t="n">
        <f aca="false">10*VLOOKUP(A97,WL!$A$1:$D$122,4,0)+VLOOKUP(A97,WL!$A$1:$E$122,5,0)</f>
        <v>1</v>
      </c>
      <c r="X97" s="0" t="n">
        <f aca="false">10*VLOOKUP(A97,FACT!$A$1:$D$123,4,0)+VLOOKUP(A97,FACT!$A$1:$E$123,5,0)</f>
        <v>0</v>
      </c>
      <c r="Y97" s="0" t="n">
        <f aca="false">10*VLOOKUP(A97,FPATH!$A$1:$D$122,4,0)+VLOOKUP(A97,FPATH!$A$1:$E$122,5,0)</f>
        <v>0</v>
      </c>
      <c r="Z97" s="0" t="n">
        <f aca="false">10*VLOOKUP(A97,CL!$A$1:$D$122,4,0)+VLOOKUP(A97,CL!$A$1:$E$122,5,0)</f>
        <v>10</v>
      </c>
      <c r="AA97" s="5" t="n">
        <f aca="false">COUNTIF(B97:Z97,"&gt;0")</f>
        <v>8</v>
      </c>
      <c r="AB97" s="6" t="n">
        <f aca="false">COUNTIF(B97:Z97,"1")+COUNTIF(B97:Z97,"11")</f>
        <v>7</v>
      </c>
      <c r="AC97" s="7" t="n">
        <f aca="false">COUNTIF(C97:Z97,"10")+COUNTIF(C97:Z97,"11")</f>
        <v>1</v>
      </c>
    </row>
    <row r="98" customFormat="false" ht="12.75" hidden="false" customHeight="false" outlineLevel="0" collapsed="false">
      <c r="A98" s="0" t="s">
        <v>108</v>
      </c>
      <c r="B98" s="0" t="n">
        <f aca="false">10*VLOOKUP(A98,INT!$A$1:$D$122,4,0)+VLOOKUP(A98,INT!$A$1:$E$122,5,0)</f>
        <v>0</v>
      </c>
      <c r="C98" s="4" t="n">
        <f aca="false">10*VLOOKUP(A98,ENT!$A$1:$D$122,4,0)+VLOOKUP(A98,ENT!$A$1:$E$122,5,0)</f>
        <v>1</v>
      </c>
      <c r="D98" s="0" t="n">
        <f aca="false">10*VLOOKUP(A98,FLOW!$A$1:$D$122,4,0)+VLOOKUP(A98,FLOW!$A$1:$E$122,5,0)</f>
        <v>0</v>
      </c>
      <c r="E98" s="0" t="n">
        <f aca="false">10*VLOOKUP(A98,PATH!$A$1:$D$122,4,0)+VLOOKUP(A98,PATH!$A$1:$E$122,5,0)</f>
        <v>10</v>
      </c>
      <c r="F98" s="0" t="n">
        <f aca="false">10*VLOOKUP(A98,CNF!$A$1:$D$122,4,0)+VLOOKUP(A98,CNF!$A$1:$E$122,5,0)</f>
        <v>0</v>
      </c>
      <c r="G98" s="0" t="n">
        <f aca="false">10*VLOOKUP(A98,SNT1!$A$1:$D$122,4,0)+VLOOKUP(A98,SNT1!$A$1:$E$122,5,0)</f>
        <v>0</v>
      </c>
      <c r="H98" s="0" t="n">
        <f aca="false">10*VLOOKUP(A98,SNT2!$A$1:$D$122,4,0)+VLOOKUP(A98,SNT2!$A$1:$E$122,5,0)</f>
        <v>0</v>
      </c>
      <c r="I98" s="0" t="n">
        <f aca="false">10*VLOOKUP(A98,SNT3!$A$1:$D$122,4,0)+VLOOKUP(A98,SNT3!$A$1:$E$122,5,0)</f>
        <v>0</v>
      </c>
      <c r="J98" s="0" t="e">
        <f aca="false">10*VLOOKUP(A98,#REF!,4,0)+VLOOKUP(A98,#REF!,5,0)</f>
        <v>#VALUE!</v>
      </c>
      <c r="K98" s="0" t="n">
        <f aca="false">10*VLOOKUP(A98,OPRE2!$A$1:$D$124,4,0)+VLOOKUP(A98,OPRE2!$A$1:$E$124,5,0)</f>
        <v>0</v>
      </c>
      <c r="L98" s="0" t="e">
        <f aca="false">10*VLOOKUP(A98,#REF!,4,0)+VLOOKUP(A98,#REF!,5,0)</f>
        <v>#VALUE!</v>
      </c>
      <c r="M98" s="0" t="n">
        <f aca="false">10*VLOOKUP(A98,TPI!$A$1:$D$122,4,0)+VLOOKUP(A98,TPI!$A$1:$E$122,5,0)</f>
        <v>0</v>
      </c>
      <c r="N98" s="0" t="n">
        <f aca="false">10*VLOOKUP(A98,WPTP!$A$1:$D$122,4,0)+VLOOKUP(A98,WPTP!$A$1:$E$122,5,0)</f>
        <v>0</v>
      </c>
      <c r="O98" s="0" t="n">
        <f aca="false">10*VLOOKUP(A98,VPTP!$A$1:$D$122,4,0)+VLOOKUP(A98,VPTP!$A$1:$E$122,5,0)</f>
        <v>0</v>
      </c>
      <c r="P98" s="0" t="n">
        <f aca="false">10*VLOOKUP(A98,PPTP!$A$1:$D$122,4,0)+VLOOKUP(A98,PPTP!$A$1:$E$122,5,0)</f>
        <v>0</v>
      </c>
      <c r="Q98" s="0" t="n">
        <f aca="false">10*VLOOKUP(A98,WPOP!$A$1:$D$122,4,0)+VLOOKUP(A98,WPOP!$A$1:$E$122,5,0)</f>
        <v>0</v>
      </c>
      <c r="R98" s="0" t="n">
        <f aca="false">10*VLOOKUP(A98,VPOP!$A$1:$D$124,4,0)+VLOOKUP(A98,VPOP!$A$1:$E$124,5,0)</f>
        <v>0</v>
      </c>
      <c r="S98" s="0" t="n">
        <f aca="false">10*VLOOKUP(A98,CPOP!$A$1:$D$122,4,0)+VLOOKUP(A98,CPOP!$A$1:$E$122,5,0)</f>
        <v>0</v>
      </c>
      <c r="T98" s="0" t="n">
        <f aca="false">10*VLOOKUP(A98,READ!$A$1:$D$122,4,0)+VLOOKUP(A98,READ!$A$1:$E$122,5,0)</f>
        <v>0</v>
      </c>
      <c r="U98" s="4" t="n">
        <f aca="false">10*VLOOKUP(A98,LPE!$A$1:$D$122,4,0)+VLOOKUP(A98,LPE!$A$1:$E$122,5,0)</f>
        <v>1</v>
      </c>
      <c r="V98" s="4" t="n">
        <f aca="false">10*VLOOKUP(A98,SPL!$A$1:$D$122,4,0)+VLOOKUP(A98,SPL!$A$1:$E$122,5,0)</f>
        <v>1</v>
      </c>
      <c r="W98" s="4" t="n">
        <f aca="false">10*VLOOKUP(A98,WL!$A$1:$D$122,4,0)+VLOOKUP(A98,WL!$A$1:$E$122,5,0)</f>
        <v>1</v>
      </c>
      <c r="X98" s="0" t="n">
        <f aca="false">10*VLOOKUP(A98,FACT!$A$1:$D$123,4,0)+VLOOKUP(A98,FACT!$A$1:$E$123,5,0)</f>
        <v>0</v>
      </c>
      <c r="Y98" s="0" t="n">
        <f aca="false">10*VLOOKUP(A98,FPATH!$A$1:$D$122,4,0)+VLOOKUP(A98,FPATH!$A$1:$E$122,5,0)</f>
        <v>10</v>
      </c>
      <c r="Z98" s="0" t="n">
        <f aca="false">10*VLOOKUP(A98,CL!$A$1:$D$122,4,0)+VLOOKUP(A98,CL!$A$1:$E$122,5,0)</f>
        <v>0</v>
      </c>
      <c r="AA98" s="5" t="n">
        <f aca="false">COUNTIF(B98:Z98,"&gt;0")</f>
        <v>6</v>
      </c>
      <c r="AB98" s="6" t="n">
        <f aca="false">COUNTIF(B98:Z98,"1")+COUNTIF(B98:Z98,"11")</f>
        <v>4</v>
      </c>
      <c r="AC98" s="7" t="n">
        <f aca="false">COUNTIF(C98:Z98,"10")+COUNTIF(C98:Z98,"11")</f>
        <v>2</v>
      </c>
    </row>
    <row r="99" customFormat="false" ht="12.75" hidden="false" customHeight="false" outlineLevel="0" collapsed="false">
      <c r="A99" s="0" t="s">
        <v>109</v>
      </c>
      <c r="B99" s="0" t="n">
        <f aca="false">10*VLOOKUP(A99,INT!$A$1:$D$122,4,0)+VLOOKUP(A99,INT!$A$1:$E$122,5,0)</f>
        <v>0</v>
      </c>
      <c r="C99" s="4" t="n">
        <f aca="false">10*VLOOKUP(A99,ENT!$A$1:$D$122,4,0)+VLOOKUP(A99,ENT!$A$1:$E$122,5,0)</f>
        <v>1</v>
      </c>
      <c r="D99" s="0" t="n">
        <f aca="false">10*VLOOKUP(A99,FLOW!$A$1:$D$122,4,0)+VLOOKUP(A99,FLOW!$A$1:$E$122,5,0)</f>
        <v>10</v>
      </c>
      <c r="E99" s="0" t="n">
        <f aca="false">10*VLOOKUP(A99,PATH!$A$1:$D$122,4,0)+VLOOKUP(A99,PATH!$A$1:$E$122,5,0)</f>
        <v>0</v>
      </c>
      <c r="F99" s="0" t="n">
        <f aca="false">10*VLOOKUP(A99,CNF!$A$1:$D$122,4,0)+VLOOKUP(A99,CNF!$A$1:$E$122,5,0)</f>
        <v>0</v>
      </c>
      <c r="G99" s="0" t="n">
        <f aca="false">10*VLOOKUP(A99,SNT1!$A$1:$D$122,4,0)+VLOOKUP(A99,SNT1!$A$1:$E$122,5,0)</f>
        <v>1</v>
      </c>
      <c r="H99" s="0" t="n">
        <f aca="false">10*VLOOKUP(A99,SNT2!$A$1:$D$122,4,0)+VLOOKUP(A99,SNT2!$A$1:$E$122,5,0)</f>
        <v>0</v>
      </c>
      <c r="I99" s="0" t="n">
        <f aca="false">10*VLOOKUP(A99,SNT3!$A$1:$D$122,4,0)+VLOOKUP(A99,SNT3!$A$1:$E$122,5,0)</f>
        <v>1</v>
      </c>
      <c r="J99" s="0" t="e">
        <f aca="false">10*VLOOKUP(A99,#REF!,4,0)+VLOOKUP(A99,#REF!,5,0)</f>
        <v>#VALUE!</v>
      </c>
      <c r="K99" s="0" t="n">
        <f aca="false">10*VLOOKUP(A99,OPRE2!$A$1:$D$124,4,0)+VLOOKUP(A99,OPRE2!$A$1:$E$124,5,0)</f>
        <v>0</v>
      </c>
      <c r="L99" s="0" t="e">
        <f aca="false">10*VLOOKUP(A99,#REF!,4,0)+VLOOKUP(A99,#REF!,5,0)</f>
        <v>#VALUE!</v>
      </c>
      <c r="M99" s="0" t="n">
        <f aca="false">10*VLOOKUP(A99,TPI!$A$1:$D$122,4,0)+VLOOKUP(A99,TPI!$A$1:$E$122,5,0)</f>
        <v>0</v>
      </c>
      <c r="N99" s="0" t="n">
        <f aca="false">10*VLOOKUP(A99,WPTP!$A$1:$D$122,4,0)+VLOOKUP(A99,WPTP!$A$1:$E$122,5,0)</f>
        <v>0</v>
      </c>
      <c r="O99" s="0" t="n">
        <f aca="false">10*VLOOKUP(A99,VPTP!$A$1:$D$122,4,0)+VLOOKUP(A99,VPTP!$A$1:$E$122,5,0)</f>
        <v>0</v>
      </c>
      <c r="P99" s="0" t="n">
        <f aca="false">10*VLOOKUP(A99,PPTP!$A$1:$D$122,4,0)+VLOOKUP(A99,PPTP!$A$1:$E$122,5,0)</f>
        <v>0</v>
      </c>
      <c r="Q99" s="0" t="n">
        <f aca="false">10*VLOOKUP(A99,WPOP!$A$1:$D$122,4,0)+VLOOKUP(A99,WPOP!$A$1:$E$122,5,0)</f>
        <v>0</v>
      </c>
      <c r="R99" s="0" t="n">
        <f aca="false">10*VLOOKUP(A99,VPOP!$A$1:$D$124,4,0)+VLOOKUP(A99,VPOP!$A$1:$E$124,5,0)</f>
        <v>0</v>
      </c>
      <c r="S99" s="0" t="n">
        <f aca="false">10*VLOOKUP(A99,CPOP!$A$1:$D$122,4,0)+VLOOKUP(A99,CPOP!$A$1:$E$122,5,0)</f>
        <v>0</v>
      </c>
      <c r="T99" s="0" t="n">
        <f aca="false">10*VLOOKUP(A99,READ!$A$1:$D$122,4,0)+VLOOKUP(A99,READ!$A$1:$E$122,5,0)</f>
        <v>0</v>
      </c>
      <c r="U99" s="4" t="n">
        <f aca="false">10*VLOOKUP(A99,LPE!$A$1:$D$122,4,0)+VLOOKUP(A99,LPE!$A$1:$E$122,5,0)</f>
        <v>1</v>
      </c>
      <c r="V99" s="4" t="n">
        <f aca="false">10*VLOOKUP(A99,SPL!$A$1:$D$122,4,0)+VLOOKUP(A99,SPL!$A$1:$E$122,5,0)</f>
        <v>1</v>
      </c>
      <c r="W99" s="4" t="n">
        <f aca="false">10*VLOOKUP(A99,WL!$A$1:$D$122,4,0)+VLOOKUP(A99,WL!$A$1:$E$122,5,0)</f>
        <v>1</v>
      </c>
      <c r="X99" s="0" t="n">
        <f aca="false">10*VLOOKUP(A99,FACT!$A$1:$D$123,4,0)+VLOOKUP(A99,FACT!$A$1:$E$123,5,0)</f>
        <v>0</v>
      </c>
      <c r="Y99" s="0" t="n">
        <f aca="false">10*VLOOKUP(A99,FPATH!$A$1:$D$122,4,0)+VLOOKUP(A99,FPATH!$A$1:$E$122,5,0)</f>
        <v>0</v>
      </c>
      <c r="Z99" s="0" t="n">
        <f aca="false">10*VLOOKUP(A99,CL!$A$1:$D$122,4,0)+VLOOKUP(A99,CL!$A$1:$E$122,5,0)</f>
        <v>0</v>
      </c>
      <c r="AA99" s="5" t="n">
        <f aca="false">COUNTIF(B99:Z99,"&gt;0")</f>
        <v>7</v>
      </c>
      <c r="AB99" s="6" t="n">
        <f aca="false">COUNTIF(B99:Z99,"1")+COUNTIF(B99:Z99,"11")</f>
        <v>6</v>
      </c>
      <c r="AC99" s="7" t="n">
        <f aca="false">COUNTIF(C99:Z99,"10")+COUNTIF(C99:Z99,"11")</f>
        <v>1</v>
      </c>
    </row>
    <row r="100" customFormat="false" ht="12.75" hidden="false" customHeight="false" outlineLevel="0" collapsed="false">
      <c r="A100" s="0" t="s">
        <v>110</v>
      </c>
      <c r="B100" s="0" t="n">
        <f aca="false">10*VLOOKUP(A100,INT!$A$1:$D$122,4,0)+VLOOKUP(A100,INT!$A$1:$E$122,5,0)</f>
        <v>0</v>
      </c>
      <c r="C100" s="4" t="n">
        <f aca="false">10*VLOOKUP(A100,ENT!$A$1:$D$122,4,0)+VLOOKUP(A100,ENT!$A$1:$E$122,5,0)</f>
        <v>10</v>
      </c>
      <c r="D100" s="0" t="n">
        <f aca="false">10*VLOOKUP(A100,FLOW!$A$1:$D$122,4,0)+VLOOKUP(A100,FLOW!$A$1:$E$122,5,0)</f>
        <v>0</v>
      </c>
      <c r="E100" s="0" t="n">
        <f aca="false">10*VLOOKUP(A100,PATH!$A$1:$D$122,4,0)+VLOOKUP(A100,PATH!$A$1:$E$122,5,0)</f>
        <v>0</v>
      </c>
      <c r="F100" s="0" t="n">
        <f aca="false">10*VLOOKUP(A100,CNF!$A$1:$D$122,4,0)+VLOOKUP(A100,CNF!$A$1:$E$122,5,0)</f>
        <v>0</v>
      </c>
      <c r="G100" s="0" t="n">
        <f aca="false">10*VLOOKUP(A100,SNT1!$A$1:$D$122,4,0)+VLOOKUP(A100,SNT1!$A$1:$E$122,5,0)</f>
        <v>0</v>
      </c>
      <c r="H100" s="0" t="n">
        <f aca="false">10*VLOOKUP(A100,SNT2!$A$1:$D$122,4,0)+VLOOKUP(A100,SNT2!$A$1:$E$122,5,0)</f>
        <v>0</v>
      </c>
      <c r="I100" s="0" t="n">
        <f aca="false">10*VLOOKUP(A100,SNT3!$A$1:$D$122,4,0)+VLOOKUP(A100,SNT3!$A$1:$E$122,5,0)</f>
        <v>0</v>
      </c>
      <c r="J100" s="0" t="e">
        <f aca="false">10*VLOOKUP(A100,#REF!,4,0)+VLOOKUP(A100,#REF!,5,0)</f>
        <v>#VALUE!</v>
      </c>
      <c r="K100" s="0" t="n">
        <f aca="false">10*VLOOKUP(A100,OPRE2!$A$1:$D$124,4,0)+VLOOKUP(A100,OPRE2!$A$1:$E$124,5,0)</f>
        <v>0</v>
      </c>
      <c r="L100" s="0" t="e">
        <f aca="false">10*VLOOKUP(A100,#REF!,4,0)+VLOOKUP(A100,#REF!,5,0)</f>
        <v>#VALUE!</v>
      </c>
      <c r="M100" s="0" t="n">
        <f aca="false">10*VLOOKUP(A100,TPI!$A$1:$D$122,4,0)+VLOOKUP(A100,TPI!$A$1:$E$122,5,0)</f>
        <v>0</v>
      </c>
      <c r="N100" s="0" t="n">
        <f aca="false">10*VLOOKUP(A100,WPTP!$A$1:$D$122,4,0)+VLOOKUP(A100,WPTP!$A$1:$E$122,5,0)</f>
        <v>0</v>
      </c>
      <c r="O100" s="0" t="n">
        <f aca="false">10*VLOOKUP(A100,VPTP!$A$1:$D$122,4,0)+VLOOKUP(A100,VPTP!$A$1:$E$122,5,0)</f>
        <v>0</v>
      </c>
      <c r="P100" s="0" t="n">
        <f aca="false">10*VLOOKUP(A100,PPTP!$A$1:$D$122,4,0)+VLOOKUP(A100,PPTP!$A$1:$E$122,5,0)</f>
        <v>0</v>
      </c>
      <c r="Q100" s="0" t="n">
        <f aca="false">10*VLOOKUP(A100,WPOP!$A$1:$D$122,4,0)+VLOOKUP(A100,WPOP!$A$1:$E$122,5,0)</f>
        <v>0</v>
      </c>
      <c r="R100" s="0" t="n">
        <f aca="false">10*VLOOKUP(A100,VPOP!$A$1:$D$124,4,0)+VLOOKUP(A100,VPOP!$A$1:$E$124,5,0)</f>
        <v>0</v>
      </c>
      <c r="S100" s="0" t="n">
        <f aca="false">10*VLOOKUP(A100,CPOP!$A$1:$D$122,4,0)+VLOOKUP(A100,CPOP!$A$1:$E$122,5,0)</f>
        <v>0</v>
      </c>
      <c r="T100" s="0" t="n">
        <f aca="false">10*VLOOKUP(A100,READ!$A$1:$D$122,4,0)+VLOOKUP(A100,READ!$A$1:$E$122,5,0)</f>
        <v>0</v>
      </c>
      <c r="U100" s="4" t="n">
        <f aca="false">10*VLOOKUP(A100,LPE!$A$1:$D$122,4,0)+VLOOKUP(A100,LPE!$A$1:$E$122,5,0)</f>
        <v>1</v>
      </c>
      <c r="V100" s="4" t="n">
        <f aca="false">10*VLOOKUP(A100,SPL!$A$1:$D$122,4,0)+VLOOKUP(A100,SPL!$A$1:$E$122,5,0)</f>
        <v>1</v>
      </c>
      <c r="W100" s="4" t="n">
        <f aca="false">10*VLOOKUP(A100,WL!$A$1:$D$122,4,0)+VLOOKUP(A100,WL!$A$1:$E$122,5,0)</f>
        <v>1</v>
      </c>
      <c r="X100" s="0" t="n">
        <f aca="false">10*VLOOKUP(A100,FACT!$A$1:$D$123,4,0)+VLOOKUP(A100,FACT!$A$1:$E$123,5,0)</f>
        <v>0</v>
      </c>
      <c r="Y100" s="0" t="n">
        <f aca="false">10*VLOOKUP(A100,FPATH!$A$1:$D$122,4,0)+VLOOKUP(A100,FPATH!$A$1:$E$122,5,0)</f>
        <v>0</v>
      </c>
      <c r="Z100" s="0" t="n">
        <f aca="false">10*VLOOKUP(A100,CL!$A$1:$D$122,4,0)+VLOOKUP(A100,CL!$A$1:$E$122,5,0)</f>
        <v>0</v>
      </c>
      <c r="AA100" s="5" t="n">
        <f aca="false">COUNTIF(B100:Z100,"&gt;0")</f>
        <v>4</v>
      </c>
      <c r="AB100" s="6" t="n">
        <f aca="false">COUNTIF(B100:Z100,"1")+COUNTIF(B100:Z100,"11")</f>
        <v>3</v>
      </c>
      <c r="AC100" s="7" t="n">
        <f aca="false">COUNTIF(C100:Z100,"10")+COUNTIF(C100:Z100,"11")</f>
        <v>1</v>
      </c>
    </row>
    <row r="101" customFormat="false" ht="12.75" hidden="false" customHeight="false" outlineLevel="0" collapsed="false">
      <c r="A101" s="0" t="s">
        <v>111</v>
      </c>
      <c r="B101" s="0" t="n">
        <f aca="false">10*VLOOKUP(A101,INT!$A$1:$D$122,4,0)+VLOOKUP(A101,INT!$A$1:$E$122,5,0)</f>
        <v>0</v>
      </c>
      <c r="C101" s="4" t="n">
        <f aca="false">10*VLOOKUP(A101,ENT!$A$1:$D$122,4,0)+VLOOKUP(A101,ENT!$A$1:$E$122,5,0)</f>
        <v>1</v>
      </c>
      <c r="D101" s="0" t="n">
        <f aca="false">10*VLOOKUP(A101,FLOW!$A$1:$D$122,4,0)+VLOOKUP(A101,FLOW!$A$1:$E$122,5,0)</f>
        <v>0</v>
      </c>
      <c r="E101" s="0" t="n">
        <f aca="false">10*VLOOKUP(A101,PATH!$A$1:$D$122,4,0)+VLOOKUP(A101,PATH!$A$1:$E$122,5,0)</f>
        <v>0</v>
      </c>
      <c r="F101" s="0" t="n">
        <f aca="false">10*VLOOKUP(A101,CNF!$A$1:$D$122,4,0)+VLOOKUP(A101,CNF!$A$1:$E$122,5,0)</f>
        <v>0</v>
      </c>
      <c r="G101" s="0" t="n">
        <f aca="false">10*VLOOKUP(A101,SNT1!$A$1:$D$122,4,0)+VLOOKUP(A101,SNT1!$A$1:$E$122,5,0)</f>
        <v>0</v>
      </c>
      <c r="H101" s="0" t="n">
        <f aca="false">10*VLOOKUP(A101,SNT2!$A$1:$D$122,4,0)+VLOOKUP(A101,SNT2!$A$1:$E$122,5,0)</f>
        <v>0</v>
      </c>
      <c r="I101" s="0" t="n">
        <f aca="false">10*VLOOKUP(A101,SNT3!$A$1:$D$122,4,0)+VLOOKUP(A101,SNT3!$A$1:$E$122,5,0)</f>
        <v>0</v>
      </c>
      <c r="J101" s="0" t="e">
        <f aca="false">10*VLOOKUP(A101,#REF!,4,0)+VLOOKUP(A101,#REF!,5,0)</f>
        <v>#VALUE!</v>
      </c>
      <c r="K101" s="0" t="n">
        <f aca="false">10*VLOOKUP(A101,OPRE2!$A$1:$D$124,4,0)+VLOOKUP(A101,OPRE2!$A$1:$E$124,5,0)</f>
        <v>0</v>
      </c>
      <c r="L101" s="0" t="e">
        <f aca="false">10*VLOOKUP(A101,#REF!,4,0)+VLOOKUP(A101,#REF!,5,0)</f>
        <v>#VALUE!</v>
      </c>
      <c r="M101" s="0" t="n">
        <f aca="false">10*VLOOKUP(A101,TPI!$A$1:$D$122,4,0)+VLOOKUP(A101,TPI!$A$1:$E$122,5,0)</f>
        <v>0</v>
      </c>
      <c r="N101" s="0" t="n">
        <f aca="false">10*VLOOKUP(A101,WPTP!$A$1:$D$122,4,0)+VLOOKUP(A101,WPTP!$A$1:$E$122,5,0)</f>
        <v>0</v>
      </c>
      <c r="O101" s="0" t="n">
        <f aca="false">10*VLOOKUP(A101,VPTP!$A$1:$D$122,4,0)+VLOOKUP(A101,VPTP!$A$1:$E$122,5,0)</f>
        <v>0</v>
      </c>
      <c r="P101" s="0" t="n">
        <f aca="false">10*VLOOKUP(A101,PPTP!$A$1:$D$122,4,0)+VLOOKUP(A101,PPTP!$A$1:$E$122,5,0)</f>
        <v>0</v>
      </c>
      <c r="Q101" s="0" t="n">
        <f aca="false">10*VLOOKUP(A101,WPOP!$A$1:$D$122,4,0)+VLOOKUP(A101,WPOP!$A$1:$E$122,5,0)</f>
        <v>0</v>
      </c>
      <c r="R101" s="0" t="n">
        <f aca="false">10*VLOOKUP(A101,VPOP!$A$1:$D$124,4,0)+VLOOKUP(A101,VPOP!$A$1:$E$124,5,0)</f>
        <v>0</v>
      </c>
      <c r="S101" s="0" t="n">
        <f aca="false">10*VLOOKUP(A101,CPOP!$A$1:$D$122,4,0)+VLOOKUP(A101,CPOP!$A$1:$E$122,5,0)</f>
        <v>0</v>
      </c>
      <c r="T101" s="0" t="n">
        <f aca="false">10*VLOOKUP(A101,READ!$A$1:$D$122,4,0)+VLOOKUP(A101,READ!$A$1:$E$122,5,0)</f>
        <v>0</v>
      </c>
      <c r="U101" s="4" t="n">
        <f aca="false">10*VLOOKUP(A101,LPE!$A$1:$D$122,4,0)+VLOOKUP(A101,LPE!$A$1:$E$122,5,0)</f>
        <v>1</v>
      </c>
      <c r="V101" s="4" t="n">
        <f aca="false">10*VLOOKUP(A101,SPL!$A$1:$D$122,4,0)+VLOOKUP(A101,SPL!$A$1:$E$122,5,0)</f>
        <v>1</v>
      </c>
      <c r="W101" s="4" t="n">
        <f aca="false">10*VLOOKUP(A101,WL!$A$1:$D$122,4,0)+VLOOKUP(A101,WL!$A$1:$E$122,5,0)</f>
        <v>1</v>
      </c>
      <c r="X101" s="0" t="n">
        <f aca="false">10*VLOOKUP(A101,FACT!$A$1:$D$123,4,0)+VLOOKUP(A101,FACT!$A$1:$E$123,5,0)</f>
        <v>0</v>
      </c>
      <c r="Y101" s="0" t="n">
        <f aca="false">10*VLOOKUP(A101,FPATH!$A$1:$D$122,4,0)+VLOOKUP(A101,FPATH!$A$1:$E$122,5,0)</f>
        <v>0</v>
      </c>
      <c r="Z101" s="0" t="n">
        <f aca="false">10*VLOOKUP(A101,CL!$A$1:$D$122,4,0)+VLOOKUP(A101,CL!$A$1:$E$122,5,0)</f>
        <v>0</v>
      </c>
      <c r="AA101" s="5" t="n">
        <f aca="false">COUNTIF(B101:Z101,"&gt;0")</f>
        <v>4</v>
      </c>
      <c r="AB101" s="6" t="n">
        <f aca="false">COUNTIF(B101:Z101,"1")+COUNTIF(B101:Z101,"11")</f>
        <v>4</v>
      </c>
      <c r="AC101" s="7" t="n">
        <f aca="false">COUNTIF(C101:Z101,"10")+COUNTIF(C101:Z101,"11")</f>
        <v>0</v>
      </c>
    </row>
    <row r="102" customFormat="false" ht="12.75" hidden="false" customHeight="false" outlineLevel="0" collapsed="false">
      <c r="A102" s="0" t="s">
        <v>112</v>
      </c>
      <c r="B102" s="0" t="n">
        <f aca="false">10*VLOOKUP(A102,INT!$A$1:$D$122,4,0)+VLOOKUP(A102,INT!$A$1:$E$122,5,0)</f>
        <v>0</v>
      </c>
      <c r="C102" s="4" t="n">
        <f aca="false">10*VLOOKUP(A102,ENT!$A$1:$D$122,4,0)+VLOOKUP(A102,ENT!$A$1:$E$122,5,0)</f>
        <v>1</v>
      </c>
      <c r="D102" s="0" t="n">
        <f aca="false">10*VLOOKUP(A102,FLOW!$A$1:$D$122,4,0)+VLOOKUP(A102,FLOW!$A$1:$E$122,5,0)</f>
        <v>0</v>
      </c>
      <c r="E102" s="0" t="n">
        <f aca="false">10*VLOOKUP(A102,PATH!$A$1:$D$122,4,0)+VLOOKUP(A102,PATH!$A$1:$E$122,5,0)</f>
        <v>0</v>
      </c>
      <c r="F102" s="0" t="n">
        <f aca="false">10*VLOOKUP(A102,CNF!$A$1:$D$122,4,0)+VLOOKUP(A102,CNF!$A$1:$E$122,5,0)</f>
        <v>0</v>
      </c>
      <c r="G102" s="0" t="n">
        <f aca="false">10*VLOOKUP(A102,SNT1!$A$1:$D$122,4,0)+VLOOKUP(A102,SNT1!$A$1:$E$122,5,0)</f>
        <v>10</v>
      </c>
      <c r="H102" s="0" t="n">
        <f aca="false">10*VLOOKUP(A102,SNT2!$A$1:$D$122,4,0)+VLOOKUP(A102,SNT2!$A$1:$E$122,5,0)</f>
        <v>0</v>
      </c>
      <c r="I102" s="0" t="n">
        <f aca="false">10*VLOOKUP(A102,SNT3!$A$1:$D$122,4,0)+VLOOKUP(A102,SNT3!$A$1:$E$122,5,0)</f>
        <v>1</v>
      </c>
      <c r="J102" s="0" t="e">
        <f aca="false">10*VLOOKUP(A102,#REF!,4,0)+VLOOKUP(A102,#REF!,5,0)</f>
        <v>#VALUE!</v>
      </c>
      <c r="K102" s="0" t="n">
        <f aca="false">10*VLOOKUP(A102,OPRE2!$A$1:$D$124,4,0)+VLOOKUP(A102,OPRE2!$A$1:$E$124,5,0)</f>
        <v>0</v>
      </c>
      <c r="L102" s="0" t="e">
        <f aca="false">10*VLOOKUP(A102,#REF!,4,0)+VLOOKUP(A102,#REF!,5,0)</f>
        <v>#VALUE!</v>
      </c>
      <c r="M102" s="0" t="n">
        <f aca="false">10*VLOOKUP(A102,TPI!$A$1:$D$122,4,0)+VLOOKUP(A102,TPI!$A$1:$E$122,5,0)</f>
        <v>0</v>
      </c>
      <c r="N102" s="0" t="n">
        <f aca="false">10*VLOOKUP(A102,WPTP!$A$1:$D$122,4,0)+VLOOKUP(A102,WPTP!$A$1:$E$122,5,0)</f>
        <v>0</v>
      </c>
      <c r="O102" s="0" t="n">
        <f aca="false">10*VLOOKUP(A102,VPTP!$A$1:$D$122,4,0)+VLOOKUP(A102,VPTP!$A$1:$E$122,5,0)</f>
        <v>0</v>
      </c>
      <c r="P102" s="0" t="n">
        <f aca="false">10*VLOOKUP(A102,PPTP!$A$1:$D$122,4,0)+VLOOKUP(A102,PPTP!$A$1:$E$122,5,0)</f>
        <v>1</v>
      </c>
      <c r="Q102" s="0" t="n">
        <f aca="false">10*VLOOKUP(A102,WPOP!$A$1:$D$122,4,0)+VLOOKUP(A102,WPOP!$A$1:$E$122,5,0)</f>
        <v>0</v>
      </c>
      <c r="R102" s="0" t="n">
        <f aca="false">10*VLOOKUP(A102,VPOP!$A$1:$D$124,4,0)+VLOOKUP(A102,VPOP!$A$1:$E$124,5,0)</f>
        <v>0</v>
      </c>
      <c r="S102" s="0" t="n">
        <f aca="false">10*VLOOKUP(A102,CPOP!$A$1:$D$122,4,0)+VLOOKUP(A102,CPOP!$A$1:$E$122,5,0)</f>
        <v>0</v>
      </c>
      <c r="T102" s="0" t="n">
        <f aca="false">10*VLOOKUP(A102,READ!$A$1:$D$122,4,0)+VLOOKUP(A102,READ!$A$1:$E$122,5,0)</f>
        <v>0</v>
      </c>
      <c r="U102" s="4" t="n">
        <f aca="false">10*VLOOKUP(A102,LPE!$A$1:$D$122,4,0)+VLOOKUP(A102,LPE!$A$1:$E$122,5,0)</f>
        <v>1</v>
      </c>
      <c r="V102" s="4" t="n">
        <f aca="false">10*VLOOKUP(A102,SPL!$A$1:$D$122,4,0)+VLOOKUP(A102,SPL!$A$1:$E$122,5,0)</f>
        <v>1</v>
      </c>
      <c r="W102" s="4" t="n">
        <f aca="false">10*VLOOKUP(A102,WL!$A$1:$D$122,4,0)+VLOOKUP(A102,WL!$A$1:$E$122,5,0)</f>
        <v>1</v>
      </c>
      <c r="X102" s="0" t="n">
        <f aca="false">10*VLOOKUP(A102,FACT!$A$1:$D$123,4,0)+VLOOKUP(A102,FACT!$A$1:$E$123,5,0)</f>
        <v>0</v>
      </c>
      <c r="Y102" s="0" t="n">
        <f aca="false">10*VLOOKUP(A102,FPATH!$A$1:$D$122,4,0)+VLOOKUP(A102,FPATH!$A$1:$E$122,5,0)</f>
        <v>0</v>
      </c>
      <c r="Z102" s="0" t="n">
        <f aca="false">10*VLOOKUP(A102,CL!$A$1:$D$122,4,0)+VLOOKUP(A102,CL!$A$1:$E$122,5,0)</f>
        <v>0</v>
      </c>
      <c r="AA102" s="5" t="n">
        <f aca="false">COUNTIF(B102:Z102,"&gt;0")</f>
        <v>7</v>
      </c>
      <c r="AB102" s="6" t="n">
        <f aca="false">COUNTIF(B102:Z102,"1")+COUNTIF(B102:Z102,"11")</f>
        <v>6</v>
      </c>
      <c r="AC102" s="7" t="n">
        <f aca="false">COUNTIF(C102:Z102,"10")+COUNTIF(C102:Z102,"11")</f>
        <v>1</v>
      </c>
    </row>
    <row r="103" customFormat="false" ht="12.75" hidden="false" customHeight="false" outlineLevel="0" collapsed="false">
      <c r="A103" s="0" t="s">
        <v>113</v>
      </c>
      <c r="B103" s="0" t="n">
        <f aca="false">10*VLOOKUP(A103,INT!$A$1:$D$122,4,0)+VLOOKUP(A103,INT!$A$1:$E$122,5,0)</f>
        <v>0</v>
      </c>
      <c r="C103" s="4" t="n">
        <f aca="false">10*VLOOKUP(A103,ENT!$A$1:$D$122,4,0)+VLOOKUP(A103,ENT!$A$1:$E$122,5,0)</f>
        <v>1</v>
      </c>
      <c r="D103" s="0" t="n">
        <f aca="false">10*VLOOKUP(A103,FLOW!$A$1:$D$122,4,0)+VLOOKUP(A103,FLOW!$A$1:$E$122,5,0)</f>
        <v>0</v>
      </c>
      <c r="E103" s="0" t="n">
        <f aca="false">10*VLOOKUP(A103,PATH!$A$1:$D$122,4,0)+VLOOKUP(A103,PATH!$A$1:$E$122,5,0)</f>
        <v>0</v>
      </c>
      <c r="F103" s="0" t="n">
        <f aca="false">10*VLOOKUP(A103,CNF!$A$1:$D$122,4,0)+VLOOKUP(A103,CNF!$A$1:$E$122,5,0)</f>
        <v>1</v>
      </c>
      <c r="G103" s="0" t="n">
        <f aca="false">10*VLOOKUP(A103,SNT1!$A$1:$D$122,4,0)+VLOOKUP(A103,SNT1!$A$1:$E$122,5,0)</f>
        <v>0</v>
      </c>
      <c r="H103" s="0" t="n">
        <f aca="false">10*VLOOKUP(A103,SNT2!$A$1:$D$122,4,0)+VLOOKUP(A103,SNT2!$A$1:$E$122,5,0)</f>
        <v>0</v>
      </c>
      <c r="I103" s="0" t="n">
        <f aca="false">10*VLOOKUP(A103,SNT3!$A$1:$D$122,4,0)+VLOOKUP(A103,SNT3!$A$1:$E$122,5,0)</f>
        <v>0</v>
      </c>
      <c r="J103" s="0" t="e">
        <f aca="false">10*VLOOKUP(A103,#REF!,4,0)+VLOOKUP(A103,#REF!,5,0)</f>
        <v>#VALUE!</v>
      </c>
      <c r="K103" s="0" t="n">
        <f aca="false">10*VLOOKUP(A103,OPRE2!$A$1:$D$124,4,0)+VLOOKUP(A103,OPRE2!$A$1:$E$124,5,0)</f>
        <v>0</v>
      </c>
      <c r="L103" s="0" t="e">
        <f aca="false">10*VLOOKUP(A103,#REF!,4,0)+VLOOKUP(A103,#REF!,5,0)</f>
        <v>#VALUE!</v>
      </c>
      <c r="M103" s="0" t="n">
        <f aca="false">10*VLOOKUP(A103,TPI!$A$1:$D$122,4,0)+VLOOKUP(A103,TPI!$A$1:$E$122,5,0)</f>
        <v>0</v>
      </c>
      <c r="N103" s="0" t="n">
        <f aca="false">10*VLOOKUP(A103,WPTP!$A$1:$D$122,4,0)+VLOOKUP(A103,WPTP!$A$1:$E$122,5,0)</f>
        <v>0</v>
      </c>
      <c r="O103" s="0" t="n">
        <f aca="false">10*VLOOKUP(A103,VPTP!$A$1:$D$122,4,0)+VLOOKUP(A103,VPTP!$A$1:$E$122,5,0)</f>
        <v>0</v>
      </c>
      <c r="P103" s="0" t="n">
        <f aca="false">10*VLOOKUP(A103,PPTP!$A$1:$D$122,4,0)+VLOOKUP(A103,PPTP!$A$1:$E$122,5,0)</f>
        <v>1</v>
      </c>
      <c r="Q103" s="0" t="n">
        <f aca="false">10*VLOOKUP(A103,WPOP!$A$1:$D$122,4,0)+VLOOKUP(A103,WPOP!$A$1:$E$122,5,0)</f>
        <v>10</v>
      </c>
      <c r="R103" s="0" t="n">
        <f aca="false">10*VLOOKUP(A103,VPOP!$A$1:$D$124,4,0)+VLOOKUP(A103,VPOP!$A$1:$E$124,5,0)</f>
        <v>0</v>
      </c>
      <c r="S103" s="0" t="n">
        <f aca="false">10*VLOOKUP(A103,CPOP!$A$1:$D$122,4,0)+VLOOKUP(A103,CPOP!$A$1:$E$122,5,0)</f>
        <v>10</v>
      </c>
      <c r="T103" s="0" t="n">
        <f aca="false">10*VLOOKUP(A103,READ!$A$1:$D$122,4,0)+VLOOKUP(A103,READ!$A$1:$E$122,5,0)</f>
        <v>10</v>
      </c>
      <c r="U103" s="4" t="n">
        <f aca="false">10*VLOOKUP(A103,LPE!$A$1:$D$122,4,0)+VLOOKUP(A103,LPE!$A$1:$E$122,5,0)</f>
        <v>1</v>
      </c>
      <c r="V103" s="4" t="n">
        <f aca="false">10*VLOOKUP(A103,SPL!$A$1:$D$122,4,0)+VLOOKUP(A103,SPL!$A$1:$E$122,5,0)</f>
        <v>1</v>
      </c>
      <c r="W103" s="4" t="n">
        <f aca="false">10*VLOOKUP(A103,WL!$A$1:$D$122,4,0)+VLOOKUP(A103,WL!$A$1:$E$122,5,0)</f>
        <v>1</v>
      </c>
      <c r="X103" s="0" t="n">
        <f aca="false">10*VLOOKUP(A103,FACT!$A$1:$D$123,4,0)+VLOOKUP(A103,FACT!$A$1:$E$123,5,0)</f>
        <v>10</v>
      </c>
      <c r="Y103" s="0" t="n">
        <f aca="false">10*VLOOKUP(A103,FPATH!$A$1:$D$122,4,0)+VLOOKUP(A103,FPATH!$A$1:$E$122,5,0)</f>
        <v>0</v>
      </c>
      <c r="Z103" s="0" t="n">
        <f aca="false">10*VLOOKUP(A103,CL!$A$1:$D$122,4,0)+VLOOKUP(A103,CL!$A$1:$E$122,5,0)</f>
        <v>0</v>
      </c>
      <c r="AA103" s="5" t="n">
        <f aca="false">COUNTIF(B103:Z103,"&gt;0")</f>
        <v>10</v>
      </c>
      <c r="AB103" s="6" t="n">
        <f aca="false">COUNTIF(B103:Z103,"1")+COUNTIF(B103:Z103,"11")</f>
        <v>6</v>
      </c>
      <c r="AC103" s="7" t="n">
        <f aca="false">COUNTIF(C103:Z103,"10")+COUNTIF(C103:Z103,"11")</f>
        <v>4</v>
      </c>
    </row>
    <row r="104" customFormat="false" ht="12.75" hidden="false" customHeight="false" outlineLevel="0" collapsed="false">
      <c r="A104" s="0" t="s">
        <v>114</v>
      </c>
      <c r="B104" s="0" t="n">
        <f aca="false">10*VLOOKUP(A104,INT!$A$1:$D$122,4,0)+VLOOKUP(A104,INT!$A$1:$E$122,5,0)</f>
        <v>0</v>
      </c>
      <c r="C104" s="4" t="n">
        <f aca="false">10*VLOOKUP(A104,ENT!$A$1:$D$122,4,0)+VLOOKUP(A104,ENT!$A$1:$E$122,5,0)</f>
        <v>1</v>
      </c>
      <c r="D104" s="0" t="n">
        <f aca="false">10*VLOOKUP(A104,FLOW!$A$1:$D$122,4,0)+VLOOKUP(A104,FLOW!$A$1:$E$122,5,0)</f>
        <v>0</v>
      </c>
      <c r="E104" s="0" t="n">
        <f aca="false">10*VLOOKUP(A104,PATH!$A$1:$D$122,4,0)+VLOOKUP(A104,PATH!$A$1:$E$122,5,0)</f>
        <v>0</v>
      </c>
      <c r="F104" s="0" t="n">
        <f aca="false">10*VLOOKUP(A104,CNF!$A$1:$D$122,4,0)+VLOOKUP(A104,CNF!$A$1:$E$122,5,0)</f>
        <v>1</v>
      </c>
      <c r="G104" s="0" t="n">
        <f aca="false">10*VLOOKUP(A104,SNT1!$A$1:$D$122,4,0)+VLOOKUP(A104,SNT1!$A$1:$E$122,5,0)</f>
        <v>0</v>
      </c>
      <c r="H104" s="0" t="n">
        <f aca="false">10*VLOOKUP(A104,SNT2!$A$1:$D$122,4,0)+VLOOKUP(A104,SNT2!$A$1:$E$122,5,0)</f>
        <v>0</v>
      </c>
      <c r="I104" s="0" t="n">
        <f aca="false">10*VLOOKUP(A104,SNT3!$A$1:$D$122,4,0)+VLOOKUP(A104,SNT3!$A$1:$E$122,5,0)</f>
        <v>0</v>
      </c>
      <c r="J104" s="0" t="e">
        <f aca="false">10*VLOOKUP(A104,#REF!,4,0)+VLOOKUP(A104,#REF!,5,0)</f>
        <v>#VALUE!</v>
      </c>
      <c r="K104" s="0" t="n">
        <f aca="false">10*VLOOKUP(A104,OPRE2!$A$1:$D$124,4,0)+VLOOKUP(A104,OPRE2!$A$1:$E$124,5,0)</f>
        <v>0</v>
      </c>
      <c r="L104" s="0" t="e">
        <f aca="false">10*VLOOKUP(A104,#REF!,4,0)+VLOOKUP(A104,#REF!,5,0)</f>
        <v>#VALUE!</v>
      </c>
      <c r="M104" s="0" t="n">
        <f aca="false">10*VLOOKUP(A104,TPI!$A$1:$D$122,4,0)+VLOOKUP(A104,TPI!$A$1:$E$122,5,0)</f>
        <v>1</v>
      </c>
      <c r="N104" s="0" t="n">
        <f aca="false">10*VLOOKUP(A104,WPTP!$A$1:$D$122,4,0)+VLOOKUP(A104,WPTP!$A$1:$E$122,5,0)</f>
        <v>0</v>
      </c>
      <c r="O104" s="0" t="n">
        <f aca="false">10*VLOOKUP(A104,VPTP!$A$1:$D$122,4,0)+VLOOKUP(A104,VPTP!$A$1:$E$122,5,0)</f>
        <v>0</v>
      </c>
      <c r="P104" s="0" t="n">
        <f aca="false">10*VLOOKUP(A104,PPTP!$A$1:$D$122,4,0)+VLOOKUP(A104,PPTP!$A$1:$E$122,5,0)</f>
        <v>0</v>
      </c>
      <c r="Q104" s="0" t="n">
        <f aca="false">10*VLOOKUP(A104,WPOP!$A$1:$D$122,4,0)+VLOOKUP(A104,WPOP!$A$1:$E$122,5,0)</f>
        <v>0</v>
      </c>
      <c r="R104" s="0" t="n">
        <f aca="false">10*VLOOKUP(A104,VPOP!$A$1:$D$124,4,0)+VLOOKUP(A104,VPOP!$A$1:$E$124,5,0)</f>
        <v>0</v>
      </c>
      <c r="S104" s="0" t="n">
        <f aca="false">10*VLOOKUP(A104,CPOP!$A$1:$D$122,4,0)+VLOOKUP(A104,CPOP!$A$1:$E$122,5,0)</f>
        <v>0</v>
      </c>
      <c r="T104" s="0" t="n">
        <f aca="false">10*VLOOKUP(A104,READ!$A$1:$D$122,4,0)+VLOOKUP(A104,READ!$A$1:$E$122,5,0)</f>
        <v>0</v>
      </c>
      <c r="U104" s="4" t="n">
        <f aca="false">10*VLOOKUP(A104,LPE!$A$1:$D$122,4,0)+VLOOKUP(A104,LPE!$A$1:$E$122,5,0)</f>
        <v>1</v>
      </c>
      <c r="V104" s="4" t="n">
        <f aca="false">10*VLOOKUP(A104,SPL!$A$1:$D$122,4,0)+VLOOKUP(A104,SPL!$A$1:$E$122,5,0)</f>
        <v>1</v>
      </c>
      <c r="W104" s="4" t="n">
        <f aca="false">10*VLOOKUP(A104,WL!$A$1:$D$122,4,0)+VLOOKUP(A104,WL!$A$1:$E$122,5,0)</f>
        <v>1</v>
      </c>
      <c r="X104" s="0" t="n">
        <f aca="false">10*VLOOKUP(A104,FACT!$A$1:$D$123,4,0)+VLOOKUP(A104,FACT!$A$1:$E$123,5,0)</f>
        <v>0</v>
      </c>
      <c r="Y104" s="0" t="n">
        <f aca="false">10*VLOOKUP(A104,FPATH!$A$1:$D$122,4,0)+VLOOKUP(A104,FPATH!$A$1:$E$122,5,0)</f>
        <v>0</v>
      </c>
      <c r="Z104" s="0" t="n">
        <f aca="false">10*VLOOKUP(A104,CL!$A$1:$D$122,4,0)+VLOOKUP(A104,CL!$A$1:$E$122,5,0)</f>
        <v>0</v>
      </c>
      <c r="AA104" s="5" t="n">
        <f aca="false">COUNTIF(B104:Z104,"&gt;0")</f>
        <v>6</v>
      </c>
      <c r="AB104" s="6" t="n">
        <f aca="false">COUNTIF(B104:Z104,"1")+COUNTIF(B104:Z104,"11")</f>
        <v>6</v>
      </c>
      <c r="AC104" s="7" t="n">
        <f aca="false">COUNTIF(C104:Z104,"10")+COUNTIF(C104:Z104,"11")</f>
        <v>0</v>
      </c>
    </row>
    <row r="105" customFormat="false" ht="12.75" hidden="false" customHeight="false" outlineLevel="0" collapsed="false">
      <c r="A105" s="0" t="s">
        <v>115</v>
      </c>
      <c r="B105" s="0" t="n">
        <f aca="false">10*VLOOKUP(A105,INT!$A$1:$D$122,4,0)+VLOOKUP(A105,INT!$A$1:$E$122,5,0)</f>
        <v>0</v>
      </c>
      <c r="C105" s="4" t="n">
        <f aca="false">10*VLOOKUP(A105,ENT!$A$1:$D$122,4,0)+VLOOKUP(A105,ENT!$A$1:$E$122,5,0)</f>
        <v>1</v>
      </c>
      <c r="D105" s="0" t="n">
        <f aca="false">10*VLOOKUP(A105,FLOW!$A$1:$D$122,4,0)+VLOOKUP(A105,FLOW!$A$1:$E$122,5,0)</f>
        <v>0</v>
      </c>
      <c r="E105" s="0" t="n">
        <f aca="false">10*VLOOKUP(A105,PATH!$A$1:$D$122,4,0)+VLOOKUP(A105,PATH!$A$1:$E$122,5,0)</f>
        <v>0</v>
      </c>
      <c r="F105" s="0" t="n">
        <f aca="false">10*VLOOKUP(A105,CNF!$A$1:$D$122,4,0)+VLOOKUP(A105,CNF!$A$1:$E$122,5,0)</f>
        <v>0</v>
      </c>
      <c r="G105" s="0" t="n">
        <f aca="false">10*VLOOKUP(A105,SNT1!$A$1:$D$122,4,0)+VLOOKUP(A105,SNT1!$A$1:$E$122,5,0)</f>
        <v>0</v>
      </c>
      <c r="H105" s="0" t="n">
        <f aca="false">10*VLOOKUP(A105,SNT2!$A$1:$D$122,4,0)+VLOOKUP(A105,SNT2!$A$1:$E$122,5,0)</f>
        <v>0</v>
      </c>
      <c r="I105" s="0" t="n">
        <f aca="false">10*VLOOKUP(A105,SNT3!$A$1:$D$122,4,0)+VLOOKUP(A105,SNT3!$A$1:$E$122,5,0)</f>
        <v>0</v>
      </c>
      <c r="J105" s="0" t="e">
        <f aca="false">10*VLOOKUP(A105,#REF!,4,0)+VLOOKUP(A105,#REF!,5,0)</f>
        <v>#VALUE!</v>
      </c>
      <c r="K105" s="0" t="n">
        <f aca="false">10*VLOOKUP(A105,OPRE2!$A$1:$D$124,4,0)+VLOOKUP(A105,OPRE2!$A$1:$E$124,5,0)</f>
        <v>0</v>
      </c>
      <c r="L105" s="0" t="e">
        <f aca="false">10*VLOOKUP(A105,#REF!,4,0)+VLOOKUP(A105,#REF!,5,0)</f>
        <v>#VALUE!</v>
      </c>
      <c r="M105" s="0" t="n">
        <f aca="false">10*VLOOKUP(A105,TPI!$A$1:$D$122,4,0)+VLOOKUP(A105,TPI!$A$1:$E$122,5,0)</f>
        <v>0</v>
      </c>
      <c r="N105" s="0" t="n">
        <f aca="false">10*VLOOKUP(A105,WPTP!$A$1:$D$122,4,0)+VLOOKUP(A105,WPTP!$A$1:$E$122,5,0)</f>
        <v>0</v>
      </c>
      <c r="O105" s="0" t="n">
        <f aca="false">10*VLOOKUP(A105,VPTP!$A$1:$D$122,4,0)+VLOOKUP(A105,VPTP!$A$1:$E$122,5,0)</f>
        <v>0</v>
      </c>
      <c r="P105" s="0" t="n">
        <f aca="false">10*VLOOKUP(A105,PPTP!$A$1:$D$122,4,0)+VLOOKUP(A105,PPTP!$A$1:$E$122,5,0)</f>
        <v>1</v>
      </c>
      <c r="Q105" s="0" t="n">
        <f aca="false">10*VLOOKUP(A105,WPOP!$A$1:$D$122,4,0)+VLOOKUP(A105,WPOP!$A$1:$E$122,5,0)</f>
        <v>0</v>
      </c>
      <c r="R105" s="0" t="n">
        <f aca="false">10*VLOOKUP(A105,VPOP!$A$1:$D$124,4,0)+VLOOKUP(A105,VPOP!$A$1:$E$124,5,0)</f>
        <v>0</v>
      </c>
      <c r="S105" s="0" t="n">
        <f aca="false">10*VLOOKUP(A105,CPOP!$A$1:$D$122,4,0)+VLOOKUP(A105,CPOP!$A$1:$E$122,5,0)</f>
        <v>0</v>
      </c>
      <c r="T105" s="0" t="n">
        <f aca="false">10*VLOOKUP(A105,READ!$A$1:$D$122,4,0)+VLOOKUP(A105,READ!$A$1:$E$122,5,0)</f>
        <v>0</v>
      </c>
      <c r="U105" s="4" t="n">
        <f aca="false">10*VLOOKUP(A105,LPE!$A$1:$D$122,4,0)+VLOOKUP(A105,LPE!$A$1:$E$122,5,0)</f>
        <v>1</v>
      </c>
      <c r="V105" s="4" t="n">
        <f aca="false">10*VLOOKUP(A105,SPL!$A$1:$D$122,4,0)+VLOOKUP(A105,SPL!$A$1:$E$122,5,0)</f>
        <v>1</v>
      </c>
      <c r="W105" s="4" t="n">
        <f aca="false">10*VLOOKUP(A105,WL!$A$1:$D$122,4,0)+VLOOKUP(A105,WL!$A$1:$E$122,5,0)</f>
        <v>1</v>
      </c>
      <c r="X105" s="0" t="n">
        <f aca="false">10*VLOOKUP(A105,FACT!$A$1:$D$123,4,0)+VLOOKUP(A105,FACT!$A$1:$E$123,5,0)</f>
        <v>0</v>
      </c>
      <c r="Y105" s="0" t="n">
        <f aca="false">10*VLOOKUP(A105,FPATH!$A$1:$D$122,4,0)+VLOOKUP(A105,FPATH!$A$1:$E$122,5,0)</f>
        <v>0</v>
      </c>
      <c r="Z105" s="0" t="n">
        <f aca="false">10*VLOOKUP(A105,CL!$A$1:$D$122,4,0)+VLOOKUP(A105,CL!$A$1:$E$122,5,0)</f>
        <v>0</v>
      </c>
      <c r="AA105" s="5" t="n">
        <f aca="false">COUNTIF(B105:Z105,"&gt;0")</f>
        <v>5</v>
      </c>
      <c r="AB105" s="6" t="n">
        <f aca="false">COUNTIF(B105:Z105,"1")+COUNTIF(B105:Z105,"11")</f>
        <v>5</v>
      </c>
      <c r="AC105" s="7" t="n">
        <f aca="false">COUNTIF(C105:Z105,"10")+COUNTIF(C105:Z105,"11")</f>
        <v>0</v>
      </c>
    </row>
    <row r="106" customFormat="false" ht="12.75" hidden="false" customHeight="false" outlineLevel="0" collapsed="false">
      <c r="A106" s="0" t="s">
        <v>116</v>
      </c>
      <c r="B106" s="0" t="n">
        <f aca="false">10*VLOOKUP(A106,INT!$A$1:$D$122,4,0)+VLOOKUP(A106,INT!$A$1:$E$122,5,0)</f>
        <v>0</v>
      </c>
      <c r="C106" s="4" t="n">
        <f aca="false">10*VLOOKUP(A106,ENT!$A$1:$D$122,4,0)+VLOOKUP(A106,ENT!$A$1:$E$122,5,0)</f>
        <v>10</v>
      </c>
      <c r="D106" s="0" t="n">
        <f aca="false">10*VLOOKUP(A106,FLOW!$A$1:$D$122,4,0)+VLOOKUP(A106,FLOW!$A$1:$E$122,5,0)</f>
        <v>0</v>
      </c>
      <c r="E106" s="0" t="n">
        <f aca="false">10*VLOOKUP(A106,PATH!$A$1:$D$122,4,0)+VLOOKUP(A106,PATH!$A$1:$E$122,5,0)</f>
        <v>0</v>
      </c>
      <c r="F106" s="0" t="n">
        <f aca="false">10*VLOOKUP(A106,CNF!$A$1:$D$122,4,0)+VLOOKUP(A106,CNF!$A$1:$E$122,5,0)</f>
        <v>10</v>
      </c>
      <c r="G106" s="0" t="n">
        <f aca="false">10*VLOOKUP(A106,SNT1!$A$1:$D$122,4,0)+VLOOKUP(A106,SNT1!$A$1:$E$122,5,0)</f>
        <v>0</v>
      </c>
      <c r="H106" s="0" t="n">
        <f aca="false">10*VLOOKUP(A106,SNT2!$A$1:$D$122,4,0)+VLOOKUP(A106,SNT2!$A$1:$E$122,5,0)</f>
        <v>0</v>
      </c>
      <c r="I106" s="0" t="n">
        <f aca="false">10*VLOOKUP(A106,SNT3!$A$1:$D$122,4,0)+VLOOKUP(A106,SNT3!$A$1:$E$122,5,0)</f>
        <v>0</v>
      </c>
      <c r="J106" s="0" t="e">
        <f aca="false">10*VLOOKUP(A106,#REF!,4,0)+VLOOKUP(A106,#REF!,5,0)</f>
        <v>#VALUE!</v>
      </c>
      <c r="K106" s="0" t="n">
        <f aca="false">10*VLOOKUP(A106,OPRE2!$A$1:$D$124,4,0)+VLOOKUP(A106,OPRE2!$A$1:$E$124,5,0)</f>
        <v>0</v>
      </c>
      <c r="L106" s="0" t="e">
        <f aca="false">10*VLOOKUP(A106,#REF!,4,0)+VLOOKUP(A106,#REF!,5,0)</f>
        <v>#VALUE!</v>
      </c>
      <c r="M106" s="0" t="n">
        <f aca="false">10*VLOOKUP(A106,TPI!$A$1:$D$122,4,0)+VLOOKUP(A106,TPI!$A$1:$E$122,5,0)</f>
        <v>0</v>
      </c>
      <c r="N106" s="0" t="n">
        <f aca="false">10*VLOOKUP(A106,WPTP!$A$1:$D$122,4,0)+VLOOKUP(A106,WPTP!$A$1:$E$122,5,0)</f>
        <v>0</v>
      </c>
      <c r="O106" s="0" t="n">
        <f aca="false">10*VLOOKUP(A106,VPTP!$A$1:$D$122,4,0)+VLOOKUP(A106,VPTP!$A$1:$E$122,5,0)</f>
        <v>0</v>
      </c>
      <c r="P106" s="0" t="n">
        <f aca="false">10*VLOOKUP(A106,PPTP!$A$1:$D$122,4,0)+VLOOKUP(A106,PPTP!$A$1:$E$122,5,0)</f>
        <v>0</v>
      </c>
      <c r="Q106" s="0" t="n">
        <f aca="false">10*VLOOKUP(A106,WPOP!$A$1:$D$122,4,0)+VLOOKUP(A106,WPOP!$A$1:$E$122,5,0)</f>
        <v>0</v>
      </c>
      <c r="R106" s="0" t="n">
        <f aca="false">10*VLOOKUP(A106,VPOP!$A$1:$D$124,4,0)+VLOOKUP(A106,VPOP!$A$1:$E$124,5,0)</f>
        <v>0</v>
      </c>
      <c r="S106" s="0" t="n">
        <f aca="false">10*VLOOKUP(A106,CPOP!$A$1:$D$122,4,0)+VLOOKUP(A106,CPOP!$A$1:$E$122,5,0)</f>
        <v>0</v>
      </c>
      <c r="T106" s="0" t="n">
        <f aca="false">10*VLOOKUP(A106,READ!$A$1:$D$122,4,0)+VLOOKUP(A106,READ!$A$1:$E$122,5,0)</f>
        <v>0</v>
      </c>
      <c r="U106" s="4" t="n">
        <f aca="false">10*VLOOKUP(A106,LPE!$A$1:$D$122,4,0)+VLOOKUP(A106,LPE!$A$1:$E$122,5,0)</f>
        <v>1</v>
      </c>
      <c r="V106" s="4" t="n">
        <f aca="false">10*VLOOKUP(A106,SPL!$A$1:$D$122,4,0)+VLOOKUP(A106,SPL!$A$1:$E$122,5,0)</f>
        <v>1</v>
      </c>
      <c r="W106" s="4" t="n">
        <f aca="false">10*VLOOKUP(A106,WL!$A$1:$D$122,4,0)+VLOOKUP(A106,WL!$A$1:$E$122,5,0)</f>
        <v>1</v>
      </c>
      <c r="X106" s="0" t="n">
        <f aca="false">10*VLOOKUP(A106,FACT!$A$1:$D$123,4,0)+VLOOKUP(A106,FACT!$A$1:$E$123,5,0)</f>
        <v>0</v>
      </c>
      <c r="Y106" s="0" t="n">
        <f aca="false">10*VLOOKUP(A106,FPATH!$A$1:$D$122,4,0)+VLOOKUP(A106,FPATH!$A$1:$E$122,5,0)</f>
        <v>0</v>
      </c>
      <c r="Z106" s="0" t="n">
        <f aca="false">10*VLOOKUP(A106,CL!$A$1:$D$122,4,0)+VLOOKUP(A106,CL!$A$1:$E$122,5,0)</f>
        <v>0</v>
      </c>
      <c r="AA106" s="5" t="n">
        <f aca="false">COUNTIF(B106:Z106,"&gt;0")</f>
        <v>5</v>
      </c>
      <c r="AB106" s="6" t="n">
        <f aca="false">COUNTIF(B106:Z106,"1")+COUNTIF(B106:Z106,"11")</f>
        <v>3</v>
      </c>
      <c r="AC106" s="7" t="n">
        <f aca="false">COUNTIF(C106:Z106,"10")+COUNTIF(C106:Z106,"11")</f>
        <v>2</v>
      </c>
    </row>
    <row r="107" customFormat="false" ht="12.75" hidden="false" customHeight="false" outlineLevel="0" collapsed="false">
      <c r="A107" s="0" t="s">
        <v>117</v>
      </c>
      <c r="B107" s="0" t="n">
        <f aca="false">10*VLOOKUP(A107,INT!$A$1:$D$122,4,0)+VLOOKUP(A107,INT!$A$1:$E$122,5,0)</f>
        <v>10</v>
      </c>
      <c r="C107" s="4" t="n">
        <f aca="false">10*VLOOKUP(A107,ENT!$A$1:$D$122,4,0)+VLOOKUP(A107,ENT!$A$1:$E$122,5,0)</f>
        <v>1</v>
      </c>
      <c r="D107" s="0" t="n">
        <f aca="false">10*VLOOKUP(A107,FLOW!$A$1:$D$122,4,0)+VLOOKUP(A107,FLOW!$A$1:$E$122,5,0)</f>
        <v>10</v>
      </c>
      <c r="E107" s="0" t="n">
        <f aca="false">10*VLOOKUP(A107,PATH!$A$1:$D$122,4,0)+VLOOKUP(A107,PATH!$A$1:$E$122,5,0)</f>
        <v>10</v>
      </c>
      <c r="F107" s="0" t="n">
        <f aca="false">10*VLOOKUP(A107,CNF!$A$1:$D$122,4,0)+VLOOKUP(A107,CNF!$A$1:$E$122,5,0)</f>
        <v>10</v>
      </c>
      <c r="G107" s="0" t="n">
        <f aca="false">10*VLOOKUP(A107,SNT1!$A$1:$D$122,4,0)+VLOOKUP(A107,SNT1!$A$1:$E$122,5,0)</f>
        <v>0</v>
      </c>
      <c r="H107" s="0" t="n">
        <f aca="false">10*VLOOKUP(A107,SNT2!$A$1:$D$122,4,0)+VLOOKUP(A107,SNT2!$A$1:$E$122,5,0)</f>
        <v>0</v>
      </c>
      <c r="I107" s="0" t="n">
        <f aca="false">10*VLOOKUP(A107,SNT3!$A$1:$D$122,4,0)+VLOOKUP(A107,SNT3!$A$1:$E$122,5,0)</f>
        <v>0</v>
      </c>
      <c r="J107" s="0" t="e">
        <f aca="false">10*VLOOKUP(A107,#REF!,4,0)+VLOOKUP(A107,#REF!,5,0)</f>
        <v>#VALUE!</v>
      </c>
      <c r="K107" s="0" t="n">
        <f aca="false">10*VLOOKUP(A107,OPRE2!$A$1:$D$124,4,0)+VLOOKUP(A107,OPRE2!$A$1:$E$124,5,0)</f>
        <v>0</v>
      </c>
      <c r="L107" s="0" t="e">
        <f aca="false">10*VLOOKUP(A107,#REF!,4,0)+VLOOKUP(A107,#REF!,5,0)</f>
        <v>#VALUE!</v>
      </c>
      <c r="M107" s="0" t="n">
        <f aca="false">10*VLOOKUP(A107,TPI!$A$1:$D$122,4,0)+VLOOKUP(A107,TPI!$A$1:$E$122,5,0)</f>
        <v>0</v>
      </c>
      <c r="N107" s="0" t="n">
        <f aca="false">10*VLOOKUP(A107,WPTP!$A$1:$D$122,4,0)+VLOOKUP(A107,WPTP!$A$1:$E$122,5,0)</f>
        <v>0</v>
      </c>
      <c r="O107" s="0" t="n">
        <f aca="false">10*VLOOKUP(A107,VPTP!$A$1:$D$122,4,0)+VLOOKUP(A107,VPTP!$A$1:$E$122,5,0)</f>
        <v>0</v>
      </c>
      <c r="P107" s="0" t="n">
        <f aca="false">10*VLOOKUP(A107,PPTP!$A$1:$D$122,4,0)+VLOOKUP(A107,PPTP!$A$1:$E$122,5,0)</f>
        <v>1</v>
      </c>
      <c r="Q107" s="0" t="n">
        <f aca="false">10*VLOOKUP(A107,WPOP!$A$1:$D$122,4,0)+VLOOKUP(A107,WPOP!$A$1:$E$122,5,0)</f>
        <v>0</v>
      </c>
      <c r="R107" s="0" t="n">
        <f aca="false">10*VLOOKUP(A107,VPOP!$A$1:$D$124,4,0)+VLOOKUP(A107,VPOP!$A$1:$E$124,5,0)</f>
        <v>0</v>
      </c>
      <c r="S107" s="0" t="n">
        <f aca="false">10*VLOOKUP(A107,CPOP!$A$1:$D$122,4,0)+VLOOKUP(A107,CPOP!$A$1:$E$122,5,0)</f>
        <v>0</v>
      </c>
      <c r="T107" s="0" t="n">
        <f aca="false">10*VLOOKUP(A107,READ!$A$1:$D$122,4,0)+VLOOKUP(A107,READ!$A$1:$E$122,5,0)</f>
        <v>0</v>
      </c>
      <c r="U107" s="4" t="n">
        <f aca="false">10*VLOOKUP(A107,LPE!$A$1:$D$122,4,0)+VLOOKUP(A107,LPE!$A$1:$E$122,5,0)</f>
        <v>1</v>
      </c>
      <c r="V107" s="4" t="n">
        <f aca="false">10*VLOOKUP(A107,SPL!$A$1:$D$122,4,0)+VLOOKUP(A107,SPL!$A$1:$E$122,5,0)</f>
        <v>1</v>
      </c>
      <c r="W107" s="4" t="n">
        <f aca="false">10*VLOOKUP(A107,WL!$A$1:$D$122,4,0)+VLOOKUP(A107,WL!$A$1:$E$122,5,0)</f>
        <v>1</v>
      </c>
      <c r="X107" s="0" t="n">
        <f aca="false">10*VLOOKUP(A107,FACT!$A$1:$D$123,4,0)+VLOOKUP(A107,FACT!$A$1:$E$123,5,0)</f>
        <v>0</v>
      </c>
      <c r="Y107" s="0" t="n">
        <f aca="false">10*VLOOKUP(A107,FPATH!$A$1:$D$122,4,0)+VLOOKUP(A107,FPATH!$A$1:$E$122,5,0)</f>
        <v>0</v>
      </c>
      <c r="Z107" s="0" t="n">
        <f aca="false">10*VLOOKUP(A107,CL!$A$1:$D$122,4,0)+VLOOKUP(A107,CL!$A$1:$E$122,5,0)</f>
        <v>0</v>
      </c>
      <c r="AA107" s="5" t="n">
        <f aca="false">COUNTIF(B107:Z107,"&gt;0")</f>
        <v>9</v>
      </c>
      <c r="AB107" s="6" t="n">
        <f aca="false">COUNTIF(B107:Z107,"1")+COUNTIF(B107:Z107,"11")</f>
        <v>5</v>
      </c>
      <c r="AC107" s="7" t="n">
        <f aca="false">COUNTIF(C107:Z107,"10")+COUNTIF(C107:Z107,"11")</f>
        <v>3</v>
      </c>
    </row>
    <row r="108" customFormat="false" ht="12.75" hidden="false" customHeight="false" outlineLevel="0" collapsed="false">
      <c r="A108" s="0" t="s">
        <v>118</v>
      </c>
      <c r="B108" s="0" t="n">
        <f aca="false">10*VLOOKUP(A108,INT!$A$1:$D$122,4,0)+VLOOKUP(A108,INT!$A$1:$E$122,5,0)</f>
        <v>0</v>
      </c>
      <c r="C108" s="4" t="n">
        <f aca="false">10*VLOOKUP(A108,ENT!$A$1:$D$122,4,0)+VLOOKUP(A108,ENT!$A$1:$E$122,5,0)</f>
        <v>10</v>
      </c>
      <c r="D108" s="0" t="n">
        <f aca="false">10*VLOOKUP(A108,FLOW!$A$1:$D$122,4,0)+VLOOKUP(A108,FLOW!$A$1:$E$122,5,0)</f>
        <v>1</v>
      </c>
      <c r="E108" s="0" t="n">
        <f aca="false">10*VLOOKUP(A108,PATH!$A$1:$D$122,4,0)+VLOOKUP(A108,PATH!$A$1:$E$122,5,0)</f>
        <v>1</v>
      </c>
      <c r="F108" s="0" t="n">
        <f aca="false">10*VLOOKUP(A108,CNF!$A$1:$D$122,4,0)+VLOOKUP(A108,CNF!$A$1:$E$122,5,0)</f>
        <v>1</v>
      </c>
      <c r="G108" s="0" t="n">
        <f aca="false">10*VLOOKUP(A108,SNT1!$A$1:$D$122,4,0)+VLOOKUP(A108,SNT1!$A$1:$E$122,5,0)</f>
        <v>0</v>
      </c>
      <c r="H108" s="0" t="n">
        <f aca="false">10*VLOOKUP(A108,SNT2!$A$1:$D$122,4,0)+VLOOKUP(A108,SNT2!$A$1:$E$122,5,0)</f>
        <v>0</v>
      </c>
      <c r="I108" s="0" t="n">
        <f aca="false">10*VLOOKUP(A108,SNT3!$A$1:$D$122,4,0)+VLOOKUP(A108,SNT3!$A$1:$E$122,5,0)</f>
        <v>0</v>
      </c>
      <c r="J108" s="0" t="e">
        <f aca="false">10*VLOOKUP(A108,#REF!,4,0)+VLOOKUP(A108,#REF!,5,0)</f>
        <v>#VALUE!</v>
      </c>
      <c r="K108" s="0" t="n">
        <f aca="false">10*VLOOKUP(A108,OPRE2!$A$1:$D$124,4,0)+VLOOKUP(A108,OPRE2!$A$1:$E$124,5,0)</f>
        <v>0</v>
      </c>
      <c r="L108" s="0" t="e">
        <f aca="false">10*VLOOKUP(A108,#REF!,4,0)+VLOOKUP(A108,#REF!,5,0)</f>
        <v>#VALUE!</v>
      </c>
      <c r="M108" s="0" t="n">
        <f aca="false">10*VLOOKUP(A108,TPI!$A$1:$D$122,4,0)+VLOOKUP(A108,TPI!$A$1:$E$122,5,0)</f>
        <v>0</v>
      </c>
      <c r="N108" s="0" t="n">
        <f aca="false">10*VLOOKUP(A108,WPTP!$A$1:$D$122,4,0)+VLOOKUP(A108,WPTP!$A$1:$E$122,5,0)</f>
        <v>0</v>
      </c>
      <c r="O108" s="0" t="n">
        <f aca="false">10*VLOOKUP(A108,VPTP!$A$1:$D$122,4,0)+VLOOKUP(A108,VPTP!$A$1:$E$122,5,0)</f>
        <v>0</v>
      </c>
      <c r="P108" s="0" t="n">
        <f aca="false">10*VLOOKUP(A108,PPTP!$A$1:$D$122,4,0)+VLOOKUP(A108,PPTP!$A$1:$E$122,5,0)</f>
        <v>0</v>
      </c>
      <c r="Q108" s="0" t="n">
        <f aca="false">10*VLOOKUP(A108,WPOP!$A$1:$D$122,4,0)+VLOOKUP(A108,WPOP!$A$1:$E$122,5,0)</f>
        <v>0</v>
      </c>
      <c r="R108" s="0" t="n">
        <f aca="false">10*VLOOKUP(A108,VPOP!$A$1:$D$124,4,0)+VLOOKUP(A108,VPOP!$A$1:$E$124,5,0)</f>
        <v>0</v>
      </c>
      <c r="S108" s="0" t="n">
        <f aca="false">10*VLOOKUP(A108,CPOP!$A$1:$D$122,4,0)+VLOOKUP(A108,CPOP!$A$1:$E$122,5,0)</f>
        <v>0</v>
      </c>
      <c r="T108" s="0" t="n">
        <f aca="false">10*VLOOKUP(A108,READ!$A$1:$D$122,4,0)+VLOOKUP(A108,READ!$A$1:$E$122,5,0)</f>
        <v>0</v>
      </c>
      <c r="U108" s="4" t="n">
        <f aca="false">10*VLOOKUP(A108,LPE!$A$1:$D$122,4,0)+VLOOKUP(A108,LPE!$A$1:$E$122,5,0)</f>
        <v>1</v>
      </c>
      <c r="V108" s="4" t="n">
        <f aca="false">10*VLOOKUP(A108,SPL!$A$1:$D$122,4,0)+VLOOKUP(A108,SPL!$A$1:$E$122,5,0)</f>
        <v>1</v>
      </c>
      <c r="W108" s="4" t="n">
        <f aca="false">10*VLOOKUP(A108,WL!$A$1:$D$122,4,0)+VLOOKUP(A108,WL!$A$1:$E$122,5,0)</f>
        <v>1</v>
      </c>
      <c r="X108" s="0" t="n">
        <f aca="false">10*VLOOKUP(A108,FACT!$A$1:$D$123,4,0)+VLOOKUP(A108,FACT!$A$1:$E$123,5,0)</f>
        <v>0</v>
      </c>
      <c r="Y108" s="0" t="n">
        <f aca="false">10*VLOOKUP(A108,FPATH!$A$1:$D$122,4,0)+VLOOKUP(A108,FPATH!$A$1:$E$122,5,0)</f>
        <v>0</v>
      </c>
      <c r="Z108" s="0" t="n">
        <f aca="false">10*VLOOKUP(A108,CL!$A$1:$D$122,4,0)+VLOOKUP(A108,CL!$A$1:$E$122,5,0)</f>
        <v>0</v>
      </c>
      <c r="AA108" s="5" t="n">
        <f aca="false">COUNTIF(B108:Z108,"&gt;0")</f>
        <v>7</v>
      </c>
      <c r="AB108" s="6" t="n">
        <f aca="false">COUNTIF(B108:Z108,"1")+COUNTIF(B108:Z108,"11")</f>
        <v>6</v>
      </c>
      <c r="AC108" s="7" t="n">
        <f aca="false">COUNTIF(C108:Z108,"10")+COUNTIF(C108:Z108,"11")</f>
        <v>1</v>
      </c>
    </row>
    <row r="109" customFormat="false" ht="12.75" hidden="false" customHeight="false" outlineLevel="0" collapsed="false">
      <c r="A109" s="0" t="s">
        <v>119</v>
      </c>
      <c r="B109" s="0" t="n">
        <f aca="false">10*VLOOKUP(A109,INT!$A$1:$D$122,4,0)+VLOOKUP(A109,INT!$A$1:$E$122,5,0)</f>
        <v>0</v>
      </c>
      <c r="C109" s="4" t="n">
        <f aca="false">10*VLOOKUP(A109,ENT!$A$1:$D$122,4,0)+VLOOKUP(A109,ENT!$A$1:$E$122,5,0)</f>
        <v>1</v>
      </c>
      <c r="D109" s="0" t="n">
        <f aca="false">10*VLOOKUP(A109,FLOW!$A$1:$D$122,4,0)+VLOOKUP(A109,FLOW!$A$1:$E$122,5,0)</f>
        <v>0</v>
      </c>
      <c r="E109" s="0" t="n">
        <f aca="false">10*VLOOKUP(A109,PATH!$A$1:$D$122,4,0)+VLOOKUP(A109,PATH!$A$1:$E$122,5,0)</f>
        <v>0</v>
      </c>
      <c r="F109" s="0" t="n">
        <f aca="false">10*VLOOKUP(A109,CNF!$A$1:$D$122,4,0)+VLOOKUP(A109,CNF!$A$1:$E$122,5,0)</f>
        <v>0</v>
      </c>
      <c r="G109" s="0" t="n">
        <f aca="false">10*VLOOKUP(A109,SNT1!$A$1:$D$122,4,0)+VLOOKUP(A109,SNT1!$A$1:$E$122,5,0)</f>
        <v>0</v>
      </c>
      <c r="H109" s="0" t="n">
        <f aca="false">10*VLOOKUP(A109,SNT2!$A$1:$D$122,4,0)+VLOOKUP(A109,SNT2!$A$1:$E$122,5,0)</f>
        <v>0</v>
      </c>
      <c r="I109" s="0" t="n">
        <f aca="false">10*VLOOKUP(A109,SNT3!$A$1:$D$122,4,0)+VLOOKUP(A109,SNT3!$A$1:$E$122,5,0)</f>
        <v>0</v>
      </c>
      <c r="J109" s="0" t="e">
        <f aca="false">10*VLOOKUP(A109,#REF!,4,0)+VLOOKUP(A109,#REF!,5,0)</f>
        <v>#VALUE!</v>
      </c>
      <c r="K109" s="0" t="n">
        <f aca="false">10*VLOOKUP(A109,OPRE2!$A$1:$D$124,4,0)+VLOOKUP(A109,OPRE2!$A$1:$E$124,5,0)</f>
        <v>0</v>
      </c>
      <c r="L109" s="0" t="e">
        <f aca="false">10*VLOOKUP(A109,#REF!,4,0)+VLOOKUP(A109,#REF!,5,0)</f>
        <v>#VALUE!</v>
      </c>
      <c r="M109" s="0" t="n">
        <f aca="false">10*VLOOKUP(A109,TPI!$A$1:$D$122,4,0)+VLOOKUP(A109,TPI!$A$1:$E$122,5,0)</f>
        <v>0</v>
      </c>
      <c r="N109" s="0" t="n">
        <f aca="false">10*VLOOKUP(A109,WPTP!$A$1:$D$122,4,0)+VLOOKUP(A109,WPTP!$A$1:$E$122,5,0)</f>
        <v>0</v>
      </c>
      <c r="O109" s="0" t="n">
        <f aca="false">10*VLOOKUP(A109,VPTP!$A$1:$D$122,4,0)+VLOOKUP(A109,VPTP!$A$1:$E$122,5,0)</f>
        <v>0</v>
      </c>
      <c r="P109" s="0" t="n">
        <f aca="false">10*VLOOKUP(A109,PPTP!$A$1:$D$122,4,0)+VLOOKUP(A109,PPTP!$A$1:$E$122,5,0)</f>
        <v>0</v>
      </c>
      <c r="Q109" s="0" t="n">
        <f aca="false">10*VLOOKUP(A109,WPOP!$A$1:$D$122,4,0)+VLOOKUP(A109,WPOP!$A$1:$E$122,5,0)</f>
        <v>0</v>
      </c>
      <c r="R109" s="0" t="n">
        <f aca="false">10*VLOOKUP(A109,VPOP!$A$1:$D$124,4,0)+VLOOKUP(A109,VPOP!$A$1:$E$124,5,0)</f>
        <v>0</v>
      </c>
      <c r="S109" s="0" t="n">
        <f aca="false">10*VLOOKUP(A109,CPOP!$A$1:$D$122,4,0)+VLOOKUP(A109,CPOP!$A$1:$E$122,5,0)</f>
        <v>0</v>
      </c>
      <c r="T109" s="0" t="n">
        <f aca="false">10*VLOOKUP(A109,READ!$A$1:$D$122,4,0)+VLOOKUP(A109,READ!$A$1:$E$122,5,0)</f>
        <v>0</v>
      </c>
      <c r="U109" s="4" t="n">
        <f aca="false">10*VLOOKUP(A109,LPE!$A$1:$D$122,4,0)+VLOOKUP(A109,LPE!$A$1:$E$122,5,0)</f>
        <v>1</v>
      </c>
      <c r="V109" s="4" t="n">
        <f aca="false">10*VLOOKUP(A109,SPL!$A$1:$D$122,4,0)+VLOOKUP(A109,SPL!$A$1:$E$122,5,0)</f>
        <v>1</v>
      </c>
      <c r="W109" s="4" t="n">
        <f aca="false">10*VLOOKUP(A109,WL!$A$1:$D$122,4,0)+VLOOKUP(A109,WL!$A$1:$E$122,5,0)</f>
        <v>1</v>
      </c>
      <c r="X109" s="0" t="n">
        <f aca="false">10*VLOOKUP(A109,FACT!$A$1:$D$123,4,0)+VLOOKUP(A109,FACT!$A$1:$E$123,5,0)</f>
        <v>0</v>
      </c>
      <c r="Y109" s="0" t="n">
        <f aca="false">10*VLOOKUP(A109,FPATH!$A$1:$D$122,4,0)+VLOOKUP(A109,FPATH!$A$1:$E$122,5,0)</f>
        <v>0</v>
      </c>
      <c r="Z109" s="0" t="n">
        <f aca="false">10*VLOOKUP(A109,CL!$A$1:$D$122,4,0)+VLOOKUP(A109,CL!$A$1:$E$122,5,0)</f>
        <v>0</v>
      </c>
      <c r="AA109" s="5" t="n">
        <f aca="false">COUNTIF(B109:Z109,"&gt;0")</f>
        <v>4</v>
      </c>
      <c r="AB109" s="6" t="n">
        <f aca="false">COUNTIF(B109:Z109,"1")+COUNTIF(B109:Z109,"11")</f>
        <v>4</v>
      </c>
      <c r="AC109" s="7" t="n">
        <f aca="false">COUNTIF(C109:Z109,"10")+COUNTIF(C109:Z109,"11")</f>
        <v>0</v>
      </c>
    </row>
    <row r="110" customFormat="false" ht="12.75" hidden="false" customHeight="false" outlineLevel="0" collapsed="false">
      <c r="A110" s="0" t="s">
        <v>120</v>
      </c>
      <c r="B110" s="0" t="n">
        <f aca="false">10*VLOOKUP(A110,INT!$A$1:$D$122,4,0)+VLOOKUP(A110,INT!$A$1:$E$122,5,0)</f>
        <v>0</v>
      </c>
      <c r="C110" s="4" t="n">
        <f aca="false">10*VLOOKUP(A110,ENT!$A$1:$D$122,4,0)+VLOOKUP(A110,ENT!$A$1:$E$122,5,0)</f>
        <v>1</v>
      </c>
      <c r="D110" s="0" t="n">
        <f aca="false">10*VLOOKUP(A110,FLOW!$A$1:$D$122,4,0)+VLOOKUP(A110,FLOW!$A$1:$E$122,5,0)</f>
        <v>1</v>
      </c>
      <c r="E110" s="0" t="n">
        <f aca="false">10*VLOOKUP(A110,PATH!$A$1:$D$122,4,0)+VLOOKUP(A110,PATH!$A$1:$E$122,5,0)</f>
        <v>0</v>
      </c>
      <c r="F110" s="0" t="n">
        <f aca="false">10*VLOOKUP(A110,CNF!$A$1:$D$122,4,0)+VLOOKUP(A110,CNF!$A$1:$E$122,5,0)</f>
        <v>0</v>
      </c>
      <c r="G110" s="0" t="n">
        <f aca="false">10*VLOOKUP(A110,SNT1!$A$1:$D$122,4,0)+VLOOKUP(A110,SNT1!$A$1:$E$122,5,0)</f>
        <v>1</v>
      </c>
      <c r="H110" s="0" t="n">
        <f aca="false">10*VLOOKUP(A110,SNT2!$A$1:$D$122,4,0)+VLOOKUP(A110,SNT2!$A$1:$E$122,5,0)</f>
        <v>0</v>
      </c>
      <c r="I110" s="0" t="n">
        <f aca="false">10*VLOOKUP(A110,SNT3!$A$1:$D$122,4,0)+VLOOKUP(A110,SNT3!$A$1:$E$122,5,0)</f>
        <v>0</v>
      </c>
      <c r="J110" s="0" t="e">
        <f aca="false">10*VLOOKUP(A110,#REF!,4,0)+VLOOKUP(A110,#REF!,5,0)</f>
        <v>#VALUE!</v>
      </c>
      <c r="K110" s="0" t="n">
        <f aca="false">10*VLOOKUP(A110,OPRE2!$A$1:$D$124,4,0)+VLOOKUP(A110,OPRE2!$A$1:$E$124,5,0)</f>
        <v>0</v>
      </c>
      <c r="L110" s="0" t="e">
        <f aca="false">10*VLOOKUP(A110,#REF!,4,0)+VLOOKUP(A110,#REF!,5,0)</f>
        <v>#VALUE!</v>
      </c>
      <c r="M110" s="0" t="n">
        <f aca="false">10*VLOOKUP(A110,TPI!$A$1:$D$122,4,0)+VLOOKUP(A110,TPI!$A$1:$E$122,5,0)</f>
        <v>10</v>
      </c>
      <c r="N110" s="0" t="n">
        <f aca="false">10*VLOOKUP(A110,WPTP!$A$1:$D$122,4,0)+VLOOKUP(A110,WPTP!$A$1:$E$122,5,0)</f>
        <v>0</v>
      </c>
      <c r="O110" s="0" t="n">
        <f aca="false">10*VLOOKUP(A110,VPTP!$A$1:$D$122,4,0)+VLOOKUP(A110,VPTP!$A$1:$E$122,5,0)</f>
        <v>0</v>
      </c>
      <c r="P110" s="0" t="n">
        <f aca="false">10*VLOOKUP(A110,PPTP!$A$1:$D$122,4,0)+VLOOKUP(A110,PPTP!$A$1:$E$122,5,0)</f>
        <v>0</v>
      </c>
      <c r="Q110" s="0" t="n">
        <f aca="false">10*VLOOKUP(A110,WPOP!$A$1:$D$122,4,0)+VLOOKUP(A110,WPOP!$A$1:$E$122,5,0)</f>
        <v>0</v>
      </c>
      <c r="R110" s="0" t="n">
        <f aca="false">10*VLOOKUP(A110,VPOP!$A$1:$D$124,4,0)+VLOOKUP(A110,VPOP!$A$1:$E$124,5,0)</f>
        <v>0</v>
      </c>
      <c r="S110" s="0" t="n">
        <f aca="false">10*VLOOKUP(A110,CPOP!$A$1:$D$122,4,0)+VLOOKUP(A110,CPOP!$A$1:$E$122,5,0)</f>
        <v>0</v>
      </c>
      <c r="T110" s="0" t="n">
        <f aca="false">10*VLOOKUP(A110,READ!$A$1:$D$122,4,0)+VLOOKUP(A110,READ!$A$1:$E$122,5,0)</f>
        <v>0</v>
      </c>
      <c r="U110" s="4" t="n">
        <f aca="false">10*VLOOKUP(A110,LPE!$A$1:$D$122,4,0)+VLOOKUP(A110,LPE!$A$1:$E$122,5,0)</f>
        <v>1</v>
      </c>
      <c r="V110" s="4" t="n">
        <f aca="false">10*VLOOKUP(A110,SPL!$A$1:$D$122,4,0)+VLOOKUP(A110,SPL!$A$1:$E$122,5,0)</f>
        <v>1</v>
      </c>
      <c r="W110" s="4" t="n">
        <f aca="false">10*VLOOKUP(A110,WL!$A$1:$D$122,4,0)+VLOOKUP(A110,WL!$A$1:$E$122,5,0)</f>
        <v>1</v>
      </c>
      <c r="X110" s="0" t="n">
        <f aca="false">10*VLOOKUP(A110,FACT!$A$1:$D$123,4,0)+VLOOKUP(A110,FACT!$A$1:$E$123,5,0)</f>
        <v>0</v>
      </c>
      <c r="Y110" s="0" t="n">
        <f aca="false">10*VLOOKUP(A110,FPATH!$A$1:$D$122,4,0)+VLOOKUP(A110,FPATH!$A$1:$E$122,5,0)</f>
        <v>10</v>
      </c>
      <c r="Z110" s="0" t="n">
        <f aca="false">10*VLOOKUP(A110,CL!$A$1:$D$122,4,0)+VLOOKUP(A110,CL!$A$1:$E$122,5,0)</f>
        <v>10</v>
      </c>
      <c r="AA110" s="5" t="n">
        <f aca="false">COUNTIF(B110:Z110,"&gt;0")</f>
        <v>9</v>
      </c>
      <c r="AB110" s="6" t="n">
        <f aca="false">COUNTIF(B110:Z110,"1")+COUNTIF(B110:Z110,"11")</f>
        <v>6</v>
      </c>
      <c r="AC110" s="7" t="n">
        <f aca="false">COUNTIF(C110:Z110,"10")+COUNTIF(C110:Z110,"11")</f>
        <v>3</v>
      </c>
    </row>
    <row r="111" customFormat="false" ht="12.75" hidden="false" customHeight="false" outlineLevel="0" collapsed="false">
      <c r="A111" s="0" t="s">
        <v>121</v>
      </c>
      <c r="B111" s="0" t="n">
        <f aca="false">10*VLOOKUP(A111,INT!$A$1:$D$122,4,0)+VLOOKUP(A111,INT!$A$1:$E$122,5,0)</f>
        <v>0</v>
      </c>
      <c r="C111" s="4" t="n">
        <f aca="false">10*VLOOKUP(A111,ENT!$A$1:$D$122,4,0)+VLOOKUP(A111,ENT!$A$1:$E$122,5,0)</f>
        <v>1</v>
      </c>
      <c r="D111" s="0" t="n">
        <f aca="false">10*VLOOKUP(A111,FLOW!$A$1:$D$122,4,0)+VLOOKUP(A111,FLOW!$A$1:$E$122,5,0)</f>
        <v>10</v>
      </c>
      <c r="E111" s="0" t="n">
        <f aca="false">10*VLOOKUP(A111,PATH!$A$1:$D$122,4,0)+VLOOKUP(A111,PATH!$A$1:$E$122,5,0)</f>
        <v>0</v>
      </c>
      <c r="F111" s="0" t="n">
        <f aca="false">10*VLOOKUP(A111,CNF!$A$1:$D$122,4,0)+VLOOKUP(A111,CNF!$A$1:$E$122,5,0)</f>
        <v>10</v>
      </c>
      <c r="G111" s="0" t="n">
        <f aca="false">10*VLOOKUP(A111,SNT1!$A$1:$D$122,4,0)+VLOOKUP(A111,SNT1!$A$1:$E$122,5,0)</f>
        <v>0</v>
      </c>
      <c r="H111" s="0" t="n">
        <f aca="false">10*VLOOKUP(A111,SNT2!$A$1:$D$122,4,0)+VLOOKUP(A111,SNT2!$A$1:$E$122,5,0)</f>
        <v>0</v>
      </c>
      <c r="I111" s="0" t="n">
        <f aca="false">10*VLOOKUP(A111,SNT3!$A$1:$D$122,4,0)+VLOOKUP(A111,SNT3!$A$1:$E$122,5,0)</f>
        <v>0</v>
      </c>
      <c r="J111" s="0" t="e">
        <f aca="false">10*VLOOKUP(A111,#REF!,4,0)+VLOOKUP(A111,#REF!,5,0)</f>
        <v>#VALUE!</v>
      </c>
      <c r="K111" s="0" t="n">
        <f aca="false">10*VLOOKUP(A111,OPRE2!$A$1:$D$124,4,0)+VLOOKUP(A111,OPRE2!$A$1:$E$124,5,0)</f>
        <v>0</v>
      </c>
      <c r="L111" s="0" t="e">
        <f aca="false">10*VLOOKUP(A111,#REF!,4,0)+VLOOKUP(A111,#REF!,5,0)</f>
        <v>#VALUE!</v>
      </c>
      <c r="M111" s="0" t="n">
        <f aca="false">10*VLOOKUP(A111,TPI!$A$1:$D$122,4,0)+VLOOKUP(A111,TPI!$A$1:$E$122,5,0)</f>
        <v>0</v>
      </c>
      <c r="N111" s="0" t="n">
        <f aca="false">10*VLOOKUP(A111,WPTP!$A$1:$D$122,4,0)+VLOOKUP(A111,WPTP!$A$1:$E$122,5,0)</f>
        <v>0</v>
      </c>
      <c r="O111" s="0" t="n">
        <f aca="false">10*VLOOKUP(A111,VPTP!$A$1:$D$122,4,0)+VLOOKUP(A111,VPTP!$A$1:$E$122,5,0)</f>
        <v>0</v>
      </c>
      <c r="P111" s="0" t="n">
        <f aca="false">10*VLOOKUP(A111,PPTP!$A$1:$D$122,4,0)+VLOOKUP(A111,PPTP!$A$1:$E$122,5,0)</f>
        <v>0</v>
      </c>
      <c r="Q111" s="0" t="n">
        <f aca="false">10*VLOOKUP(A111,WPOP!$A$1:$D$122,4,0)+VLOOKUP(A111,WPOP!$A$1:$E$122,5,0)</f>
        <v>0</v>
      </c>
      <c r="R111" s="0" t="n">
        <f aca="false">10*VLOOKUP(A111,VPOP!$A$1:$D$124,4,0)+VLOOKUP(A111,VPOP!$A$1:$E$124,5,0)</f>
        <v>0</v>
      </c>
      <c r="S111" s="0" t="n">
        <f aca="false">10*VLOOKUP(A111,CPOP!$A$1:$D$122,4,0)+VLOOKUP(A111,CPOP!$A$1:$E$122,5,0)</f>
        <v>0</v>
      </c>
      <c r="T111" s="0" t="n">
        <f aca="false">10*VLOOKUP(A111,READ!$A$1:$D$122,4,0)+VLOOKUP(A111,READ!$A$1:$E$122,5,0)</f>
        <v>0</v>
      </c>
      <c r="U111" s="4" t="n">
        <f aca="false">10*VLOOKUP(A111,LPE!$A$1:$D$122,4,0)+VLOOKUP(A111,LPE!$A$1:$E$122,5,0)</f>
        <v>1</v>
      </c>
      <c r="V111" s="4" t="n">
        <f aca="false">10*VLOOKUP(A111,SPL!$A$1:$D$122,4,0)+VLOOKUP(A111,SPL!$A$1:$E$122,5,0)</f>
        <v>1</v>
      </c>
      <c r="W111" s="4" t="n">
        <f aca="false">10*VLOOKUP(A111,WL!$A$1:$D$122,4,0)+VLOOKUP(A111,WL!$A$1:$E$122,5,0)</f>
        <v>1</v>
      </c>
      <c r="X111" s="0" t="n">
        <f aca="false">10*VLOOKUP(A111,FACT!$A$1:$D$123,4,0)+VLOOKUP(A111,FACT!$A$1:$E$123,5,0)</f>
        <v>0</v>
      </c>
      <c r="Y111" s="0" t="n">
        <f aca="false">10*VLOOKUP(A111,FPATH!$A$1:$D$122,4,0)+VLOOKUP(A111,FPATH!$A$1:$E$122,5,0)</f>
        <v>0</v>
      </c>
      <c r="Z111" s="0" t="n">
        <f aca="false">10*VLOOKUP(A111,CL!$A$1:$D$122,4,0)+VLOOKUP(A111,CL!$A$1:$E$122,5,0)</f>
        <v>0</v>
      </c>
      <c r="AA111" s="5" t="n">
        <f aca="false">COUNTIF(B111:Z111,"&gt;0")</f>
        <v>6</v>
      </c>
      <c r="AB111" s="6" t="n">
        <f aca="false">COUNTIF(B111:Z111,"1")+COUNTIF(B111:Z111,"11")</f>
        <v>4</v>
      </c>
      <c r="AC111" s="7" t="n">
        <f aca="false">COUNTIF(C111:Z111,"10")+COUNTIF(C111:Z111,"11")</f>
        <v>2</v>
      </c>
    </row>
    <row r="112" customFormat="false" ht="12.75" hidden="false" customHeight="false" outlineLevel="0" collapsed="false">
      <c r="A112" s="0" t="s">
        <v>122</v>
      </c>
      <c r="B112" s="0" t="n">
        <f aca="false">10*VLOOKUP(A112,INT!$A$1:$D$122,4,0)+VLOOKUP(A112,INT!$A$1:$E$122,5,0)</f>
        <v>0</v>
      </c>
      <c r="C112" s="4" t="n">
        <f aca="false">10*VLOOKUP(A112,ENT!$A$1:$D$122,4,0)+VLOOKUP(A112,ENT!$A$1:$E$122,5,0)</f>
        <v>10</v>
      </c>
      <c r="D112" s="0" t="n">
        <f aca="false">10*VLOOKUP(A112,FLOW!$A$1:$D$122,4,0)+VLOOKUP(A112,FLOW!$A$1:$E$122,5,0)</f>
        <v>0</v>
      </c>
      <c r="E112" s="0" t="n">
        <f aca="false">10*VLOOKUP(A112,PATH!$A$1:$D$122,4,0)+VLOOKUP(A112,PATH!$A$1:$E$122,5,0)</f>
        <v>0</v>
      </c>
      <c r="F112" s="0" t="n">
        <f aca="false">10*VLOOKUP(A112,CNF!$A$1:$D$122,4,0)+VLOOKUP(A112,CNF!$A$1:$E$122,5,0)</f>
        <v>0</v>
      </c>
      <c r="G112" s="0" t="n">
        <f aca="false">10*VLOOKUP(A112,SNT1!$A$1:$D$122,4,0)+VLOOKUP(A112,SNT1!$A$1:$E$122,5,0)</f>
        <v>1</v>
      </c>
      <c r="H112" s="0" t="n">
        <f aca="false">10*VLOOKUP(A112,SNT2!$A$1:$D$122,4,0)+VLOOKUP(A112,SNT2!$A$1:$E$122,5,0)</f>
        <v>0</v>
      </c>
      <c r="I112" s="0" t="n">
        <f aca="false">10*VLOOKUP(A112,SNT3!$A$1:$D$122,4,0)+VLOOKUP(A112,SNT3!$A$1:$E$122,5,0)</f>
        <v>0</v>
      </c>
      <c r="J112" s="0" t="e">
        <f aca="false">10*VLOOKUP(A112,#REF!,4,0)+VLOOKUP(A112,#REF!,5,0)</f>
        <v>#VALUE!</v>
      </c>
      <c r="K112" s="0" t="n">
        <f aca="false">10*VLOOKUP(A112,OPRE2!$A$1:$D$124,4,0)+VLOOKUP(A112,OPRE2!$A$1:$E$124,5,0)</f>
        <v>0</v>
      </c>
      <c r="L112" s="0" t="e">
        <f aca="false">10*VLOOKUP(A112,#REF!,4,0)+VLOOKUP(A112,#REF!,5,0)</f>
        <v>#VALUE!</v>
      </c>
      <c r="M112" s="0" t="n">
        <f aca="false">10*VLOOKUP(A112,TPI!$A$1:$D$122,4,0)+VLOOKUP(A112,TPI!$A$1:$E$122,5,0)</f>
        <v>0</v>
      </c>
      <c r="N112" s="0" t="n">
        <f aca="false">10*VLOOKUP(A112,WPTP!$A$1:$D$122,4,0)+VLOOKUP(A112,WPTP!$A$1:$E$122,5,0)</f>
        <v>0</v>
      </c>
      <c r="O112" s="0" t="n">
        <f aca="false">10*VLOOKUP(A112,VPTP!$A$1:$D$122,4,0)+VLOOKUP(A112,VPTP!$A$1:$E$122,5,0)</f>
        <v>0</v>
      </c>
      <c r="P112" s="0" t="n">
        <f aca="false">10*VLOOKUP(A112,PPTP!$A$1:$D$122,4,0)+VLOOKUP(A112,PPTP!$A$1:$E$122,5,0)</f>
        <v>0</v>
      </c>
      <c r="Q112" s="0" t="n">
        <f aca="false">10*VLOOKUP(A112,WPOP!$A$1:$D$122,4,0)+VLOOKUP(A112,WPOP!$A$1:$E$122,5,0)</f>
        <v>0</v>
      </c>
      <c r="R112" s="0" t="n">
        <f aca="false">10*VLOOKUP(A112,VPOP!$A$1:$D$124,4,0)+VLOOKUP(A112,VPOP!$A$1:$E$124,5,0)</f>
        <v>0</v>
      </c>
      <c r="S112" s="0" t="n">
        <f aca="false">10*VLOOKUP(A112,CPOP!$A$1:$D$122,4,0)+VLOOKUP(A112,CPOP!$A$1:$E$122,5,0)</f>
        <v>0</v>
      </c>
      <c r="T112" s="0" t="n">
        <f aca="false">10*VLOOKUP(A112,READ!$A$1:$D$122,4,0)+VLOOKUP(A112,READ!$A$1:$E$122,5,0)</f>
        <v>0</v>
      </c>
      <c r="U112" s="4" t="n">
        <f aca="false">10*VLOOKUP(A112,LPE!$A$1:$D$122,4,0)+VLOOKUP(A112,LPE!$A$1:$E$122,5,0)</f>
        <v>1</v>
      </c>
      <c r="V112" s="4" t="n">
        <f aca="false">10*VLOOKUP(A112,SPL!$A$1:$D$122,4,0)+VLOOKUP(A112,SPL!$A$1:$E$122,5,0)</f>
        <v>1</v>
      </c>
      <c r="W112" s="4" t="n">
        <f aca="false">10*VLOOKUP(A112,WL!$A$1:$D$122,4,0)+VLOOKUP(A112,WL!$A$1:$E$122,5,0)</f>
        <v>1</v>
      </c>
      <c r="X112" s="0" t="n">
        <f aca="false">10*VLOOKUP(A112,FACT!$A$1:$D$123,4,0)+VLOOKUP(A112,FACT!$A$1:$E$123,5,0)</f>
        <v>10</v>
      </c>
      <c r="Y112" s="0" t="n">
        <f aca="false">10*VLOOKUP(A112,FPATH!$A$1:$D$122,4,0)+VLOOKUP(A112,FPATH!$A$1:$E$122,5,0)</f>
        <v>10</v>
      </c>
      <c r="Z112" s="0" t="n">
        <f aca="false">10*VLOOKUP(A112,CL!$A$1:$D$122,4,0)+VLOOKUP(A112,CL!$A$1:$E$122,5,0)</f>
        <v>0</v>
      </c>
      <c r="AA112" s="5" t="n">
        <f aca="false">COUNTIF(B112:Z112,"&gt;0")</f>
        <v>7</v>
      </c>
      <c r="AB112" s="6" t="n">
        <f aca="false">COUNTIF(B112:Z112,"1")+COUNTIF(B112:Z112,"11")</f>
        <v>4</v>
      </c>
      <c r="AC112" s="7" t="n">
        <f aca="false">COUNTIF(C112:Z112,"10")+COUNTIF(C112:Z112,"11")</f>
        <v>3</v>
      </c>
    </row>
    <row r="113" customFormat="false" ht="12.75" hidden="false" customHeight="false" outlineLevel="0" collapsed="false">
      <c r="A113" s="0" t="s">
        <v>123</v>
      </c>
      <c r="B113" s="0" t="n">
        <f aca="false">10*VLOOKUP(A113,INT!$A$1:$D$122,4,0)+VLOOKUP(A113,INT!$A$1:$E$122,5,0)</f>
        <v>10</v>
      </c>
      <c r="C113" s="4" t="n">
        <f aca="false">10*VLOOKUP(A113,ENT!$A$1:$D$122,4,0)+VLOOKUP(A113,ENT!$A$1:$E$122,5,0)</f>
        <v>1</v>
      </c>
      <c r="D113" s="0" t="n">
        <f aca="false">10*VLOOKUP(A113,FLOW!$A$1:$D$122,4,0)+VLOOKUP(A113,FLOW!$A$1:$E$122,5,0)</f>
        <v>10</v>
      </c>
      <c r="E113" s="0" t="n">
        <f aca="false">10*VLOOKUP(A113,PATH!$A$1:$D$122,4,0)+VLOOKUP(A113,PATH!$A$1:$E$122,5,0)</f>
        <v>10</v>
      </c>
      <c r="F113" s="0" t="n">
        <f aca="false">10*VLOOKUP(A113,CNF!$A$1:$D$122,4,0)+VLOOKUP(A113,CNF!$A$1:$E$122,5,0)</f>
        <v>10</v>
      </c>
      <c r="G113" s="0" t="n">
        <f aca="false">10*VLOOKUP(A113,SNT1!$A$1:$D$122,4,0)+VLOOKUP(A113,SNT1!$A$1:$E$122,5,0)</f>
        <v>0</v>
      </c>
      <c r="H113" s="0" t="n">
        <f aca="false">10*VLOOKUP(A113,SNT2!$A$1:$D$122,4,0)+VLOOKUP(A113,SNT2!$A$1:$E$122,5,0)</f>
        <v>0</v>
      </c>
      <c r="I113" s="0" t="n">
        <f aca="false">10*VLOOKUP(A113,SNT3!$A$1:$D$122,4,0)+VLOOKUP(A113,SNT3!$A$1:$E$122,5,0)</f>
        <v>0</v>
      </c>
      <c r="J113" s="0" t="e">
        <f aca="false">10*VLOOKUP(A113,#REF!,4,0)+VLOOKUP(A113,#REF!,5,0)</f>
        <v>#VALUE!</v>
      </c>
      <c r="K113" s="0" t="n">
        <f aca="false">10*VLOOKUP(A113,OPRE2!$A$1:$D$124,4,0)+VLOOKUP(A113,OPRE2!$A$1:$E$124,5,0)</f>
        <v>0</v>
      </c>
      <c r="L113" s="0" t="e">
        <f aca="false">10*VLOOKUP(A113,#REF!,4,0)+VLOOKUP(A113,#REF!,5,0)</f>
        <v>#VALUE!</v>
      </c>
      <c r="M113" s="0" t="n">
        <f aca="false">10*VLOOKUP(A113,TPI!$A$1:$D$122,4,0)+VLOOKUP(A113,TPI!$A$1:$E$122,5,0)</f>
        <v>0</v>
      </c>
      <c r="N113" s="0" t="n">
        <f aca="false">10*VLOOKUP(A113,WPTP!$A$1:$D$122,4,0)+VLOOKUP(A113,WPTP!$A$1:$E$122,5,0)</f>
        <v>0</v>
      </c>
      <c r="O113" s="0" t="n">
        <f aca="false">10*VLOOKUP(A113,VPTP!$A$1:$D$122,4,0)+VLOOKUP(A113,VPTP!$A$1:$E$122,5,0)</f>
        <v>0</v>
      </c>
      <c r="P113" s="0" t="n">
        <f aca="false">10*VLOOKUP(A113,PPTP!$A$1:$D$122,4,0)+VLOOKUP(A113,PPTP!$A$1:$E$122,5,0)</f>
        <v>0</v>
      </c>
      <c r="Q113" s="0" t="n">
        <f aca="false">10*VLOOKUP(A113,WPOP!$A$1:$D$122,4,0)+VLOOKUP(A113,WPOP!$A$1:$E$122,5,0)</f>
        <v>0</v>
      </c>
      <c r="R113" s="0" t="n">
        <f aca="false">10*VLOOKUP(A113,VPOP!$A$1:$D$124,4,0)+VLOOKUP(A113,VPOP!$A$1:$E$124,5,0)</f>
        <v>0</v>
      </c>
      <c r="S113" s="0" t="n">
        <f aca="false">10*VLOOKUP(A113,CPOP!$A$1:$D$122,4,0)+VLOOKUP(A113,CPOP!$A$1:$E$122,5,0)</f>
        <v>0</v>
      </c>
      <c r="T113" s="0" t="n">
        <f aca="false">10*VLOOKUP(A113,READ!$A$1:$D$122,4,0)+VLOOKUP(A113,READ!$A$1:$E$122,5,0)</f>
        <v>0</v>
      </c>
      <c r="U113" s="4" t="n">
        <f aca="false">10*VLOOKUP(A113,LPE!$A$1:$D$122,4,0)+VLOOKUP(A113,LPE!$A$1:$E$122,5,0)</f>
        <v>1</v>
      </c>
      <c r="V113" s="4" t="n">
        <f aca="false">10*VLOOKUP(A113,SPL!$A$1:$D$122,4,0)+VLOOKUP(A113,SPL!$A$1:$E$122,5,0)</f>
        <v>1</v>
      </c>
      <c r="W113" s="4" t="n">
        <f aca="false">10*VLOOKUP(A113,WL!$A$1:$D$122,4,0)+VLOOKUP(A113,WL!$A$1:$E$122,5,0)</f>
        <v>1</v>
      </c>
      <c r="X113" s="0" t="n">
        <f aca="false">10*VLOOKUP(A113,FACT!$A$1:$D$123,4,0)+VLOOKUP(A113,FACT!$A$1:$E$123,5,0)</f>
        <v>0</v>
      </c>
      <c r="Y113" s="0" t="n">
        <f aca="false">10*VLOOKUP(A113,FPATH!$A$1:$D$122,4,0)+VLOOKUP(A113,FPATH!$A$1:$E$122,5,0)</f>
        <v>0</v>
      </c>
      <c r="Z113" s="0" t="n">
        <f aca="false">10*VLOOKUP(A113,CL!$A$1:$D$122,4,0)+VLOOKUP(A113,CL!$A$1:$E$122,5,0)</f>
        <v>0</v>
      </c>
      <c r="AA113" s="5" t="n">
        <f aca="false">COUNTIF(B113:Z113,"&gt;0")</f>
        <v>8</v>
      </c>
      <c r="AB113" s="6" t="n">
        <f aca="false">COUNTIF(B113:Z113,"1")+COUNTIF(B113:Z113,"11")</f>
        <v>4</v>
      </c>
      <c r="AC113" s="7" t="n">
        <f aca="false">COUNTIF(C113:Z113,"10")+COUNTIF(C113:Z113,"11")</f>
        <v>3</v>
      </c>
    </row>
    <row r="114" customFormat="false" ht="12.75" hidden="false" customHeight="false" outlineLevel="0" collapsed="false">
      <c r="A114" s="0" t="s">
        <v>124</v>
      </c>
      <c r="B114" s="0" t="n">
        <f aca="false">10*VLOOKUP(A114,INT!$A$1:$D$122,4,0)+VLOOKUP(A114,INT!$A$1:$E$122,5,0)</f>
        <v>0</v>
      </c>
      <c r="C114" s="4" t="n">
        <f aca="false">10*VLOOKUP(A114,ENT!$A$1:$D$122,4,0)+VLOOKUP(A114,ENT!$A$1:$E$122,5,0)</f>
        <v>1</v>
      </c>
      <c r="D114" s="0" t="n">
        <f aca="false">10*VLOOKUP(A114,FLOW!$A$1:$D$122,4,0)+VLOOKUP(A114,FLOW!$A$1:$E$122,5,0)</f>
        <v>0</v>
      </c>
      <c r="E114" s="0" t="n">
        <f aca="false">10*VLOOKUP(A114,PATH!$A$1:$D$122,4,0)+VLOOKUP(A114,PATH!$A$1:$E$122,5,0)</f>
        <v>0</v>
      </c>
      <c r="F114" s="0" t="n">
        <f aca="false">10*VLOOKUP(A114,CNF!$A$1:$D$122,4,0)+VLOOKUP(A114,CNF!$A$1:$E$122,5,0)</f>
        <v>0</v>
      </c>
      <c r="G114" s="0" t="n">
        <f aca="false">10*VLOOKUP(A114,SNT1!$A$1:$D$122,4,0)+VLOOKUP(A114,SNT1!$A$1:$E$122,5,0)</f>
        <v>1</v>
      </c>
      <c r="H114" s="0" t="n">
        <f aca="false">10*VLOOKUP(A114,SNT2!$A$1:$D$122,4,0)+VLOOKUP(A114,SNT2!$A$1:$E$122,5,0)</f>
        <v>0</v>
      </c>
      <c r="I114" s="0" t="n">
        <f aca="false">10*VLOOKUP(A114,SNT3!$A$1:$D$122,4,0)+VLOOKUP(A114,SNT3!$A$1:$E$122,5,0)</f>
        <v>0</v>
      </c>
      <c r="J114" s="0" t="e">
        <f aca="false">10*VLOOKUP(A114,#REF!,4,0)+VLOOKUP(A114,#REF!,5,0)</f>
        <v>#VALUE!</v>
      </c>
      <c r="K114" s="0" t="n">
        <f aca="false">10*VLOOKUP(A114,OPRE2!$A$1:$D$124,4,0)+VLOOKUP(A114,OPRE2!$A$1:$E$124,5,0)</f>
        <v>0</v>
      </c>
      <c r="L114" s="0" t="e">
        <f aca="false">10*VLOOKUP(A114,#REF!,4,0)+VLOOKUP(A114,#REF!,5,0)</f>
        <v>#VALUE!</v>
      </c>
      <c r="M114" s="0" t="n">
        <f aca="false">10*VLOOKUP(A114,TPI!$A$1:$D$122,4,0)+VLOOKUP(A114,TPI!$A$1:$E$122,5,0)</f>
        <v>0</v>
      </c>
      <c r="N114" s="0" t="n">
        <f aca="false">10*VLOOKUP(A114,WPTP!$A$1:$D$122,4,0)+VLOOKUP(A114,WPTP!$A$1:$E$122,5,0)</f>
        <v>0</v>
      </c>
      <c r="O114" s="0" t="n">
        <f aca="false">10*VLOOKUP(A114,VPTP!$A$1:$D$122,4,0)+VLOOKUP(A114,VPTP!$A$1:$E$122,5,0)</f>
        <v>0</v>
      </c>
      <c r="P114" s="0" t="n">
        <f aca="false">10*VLOOKUP(A114,PPTP!$A$1:$D$122,4,0)+VLOOKUP(A114,PPTP!$A$1:$E$122,5,0)</f>
        <v>0</v>
      </c>
      <c r="Q114" s="0" t="n">
        <f aca="false">10*VLOOKUP(A114,WPOP!$A$1:$D$122,4,0)+VLOOKUP(A114,WPOP!$A$1:$E$122,5,0)</f>
        <v>0</v>
      </c>
      <c r="R114" s="0" t="n">
        <f aca="false">10*VLOOKUP(A114,VPOP!$A$1:$D$124,4,0)+VLOOKUP(A114,VPOP!$A$1:$E$124,5,0)</f>
        <v>0</v>
      </c>
      <c r="S114" s="0" t="n">
        <f aca="false">10*VLOOKUP(A114,CPOP!$A$1:$D$122,4,0)+VLOOKUP(A114,CPOP!$A$1:$E$122,5,0)</f>
        <v>0</v>
      </c>
      <c r="T114" s="0" t="n">
        <f aca="false">10*VLOOKUP(A114,READ!$A$1:$D$122,4,0)+VLOOKUP(A114,READ!$A$1:$E$122,5,0)</f>
        <v>0</v>
      </c>
      <c r="U114" s="4" t="n">
        <f aca="false">10*VLOOKUP(A114,LPE!$A$1:$D$122,4,0)+VLOOKUP(A114,LPE!$A$1:$E$122,5,0)</f>
        <v>1</v>
      </c>
      <c r="V114" s="4" t="n">
        <f aca="false">10*VLOOKUP(A114,SPL!$A$1:$D$122,4,0)+VLOOKUP(A114,SPL!$A$1:$E$122,5,0)</f>
        <v>1</v>
      </c>
      <c r="W114" s="4" t="n">
        <f aca="false">10*VLOOKUP(A114,WL!$A$1:$D$122,4,0)+VLOOKUP(A114,WL!$A$1:$E$122,5,0)</f>
        <v>1</v>
      </c>
      <c r="X114" s="0" t="n">
        <f aca="false">10*VLOOKUP(A114,FACT!$A$1:$D$123,4,0)+VLOOKUP(A114,FACT!$A$1:$E$123,5,0)</f>
        <v>0</v>
      </c>
      <c r="Y114" s="0" t="n">
        <f aca="false">10*VLOOKUP(A114,FPATH!$A$1:$D$122,4,0)+VLOOKUP(A114,FPATH!$A$1:$E$122,5,0)</f>
        <v>0</v>
      </c>
      <c r="Z114" s="0" t="n">
        <f aca="false">10*VLOOKUP(A114,CL!$A$1:$D$122,4,0)+VLOOKUP(A114,CL!$A$1:$E$122,5,0)</f>
        <v>0</v>
      </c>
      <c r="AA114" s="5" t="n">
        <f aca="false">COUNTIF(B114:Z114,"&gt;0")</f>
        <v>5</v>
      </c>
      <c r="AB114" s="6" t="n">
        <f aca="false">COUNTIF(B114:Z114,"1")+COUNTIF(B114:Z114,"11")</f>
        <v>5</v>
      </c>
      <c r="AC114" s="7" t="n">
        <f aca="false">COUNTIF(C114:Z114,"10")+COUNTIF(C114:Z114,"11")</f>
        <v>0</v>
      </c>
    </row>
    <row r="115" customFormat="false" ht="12.75" hidden="false" customHeight="false" outlineLevel="0" collapsed="false">
      <c r="A115" s="0" t="s">
        <v>125</v>
      </c>
      <c r="B115" s="0" t="n">
        <f aca="false">10*VLOOKUP(A115,INT!$A$1:$D$122,4,0)+VLOOKUP(A115,INT!$A$1:$E$122,5,0)</f>
        <v>0</v>
      </c>
      <c r="C115" s="4" t="n">
        <f aca="false">10*VLOOKUP(A115,ENT!$A$1:$D$122,4,0)+VLOOKUP(A115,ENT!$A$1:$E$122,5,0)</f>
        <v>10</v>
      </c>
      <c r="D115" s="0" t="n">
        <f aca="false">10*VLOOKUP(A115,FLOW!$A$1:$D$122,4,0)+VLOOKUP(A115,FLOW!$A$1:$E$122,5,0)</f>
        <v>0</v>
      </c>
      <c r="E115" s="0" t="n">
        <f aca="false">10*VLOOKUP(A115,PATH!$A$1:$D$122,4,0)+VLOOKUP(A115,PATH!$A$1:$E$122,5,0)</f>
        <v>0</v>
      </c>
      <c r="F115" s="0" t="n">
        <f aca="false">10*VLOOKUP(A115,CNF!$A$1:$D$122,4,0)+VLOOKUP(A115,CNF!$A$1:$E$122,5,0)</f>
        <v>10</v>
      </c>
      <c r="G115" s="0" t="n">
        <f aca="false">10*VLOOKUP(A115,SNT1!$A$1:$D$122,4,0)+VLOOKUP(A115,SNT1!$A$1:$E$122,5,0)</f>
        <v>0</v>
      </c>
      <c r="H115" s="0" t="n">
        <f aca="false">10*VLOOKUP(A115,SNT2!$A$1:$D$122,4,0)+VLOOKUP(A115,SNT2!$A$1:$E$122,5,0)</f>
        <v>0</v>
      </c>
      <c r="I115" s="0" t="n">
        <f aca="false">10*VLOOKUP(A115,SNT3!$A$1:$D$122,4,0)+VLOOKUP(A115,SNT3!$A$1:$E$122,5,0)</f>
        <v>0</v>
      </c>
      <c r="J115" s="0" t="e">
        <f aca="false">10*VLOOKUP(A115,#REF!,4,0)+VLOOKUP(A115,#REF!,5,0)</f>
        <v>#VALUE!</v>
      </c>
      <c r="K115" s="0" t="n">
        <f aca="false">10*VLOOKUP(A115,OPRE2!$A$1:$D$124,4,0)+VLOOKUP(A115,OPRE2!$A$1:$E$124,5,0)</f>
        <v>0</v>
      </c>
      <c r="L115" s="0" t="e">
        <f aca="false">10*VLOOKUP(A115,#REF!,4,0)+VLOOKUP(A115,#REF!,5,0)</f>
        <v>#VALUE!</v>
      </c>
      <c r="M115" s="0" t="n">
        <f aca="false">10*VLOOKUP(A115,TPI!$A$1:$D$122,4,0)+VLOOKUP(A115,TPI!$A$1:$E$122,5,0)</f>
        <v>0</v>
      </c>
      <c r="N115" s="0" t="n">
        <f aca="false">10*VLOOKUP(A115,WPTP!$A$1:$D$122,4,0)+VLOOKUP(A115,WPTP!$A$1:$E$122,5,0)</f>
        <v>0</v>
      </c>
      <c r="O115" s="0" t="n">
        <f aca="false">10*VLOOKUP(A115,VPTP!$A$1:$D$122,4,0)+VLOOKUP(A115,VPTP!$A$1:$E$122,5,0)</f>
        <v>0</v>
      </c>
      <c r="P115" s="0" t="n">
        <f aca="false">10*VLOOKUP(A115,PPTP!$A$1:$D$122,4,0)+VLOOKUP(A115,PPTP!$A$1:$E$122,5,0)</f>
        <v>0</v>
      </c>
      <c r="Q115" s="0" t="n">
        <f aca="false">10*VLOOKUP(A115,WPOP!$A$1:$D$122,4,0)+VLOOKUP(A115,WPOP!$A$1:$E$122,5,0)</f>
        <v>0</v>
      </c>
      <c r="R115" s="0" t="n">
        <f aca="false">10*VLOOKUP(A115,VPOP!$A$1:$D$124,4,0)+VLOOKUP(A115,VPOP!$A$1:$E$124,5,0)</f>
        <v>0</v>
      </c>
      <c r="S115" s="0" t="n">
        <f aca="false">10*VLOOKUP(A115,CPOP!$A$1:$D$122,4,0)+VLOOKUP(A115,CPOP!$A$1:$E$122,5,0)</f>
        <v>0</v>
      </c>
      <c r="T115" s="0" t="n">
        <f aca="false">10*VLOOKUP(A115,READ!$A$1:$D$122,4,0)+VLOOKUP(A115,READ!$A$1:$E$122,5,0)</f>
        <v>0</v>
      </c>
      <c r="U115" s="4" t="n">
        <f aca="false">10*VLOOKUP(A115,LPE!$A$1:$D$122,4,0)+VLOOKUP(A115,LPE!$A$1:$E$122,5,0)</f>
        <v>1</v>
      </c>
      <c r="V115" s="4" t="n">
        <f aca="false">10*VLOOKUP(A115,SPL!$A$1:$D$122,4,0)+VLOOKUP(A115,SPL!$A$1:$E$122,5,0)</f>
        <v>1</v>
      </c>
      <c r="W115" s="4" t="n">
        <f aca="false">10*VLOOKUP(A115,WL!$A$1:$D$122,4,0)+VLOOKUP(A115,WL!$A$1:$E$122,5,0)</f>
        <v>1</v>
      </c>
      <c r="X115" s="0" t="n">
        <f aca="false">10*VLOOKUP(A115,FACT!$A$1:$D$123,4,0)+VLOOKUP(A115,FACT!$A$1:$E$123,5,0)</f>
        <v>0</v>
      </c>
      <c r="Y115" s="0" t="n">
        <f aca="false">10*VLOOKUP(A115,FPATH!$A$1:$D$122,4,0)+VLOOKUP(A115,FPATH!$A$1:$E$122,5,0)</f>
        <v>0</v>
      </c>
      <c r="Z115" s="0" t="n">
        <f aca="false">10*VLOOKUP(A115,CL!$A$1:$D$122,4,0)+VLOOKUP(A115,CL!$A$1:$E$122,5,0)</f>
        <v>0</v>
      </c>
      <c r="AA115" s="5" t="n">
        <f aca="false">COUNTIF(B115:Z115,"&gt;0")</f>
        <v>5</v>
      </c>
      <c r="AB115" s="6" t="n">
        <f aca="false">COUNTIF(B115:Z115,"1")+COUNTIF(B115:Z115,"11")</f>
        <v>3</v>
      </c>
      <c r="AC115" s="7" t="n">
        <f aca="false">COUNTIF(C115:Z115,"10")+COUNTIF(C115:Z115,"11")</f>
        <v>2</v>
      </c>
    </row>
    <row r="116" customFormat="false" ht="12.75" hidden="false" customHeight="false" outlineLevel="0" collapsed="false">
      <c r="A116" s="0" t="s">
        <v>126</v>
      </c>
      <c r="B116" s="0" t="n">
        <f aca="false">10*VLOOKUP(A116,INT!$A$1:$D$122,4,0)+VLOOKUP(A116,INT!$A$1:$E$122,5,0)</f>
        <v>0</v>
      </c>
      <c r="C116" s="4" t="n">
        <f aca="false">10*VLOOKUP(A116,ENT!$A$1:$D$122,4,0)+VLOOKUP(A116,ENT!$A$1:$E$122,5,0)</f>
        <v>10</v>
      </c>
      <c r="D116" s="0" t="n">
        <f aca="false">10*VLOOKUP(A116,FLOW!$A$1:$D$122,4,0)+VLOOKUP(A116,FLOW!$A$1:$E$122,5,0)</f>
        <v>0</v>
      </c>
      <c r="E116" s="0" t="n">
        <f aca="false">10*VLOOKUP(A116,PATH!$A$1:$D$122,4,0)+VLOOKUP(A116,PATH!$A$1:$E$122,5,0)</f>
        <v>0</v>
      </c>
      <c r="F116" s="0" t="n">
        <f aca="false">10*VLOOKUP(A116,CNF!$A$1:$D$122,4,0)+VLOOKUP(A116,CNF!$A$1:$E$122,5,0)</f>
        <v>10</v>
      </c>
      <c r="G116" s="0" t="n">
        <f aca="false">10*VLOOKUP(A116,SNT1!$A$1:$D$122,4,0)+VLOOKUP(A116,SNT1!$A$1:$E$122,5,0)</f>
        <v>0</v>
      </c>
      <c r="H116" s="0" t="n">
        <f aca="false">10*VLOOKUP(A116,SNT2!$A$1:$D$122,4,0)+VLOOKUP(A116,SNT2!$A$1:$E$122,5,0)</f>
        <v>0</v>
      </c>
      <c r="I116" s="0" t="n">
        <f aca="false">10*VLOOKUP(A116,SNT3!$A$1:$D$122,4,0)+VLOOKUP(A116,SNT3!$A$1:$E$122,5,0)</f>
        <v>0</v>
      </c>
      <c r="J116" s="0" t="e">
        <f aca="false">10*VLOOKUP(A116,#REF!,4,0)+VLOOKUP(A116,#REF!,5,0)</f>
        <v>#VALUE!</v>
      </c>
      <c r="K116" s="0" t="n">
        <f aca="false">10*VLOOKUP(A116,OPRE2!$A$1:$D$124,4,0)+VLOOKUP(A116,OPRE2!$A$1:$E$124,5,0)</f>
        <v>0</v>
      </c>
      <c r="L116" s="0" t="e">
        <f aca="false">10*VLOOKUP(A116,#REF!,4,0)+VLOOKUP(A116,#REF!,5,0)</f>
        <v>#VALUE!</v>
      </c>
      <c r="M116" s="0" t="n">
        <f aca="false">10*VLOOKUP(A116,TPI!$A$1:$D$122,4,0)+VLOOKUP(A116,TPI!$A$1:$E$122,5,0)</f>
        <v>0</v>
      </c>
      <c r="N116" s="0" t="n">
        <f aca="false">10*VLOOKUP(A116,WPTP!$A$1:$D$122,4,0)+VLOOKUP(A116,WPTP!$A$1:$E$122,5,0)</f>
        <v>0</v>
      </c>
      <c r="O116" s="0" t="n">
        <f aca="false">10*VLOOKUP(A116,VPTP!$A$1:$D$122,4,0)+VLOOKUP(A116,VPTP!$A$1:$E$122,5,0)</f>
        <v>0</v>
      </c>
      <c r="P116" s="0" t="n">
        <f aca="false">10*VLOOKUP(A116,PPTP!$A$1:$D$122,4,0)+VLOOKUP(A116,PPTP!$A$1:$E$122,5,0)</f>
        <v>0</v>
      </c>
      <c r="Q116" s="0" t="n">
        <f aca="false">10*VLOOKUP(A116,WPOP!$A$1:$D$122,4,0)+VLOOKUP(A116,WPOP!$A$1:$E$122,5,0)</f>
        <v>0</v>
      </c>
      <c r="R116" s="0" t="n">
        <f aca="false">10*VLOOKUP(A116,VPOP!$A$1:$D$124,4,0)+VLOOKUP(A116,VPOP!$A$1:$E$124,5,0)</f>
        <v>0</v>
      </c>
      <c r="S116" s="0" t="n">
        <f aca="false">10*VLOOKUP(A116,CPOP!$A$1:$D$122,4,0)+VLOOKUP(A116,CPOP!$A$1:$E$122,5,0)</f>
        <v>0</v>
      </c>
      <c r="T116" s="0" t="n">
        <f aca="false">10*VLOOKUP(A116,READ!$A$1:$D$122,4,0)+VLOOKUP(A116,READ!$A$1:$E$122,5,0)</f>
        <v>0</v>
      </c>
      <c r="U116" s="4" t="n">
        <f aca="false">10*VLOOKUP(A116,LPE!$A$1:$D$122,4,0)+VLOOKUP(A116,LPE!$A$1:$E$122,5,0)</f>
        <v>1</v>
      </c>
      <c r="V116" s="4" t="n">
        <f aca="false">10*VLOOKUP(A116,SPL!$A$1:$D$122,4,0)+VLOOKUP(A116,SPL!$A$1:$E$122,5,0)</f>
        <v>1</v>
      </c>
      <c r="W116" s="4" t="n">
        <f aca="false">10*VLOOKUP(A116,WL!$A$1:$D$122,4,0)+VLOOKUP(A116,WL!$A$1:$E$122,5,0)</f>
        <v>1</v>
      </c>
      <c r="X116" s="0" t="n">
        <f aca="false">10*VLOOKUP(A116,FACT!$A$1:$D$123,4,0)+VLOOKUP(A116,FACT!$A$1:$E$123,5,0)</f>
        <v>0</v>
      </c>
      <c r="Y116" s="0" t="n">
        <f aca="false">10*VLOOKUP(A116,FPATH!$A$1:$D$122,4,0)+VLOOKUP(A116,FPATH!$A$1:$E$122,5,0)</f>
        <v>0</v>
      </c>
      <c r="Z116" s="0" t="n">
        <f aca="false">10*VLOOKUP(A116,CL!$A$1:$D$122,4,0)+VLOOKUP(A116,CL!$A$1:$E$122,5,0)</f>
        <v>0</v>
      </c>
      <c r="AA116" s="5" t="n">
        <f aca="false">COUNTIF(B116:Z116,"&gt;0")</f>
        <v>5</v>
      </c>
      <c r="AB116" s="6" t="n">
        <f aca="false">COUNTIF(B116:Z116,"1")+COUNTIF(B116:Z116,"11")</f>
        <v>3</v>
      </c>
      <c r="AC116" s="7" t="n">
        <f aca="false">COUNTIF(C116:Z116,"10")+COUNTIF(C116:Z116,"11")</f>
        <v>2</v>
      </c>
    </row>
    <row r="117" customFormat="false" ht="12.75" hidden="false" customHeight="false" outlineLevel="0" collapsed="false">
      <c r="A117" s="0" t="s">
        <v>127</v>
      </c>
      <c r="B117" s="0" t="n">
        <f aca="false">10*VLOOKUP(A117,INT!$A$1:$D$122,4,0)+VLOOKUP(A117,INT!$A$1:$E$122,5,0)</f>
        <v>0</v>
      </c>
      <c r="C117" s="4" t="n">
        <f aca="false">10*VLOOKUP(A117,ENT!$A$1:$D$122,4,0)+VLOOKUP(A117,ENT!$A$1:$E$122,5,0)</f>
        <v>1</v>
      </c>
      <c r="D117" s="0" t="n">
        <f aca="false">10*VLOOKUP(A117,FLOW!$A$1:$D$122,4,0)+VLOOKUP(A117,FLOW!$A$1:$E$122,5,0)</f>
        <v>10</v>
      </c>
      <c r="E117" s="0" t="n">
        <f aca="false">10*VLOOKUP(A117,PATH!$A$1:$D$122,4,0)+VLOOKUP(A117,PATH!$A$1:$E$122,5,0)</f>
        <v>0</v>
      </c>
      <c r="F117" s="0" t="n">
        <f aca="false">10*VLOOKUP(A117,CNF!$A$1:$D$122,4,0)+VLOOKUP(A117,CNF!$A$1:$E$122,5,0)</f>
        <v>0</v>
      </c>
      <c r="G117" s="0" t="n">
        <f aca="false">10*VLOOKUP(A117,SNT1!$A$1:$D$122,4,0)+VLOOKUP(A117,SNT1!$A$1:$E$122,5,0)</f>
        <v>0</v>
      </c>
      <c r="H117" s="0" t="n">
        <f aca="false">10*VLOOKUP(A117,SNT2!$A$1:$D$122,4,0)+VLOOKUP(A117,SNT2!$A$1:$E$122,5,0)</f>
        <v>0</v>
      </c>
      <c r="I117" s="0" t="n">
        <f aca="false">10*VLOOKUP(A117,SNT3!$A$1:$D$122,4,0)+VLOOKUP(A117,SNT3!$A$1:$E$122,5,0)</f>
        <v>1</v>
      </c>
      <c r="J117" s="0" t="e">
        <f aca="false">10*VLOOKUP(A117,#REF!,4,0)+VLOOKUP(A117,#REF!,5,0)</f>
        <v>#VALUE!</v>
      </c>
      <c r="K117" s="0" t="n">
        <f aca="false">10*VLOOKUP(A117,OPRE2!$A$1:$D$124,4,0)+VLOOKUP(A117,OPRE2!$A$1:$E$124,5,0)</f>
        <v>0</v>
      </c>
      <c r="L117" s="0" t="e">
        <f aca="false">10*VLOOKUP(A117,#REF!,4,0)+VLOOKUP(A117,#REF!,5,0)</f>
        <v>#VALUE!</v>
      </c>
      <c r="M117" s="0" t="n">
        <f aca="false">10*VLOOKUP(A117,TPI!$A$1:$D$122,4,0)+VLOOKUP(A117,TPI!$A$1:$E$122,5,0)</f>
        <v>0</v>
      </c>
      <c r="N117" s="0" t="n">
        <f aca="false">10*VLOOKUP(A117,WPTP!$A$1:$D$122,4,0)+VLOOKUP(A117,WPTP!$A$1:$E$122,5,0)</f>
        <v>0</v>
      </c>
      <c r="O117" s="0" t="n">
        <f aca="false">10*VLOOKUP(A117,VPTP!$A$1:$D$122,4,0)+VLOOKUP(A117,VPTP!$A$1:$E$122,5,0)</f>
        <v>0</v>
      </c>
      <c r="P117" s="0" t="n">
        <f aca="false">10*VLOOKUP(A117,PPTP!$A$1:$D$122,4,0)+VLOOKUP(A117,PPTP!$A$1:$E$122,5,0)</f>
        <v>1</v>
      </c>
      <c r="Q117" s="0" t="n">
        <f aca="false">10*VLOOKUP(A117,WPOP!$A$1:$D$122,4,0)+VLOOKUP(A117,WPOP!$A$1:$E$122,5,0)</f>
        <v>0</v>
      </c>
      <c r="R117" s="0" t="n">
        <f aca="false">10*VLOOKUP(A117,VPOP!$A$1:$D$124,4,0)+VLOOKUP(A117,VPOP!$A$1:$E$124,5,0)</f>
        <v>0</v>
      </c>
      <c r="S117" s="0" t="n">
        <f aca="false">10*VLOOKUP(A117,CPOP!$A$1:$D$122,4,0)+VLOOKUP(A117,CPOP!$A$1:$E$122,5,0)</f>
        <v>0</v>
      </c>
      <c r="T117" s="0" t="n">
        <f aca="false">10*VLOOKUP(A117,READ!$A$1:$D$122,4,0)+VLOOKUP(A117,READ!$A$1:$E$122,5,0)</f>
        <v>0</v>
      </c>
      <c r="U117" s="4" t="n">
        <f aca="false">10*VLOOKUP(A117,LPE!$A$1:$D$122,4,0)+VLOOKUP(A117,LPE!$A$1:$E$122,5,0)</f>
        <v>1</v>
      </c>
      <c r="V117" s="4" t="n">
        <f aca="false">10*VLOOKUP(A117,SPL!$A$1:$D$122,4,0)+VLOOKUP(A117,SPL!$A$1:$E$122,5,0)</f>
        <v>1</v>
      </c>
      <c r="W117" s="4" t="n">
        <f aca="false">10*VLOOKUP(A117,WL!$A$1:$D$122,4,0)+VLOOKUP(A117,WL!$A$1:$E$122,5,0)</f>
        <v>1</v>
      </c>
      <c r="X117" s="0" t="n">
        <f aca="false">10*VLOOKUP(A117,FACT!$A$1:$D$123,4,0)+VLOOKUP(A117,FACT!$A$1:$E$123,5,0)</f>
        <v>0</v>
      </c>
      <c r="Y117" s="0" t="n">
        <f aca="false">10*VLOOKUP(A117,FPATH!$A$1:$D$122,4,0)+VLOOKUP(A117,FPATH!$A$1:$E$122,5,0)</f>
        <v>0</v>
      </c>
      <c r="Z117" s="0" t="n">
        <f aca="false">10*VLOOKUP(A117,CL!$A$1:$D$122,4,0)+VLOOKUP(A117,CL!$A$1:$E$122,5,0)</f>
        <v>0</v>
      </c>
      <c r="AA117" s="5" t="n">
        <f aca="false">COUNTIF(B117:Z117,"&gt;0")</f>
        <v>7</v>
      </c>
      <c r="AB117" s="6" t="n">
        <f aca="false">COUNTIF(B117:Z117,"1")+COUNTIF(B117:Z117,"11")</f>
        <v>6</v>
      </c>
      <c r="AC117" s="7" t="n">
        <f aca="false">COUNTIF(C117:Z117,"10")+COUNTIF(C117:Z117,"11")</f>
        <v>1</v>
      </c>
    </row>
    <row r="118" customFormat="false" ht="12.75" hidden="false" customHeight="false" outlineLevel="0" collapsed="false">
      <c r="A118" s="0" t="s">
        <v>128</v>
      </c>
      <c r="B118" s="0" t="n">
        <f aca="false">10*VLOOKUP(A118,INT!$A$1:$D$122,4,0)+VLOOKUP(A118,INT!$A$1:$E$122,5,0)</f>
        <v>0</v>
      </c>
      <c r="C118" s="4" t="n">
        <f aca="false">10*VLOOKUP(A118,ENT!$A$1:$D$122,4,0)+VLOOKUP(A118,ENT!$A$1:$E$122,5,0)</f>
        <v>1</v>
      </c>
      <c r="D118" s="0" t="n">
        <f aca="false">10*VLOOKUP(A118,FLOW!$A$1:$D$122,4,0)+VLOOKUP(A118,FLOW!$A$1:$E$122,5,0)</f>
        <v>0</v>
      </c>
      <c r="E118" s="0" t="n">
        <f aca="false">10*VLOOKUP(A118,PATH!$A$1:$D$122,4,0)+VLOOKUP(A118,PATH!$A$1:$E$122,5,0)</f>
        <v>0</v>
      </c>
      <c r="F118" s="0" t="n">
        <f aca="false">10*VLOOKUP(A118,CNF!$A$1:$D$122,4,0)+VLOOKUP(A118,CNF!$A$1:$E$122,5,0)</f>
        <v>0</v>
      </c>
      <c r="G118" s="0" t="n">
        <f aca="false">10*VLOOKUP(A118,SNT1!$A$1:$D$122,4,0)+VLOOKUP(A118,SNT1!$A$1:$E$122,5,0)</f>
        <v>0</v>
      </c>
      <c r="H118" s="0" t="n">
        <f aca="false">10*VLOOKUP(A118,SNT2!$A$1:$D$122,4,0)+VLOOKUP(A118,SNT2!$A$1:$E$122,5,0)</f>
        <v>0</v>
      </c>
      <c r="I118" s="0" t="n">
        <f aca="false">10*VLOOKUP(A118,SNT3!$A$1:$D$122,4,0)+VLOOKUP(A118,SNT3!$A$1:$E$122,5,0)</f>
        <v>1</v>
      </c>
      <c r="J118" s="0" t="e">
        <f aca="false">10*VLOOKUP(A118,#REF!,4,0)+VLOOKUP(A118,#REF!,5,0)</f>
        <v>#VALUE!</v>
      </c>
      <c r="K118" s="0" t="n">
        <f aca="false">10*VLOOKUP(A118,OPRE2!$A$1:$D$124,4,0)+VLOOKUP(A118,OPRE2!$A$1:$E$124,5,0)</f>
        <v>0</v>
      </c>
      <c r="L118" s="0" t="e">
        <f aca="false">10*VLOOKUP(A118,#REF!,4,0)+VLOOKUP(A118,#REF!,5,0)</f>
        <v>#VALUE!</v>
      </c>
      <c r="M118" s="0" t="n">
        <f aca="false">10*VLOOKUP(A118,TPI!$A$1:$D$122,4,0)+VLOOKUP(A118,TPI!$A$1:$E$122,5,0)</f>
        <v>0</v>
      </c>
      <c r="N118" s="0" t="n">
        <f aca="false">10*VLOOKUP(A118,WPTP!$A$1:$D$122,4,0)+VLOOKUP(A118,WPTP!$A$1:$E$122,5,0)</f>
        <v>0</v>
      </c>
      <c r="O118" s="0" t="n">
        <f aca="false">10*VLOOKUP(A118,VPTP!$A$1:$D$122,4,0)+VLOOKUP(A118,VPTP!$A$1:$E$122,5,0)</f>
        <v>0</v>
      </c>
      <c r="P118" s="0" t="n">
        <f aca="false">10*VLOOKUP(A118,PPTP!$A$1:$D$122,4,0)+VLOOKUP(A118,PPTP!$A$1:$E$122,5,0)</f>
        <v>1</v>
      </c>
      <c r="Q118" s="0" t="n">
        <f aca="false">10*VLOOKUP(A118,WPOP!$A$1:$D$122,4,0)+VLOOKUP(A118,WPOP!$A$1:$E$122,5,0)</f>
        <v>0</v>
      </c>
      <c r="R118" s="0" t="n">
        <f aca="false">10*VLOOKUP(A118,VPOP!$A$1:$D$124,4,0)+VLOOKUP(A118,VPOP!$A$1:$E$124,5,0)</f>
        <v>0</v>
      </c>
      <c r="S118" s="0" t="n">
        <f aca="false">10*VLOOKUP(A118,CPOP!$A$1:$D$122,4,0)+VLOOKUP(A118,CPOP!$A$1:$E$122,5,0)</f>
        <v>0</v>
      </c>
      <c r="T118" s="0" t="n">
        <f aca="false">10*VLOOKUP(A118,READ!$A$1:$D$122,4,0)+VLOOKUP(A118,READ!$A$1:$E$122,5,0)</f>
        <v>0</v>
      </c>
      <c r="U118" s="4" t="n">
        <f aca="false">10*VLOOKUP(A118,LPE!$A$1:$D$122,4,0)+VLOOKUP(A118,LPE!$A$1:$E$122,5,0)</f>
        <v>1</v>
      </c>
      <c r="V118" s="4" t="n">
        <f aca="false">10*VLOOKUP(A118,SPL!$A$1:$D$122,4,0)+VLOOKUP(A118,SPL!$A$1:$E$122,5,0)</f>
        <v>1</v>
      </c>
      <c r="W118" s="4" t="n">
        <f aca="false">10*VLOOKUP(A118,WL!$A$1:$D$122,4,0)+VLOOKUP(A118,WL!$A$1:$E$122,5,0)</f>
        <v>1</v>
      </c>
      <c r="X118" s="0" t="n">
        <f aca="false">10*VLOOKUP(A118,FACT!$A$1:$D$123,4,0)+VLOOKUP(A118,FACT!$A$1:$E$123,5,0)</f>
        <v>0</v>
      </c>
      <c r="Y118" s="0" t="n">
        <f aca="false">10*VLOOKUP(A118,FPATH!$A$1:$D$122,4,0)+VLOOKUP(A118,FPATH!$A$1:$E$122,5,0)</f>
        <v>0</v>
      </c>
      <c r="Z118" s="0" t="n">
        <f aca="false">10*VLOOKUP(A118,CL!$A$1:$D$122,4,0)+VLOOKUP(A118,CL!$A$1:$E$122,5,0)</f>
        <v>0</v>
      </c>
      <c r="AA118" s="5" t="n">
        <f aca="false">COUNTIF(B118:Z118,"&gt;0")</f>
        <v>6</v>
      </c>
      <c r="AB118" s="6" t="n">
        <f aca="false">COUNTIF(B118:Z118,"1")+COUNTIF(B118:Z118,"11")</f>
        <v>6</v>
      </c>
      <c r="AC118" s="7" t="n">
        <f aca="false">COUNTIF(C118:Z118,"10")+COUNTIF(C118:Z118,"11")</f>
        <v>0</v>
      </c>
    </row>
    <row r="119" customFormat="false" ht="12.75" hidden="false" customHeight="false" outlineLevel="0" collapsed="false">
      <c r="A119" s="0" t="s">
        <v>168</v>
      </c>
      <c r="B119" s="0" t="e">
        <f aca="false">10*VLOOKUP(A119,INT!$A$1:$D$122,4,0)+VLOOKUP(A119,INT!$A$1:$E$122,5,0)</f>
        <v>#N/A</v>
      </c>
      <c r="C119" s="4" t="e">
        <f aca="false">10*VLOOKUP(A119,ENT!$A$1:$D$122,4,0)+VLOOKUP(A119,ENT!$A$1:$E$122,5,0)</f>
        <v>#N/A</v>
      </c>
      <c r="D119" s="0" t="e">
        <f aca="false">10*VLOOKUP(A119,FLOW!$A$1:$D$122,4,0)+VLOOKUP(A119,FLOW!$A$1:$E$122,5,0)</f>
        <v>#N/A</v>
      </c>
      <c r="E119" s="0" t="e">
        <f aca="false">10*VLOOKUP(A119,PATH!$A$1:$D$122,4,0)+VLOOKUP(A119,PATH!$A$1:$E$122,5,0)</f>
        <v>#N/A</v>
      </c>
      <c r="F119" s="0" t="e">
        <f aca="false">10*VLOOKUP(A119,CNF!$A$1:$D$122,4,0)+VLOOKUP(A119,CNF!$A$1:$E$122,5,0)</f>
        <v>#N/A</v>
      </c>
      <c r="G119" s="0" t="e">
        <f aca="false">10*VLOOKUP(A119,SNT1!$A$1:$D$122,4,0)+VLOOKUP(A119,SNT1!$A$1:$E$122,5,0)</f>
        <v>#N/A</v>
      </c>
      <c r="H119" s="0" t="e">
        <f aca="false">10*VLOOKUP(A119,SNT2!$A$1:$D$122,4,0)+VLOOKUP(A119,SNT2!$A$1:$E$122,5,0)</f>
        <v>#N/A</v>
      </c>
      <c r="I119" s="0" t="e">
        <f aca="false">10*VLOOKUP(A119,SNT3!$A$1:$D$122,4,0)+VLOOKUP(A119,SNT3!$A$1:$E$122,5,0)</f>
        <v>#N/A</v>
      </c>
      <c r="J119" s="0" t="e">
        <f aca="false">10*VLOOKUP(A119,#REF!,4,0)+VLOOKUP(A119,#REF!,5,0)</f>
        <v>#VALUE!</v>
      </c>
      <c r="K119" s="0" t="e">
        <f aca="false">10*VLOOKUP(A119,OPRE2!$A$1:$D$124,4,0)+VLOOKUP(A119,OPRE2!$A$1:$E$124,5,0)</f>
        <v>#N/A</v>
      </c>
      <c r="L119" s="0" t="e">
        <f aca="false">10*VLOOKUP(A119,#REF!,4,0)+VLOOKUP(A119,#REF!,5,0)</f>
        <v>#VALUE!</v>
      </c>
      <c r="M119" s="0" t="e">
        <f aca="false">10*VLOOKUP(A119,TPI!$A$1:$D$122,4,0)+VLOOKUP(A119,TPI!$A$1:$E$122,5,0)</f>
        <v>#N/A</v>
      </c>
      <c r="N119" s="0" t="e">
        <f aca="false">10*VLOOKUP(A119,WPTP!$A$1:$D$122,4,0)+VLOOKUP(A119,WPTP!$A$1:$E$122,5,0)</f>
        <v>#N/A</v>
      </c>
      <c r="O119" s="0" t="e">
        <f aca="false">10*VLOOKUP(A119,VPTP!$A$1:$D$122,4,0)+VLOOKUP(A119,VPTP!$A$1:$E$122,5,0)</f>
        <v>#N/A</v>
      </c>
      <c r="P119" s="0" t="e">
        <f aca="false">10*VLOOKUP(A119,PPTP!$A$1:$D$122,4,0)+VLOOKUP(A119,PPTP!$A$1:$E$122,5,0)</f>
        <v>#N/A</v>
      </c>
      <c r="Q119" s="0" t="e">
        <f aca="false">10*VLOOKUP(A119,WPOP!$A$1:$D$122,4,0)+VLOOKUP(A119,WPOP!$A$1:$E$122,5,0)</f>
        <v>#N/A</v>
      </c>
      <c r="R119" s="0" t="e">
        <f aca="false">10*VLOOKUP(A119,VPOP!$A$1:$D$124,4,0)+VLOOKUP(A119,VPOP!$A$1:$E$124,5,0)</f>
        <v>#N/A</v>
      </c>
      <c r="S119" s="0" t="e">
        <f aca="false">10*VLOOKUP(A119,CPOP!$A$1:$D$122,4,0)+VLOOKUP(A119,CPOP!$A$1:$E$122,5,0)</f>
        <v>#N/A</v>
      </c>
      <c r="T119" s="0" t="e">
        <f aca="false">10*VLOOKUP(A119,READ!$A$1:$D$122,4,0)+VLOOKUP(A119,READ!$A$1:$E$122,5,0)</f>
        <v>#N/A</v>
      </c>
      <c r="U119" s="4" t="e">
        <f aca="false">10*VLOOKUP(A119,LPE!$A$1:$D$122,4,0)+VLOOKUP(A119,LPE!$A$1:$E$122,5,0)</f>
        <v>#N/A</v>
      </c>
      <c r="V119" s="4" t="e">
        <f aca="false">10*VLOOKUP(A119,SPL!$A$1:$D$122,4,0)+VLOOKUP(A119,SPL!$A$1:$E$122,5,0)</f>
        <v>#N/A</v>
      </c>
      <c r="W119" s="4" t="e">
        <f aca="false">10*VLOOKUP(A119,WL!$A$1:$D$122,4,0)+VLOOKUP(A119,WL!$A$1:$E$122,5,0)</f>
        <v>#N/A</v>
      </c>
      <c r="X119" s="0" t="e">
        <f aca="false">10*VLOOKUP(A119,FACT!$A$1:$D$123,4,0)+VLOOKUP(A119,FACT!$A$1:$E$123,5,0)</f>
        <v>#N/A</v>
      </c>
      <c r="Y119" s="0" t="e">
        <f aca="false">10*VLOOKUP(A119,FPATH!$A$1:$D$122,4,0)+VLOOKUP(A119,FPATH!$A$1:$E$122,5,0)</f>
        <v>#N/A</v>
      </c>
      <c r="Z119" s="0" t="e">
        <f aca="false">10*VLOOKUP(A119,CL!$A$1:$D$122,4,0)+VLOOKUP(A119,CL!$A$1:$E$122,5,0)</f>
        <v>#N/A</v>
      </c>
      <c r="AA119" s="5" t="n">
        <f aca="false">COUNTIF(B119:Z119,"&gt;0")</f>
        <v>0</v>
      </c>
      <c r="AB119" s="6" t="n">
        <f aca="false">COUNTIF(B119:Z119,"1")+COUNTIF(B119:Z119,"11")</f>
        <v>0</v>
      </c>
      <c r="AC119" s="7" t="n">
        <f aca="false">COUNTIF(C119:Z119,"10")+COUNTIF(C119:Z119,"11")</f>
        <v>0</v>
      </c>
    </row>
    <row r="120" customFormat="false" ht="12.75" hidden="false" customHeight="false" outlineLevel="0" collapsed="false">
      <c r="A120" s="0" t="s">
        <v>129</v>
      </c>
      <c r="B120" s="0" t="n">
        <f aca="false">10*VLOOKUP(A120,INT!$A$1:$D$122,4,0)+VLOOKUP(A120,INT!$A$1:$E$122,5,0)</f>
        <v>0</v>
      </c>
      <c r="C120" s="4" t="n">
        <f aca="false">10*VLOOKUP(A120,ENT!$A$1:$D$122,4,0)+VLOOKUP(A120,ENT!$A$1:$E$122,5,0)</f>
        <v>1</v>
      </c>
      <c r="D120" s="0" t="n">
        <f aca="false">10*VLOOKUP(A120,FLOW!$A$1:$D$122,4,0)+VLOOKUP(A120,FLOW!$A$1:$E$122,5,0)</f>
        <v>1</v>
      </c>
      <c r="E120" s="0" t="n">
        <f aca="false">10*VLOOKUP(A120,PATH!$A$1:$D$122,4,0)+VLOOKUP(A120,PATH!$A$1:$E$122,5,0)</f>
        <v>0</v>
      </c>
      <c r="F120" s="0" t="n">
        <f aca="false">10*VLOOKUP(A120,CNF!$A$1:$D$122,4,0)+VLOOKUP(A120,CNF!$A$1:$E$122,5,0)</f>
        <v>0</v>
      </c>
      <c r="G120" s="0" t="n">
        <f aca="false">10*VLOOKUP(A120,SNT1!$A$1:$D$122,4,0)+VLOOKUP(A120,SNT1!$A$1:$E$122,5,0)</f>
        <v>1</v>
      </c>
      <c r="H120" s="0" t="n">
        <f aca="false">10*VLOOKUP(A120,SNT2!$A$1:$D$122,4,0)+VLOOKUP(A120,SNT2!$A$1:$E$122,5,0)</f>
        <v>0</v>
      </c>
      <c r="I120" s="0" t="n">
        <f aca="false">10*VLOOKUP(A120,SNT3!$A$1:$D$122,4,0)+VLOOKUP(A120,SNT3!$A$1:$E$122,5,0)</f>
        <v>1</v>
      </c>
      <c r="J120" s="0" t="e">
        <f aca="false">10*VLOOKUP(A120,#REF!,4,0)+VLOOKUP(A120,#REF!,5,0)</f>
        <v>#VALUE!</v>
      </c>
      <c r="K120" s="0" t="n">
        <f aca="false">10*VLOOKUP(A120,OPRE2!$A$1:$D$124,4,0)+VLOOKUP(A120,OPRE2!$A$1:$E$124,5,0)</f>
        <v>0</v>
      </c>
      <c r="L120" s="0" t="e">
        <f aca="false">10*VLOOKUP(A120,#REF!,4,0)+VLOOKUP(A120,#REF!,5,0)</f>
        <v>#VALUE!</v>
      </c>
      <c r="M120" s="0" t="n">
        <f aca="false">10*VLOOKUP(A120,TPI!$A$1:$D$122,4,0)+VLOOKUP(A120,TPI!$A$1:$E$122,5,0)</f>
        <v>0</v>
      </c>
      <c r="N120" s="0" t="n">
        <f aca="false">10*VLOOKUP(A120,WPTP!$A$1:$D$122,4,0)+VLOOKUP(A120,WPTP!$A$1:$E$122,5,0)</f>
        <v>0</v>
      </c>
      <c r="O120" s="0" t="n">
        <f aca="false">10*VLOOKUP(A120,VPTP!$A$1:$D$122,4,0)+VLOOKUP(A120,VPTP!$A$1:$E$122,5,0)</f>
        <v>0</v>
      </c>
      <c r="P120" s="0" t="n">
        <f aca="false">10*VLOOKUP(A120,PPTP!$A$1:$D$122,4,0)+VLOOKUP(A120,PPTP!$A$1:$E$122,5,0)</f>
        <v>1</v>
      </c>
      <c r="Q120" s="0" t="n">
        <f aca="false">10*VLOOKUP(A120,WPOP!$A$1:$D$122,4,0)+VLOOKUP(A120,WPOP!$A$1:$E$122,5,0)</f>
        <v>0</v>
      </c>
      <c r="R120" s="0" t="n">
        <f aca="false">10*VLOOKUP(A120,VPOP!$A$1:$D$124,4,0)+VLOOKUP(A120,VPOP!$A$1:$E$124,5,0)</f>
        <v>0</v>
      </c>
      <c r="S120" s="0" t="n">
        <f aca="false">10*VLOOKUP(A120,CPOP!$A$1:$D$122,4,0)+VLOOKUP(A120,CPOP!$A$1:$E$122,5,0)</f>
        <v>0</v>
      </c>
      <c r="T120" s="0" t="n">
        <f aca="false">10*VLOOKUP(A120,READ!$A$1:$D$122,4,0)+VLOOKUP(A120,READ!$A$1:$E$122,5,0)</f>
        <v>0</v>
      </c>
      <c r="U120" s="4" t="n">
        <f aca="false">10*VLOOKUP(A120,LPE!$A$1:$D$122,4,0)+VLOOKUP(A120,LPE!$A$1:$E$122,5,0)</f>
        <v>1</v>
      </c>
      <c r="V120" s="4" t="n">
        <f aca="false">10*VLOOKUP(A120,SPL!$A$1:$D$122,4,0)+VLOOKUP(A120,SPL!$A$1:$E$122,5,0)</f>
        <v>1</v>
      </c>
      <c r="W120" s="4" t="n">
        <f aca="false">10*VLOOKUP(A120,WL!$A$1:$D$122,4,0)+VLOOKUP(A120,WL!$A$1:$E$122,5,0)</f>
        <v>1</v>
      </c>
      <c r="X120" s="0" t="n">
        <f aca="false">10*VLOOKUP(A120,FACT!$A$1:$D$123,4,0)+VLOOKUP(A120,FACT!$A$1:$E$123,5,0)</f>
        <v>0</v>
      </c>
      <c r="Y120" s="0" t="n">
        <f aca="false">10*VLOOKUP(A120,FPATH!$A$1:$D$122,4,0)+VLOOKUP(A120,FPATH!$A$1:$E$122,5,0)</f>
        <v>0</v>
      </c>
      <c r="Z120" s="0" t="n">
        <f aca="false">10*VLOOKUP(A120,CL!$A$1:$D$122,4,0)+VLOOKUP(A120,CL!$A$1:$E$122,5,0)</f>
        <v>0</v>
      </c>
      <c r="AA120" s="5" t="n">
        <f aca="false">COUNTIF(B120:Z120,"&gt;0")</f>
        <v>8</v>
      </c>
      <c r="AB120" s="6" t="n">
        <f aca="false">COUNTIF(B120:Z120,"1")+COUNTIF(B120:Z120,"11")</f>
        <v>8</v>
      </c>
      <c r="AC120" s="7" t="n">
        <f aca="false">COUNTIF(C120:Z120,"10")+COUNTIF(C120:Z120,"11")</f>
        <v>0</v>
      </c>
    </row>
    <row r="121" customFormat="false" ht="12.75" hidden="false" customHeight="false" outlineLevel="0" collapsed="false">
      <c r="A121" s="0" t="s">
        <v>130</v>
      </c>
      <c r="B121" s="0" t="n">
        <f aca="false">10*VLOOKUP(A121,INT!$A$1:$D$122,4,0)+VLOOKUP(A121,INT!$A$1:$E$122,5,0)</f>
        <v>0</v>
      </c>
      <c r="C121" s="4" t="n">
        <f aca="false">10*VLOOKUP(A121,ENT!$A$1:$D$122,4,0)+VLOOKUP(A121,ENT!$A$1:$E$122,5,0)</f>
        <v>1</v>
      </c>
      <c r="D121" s="0" t="n">
        <f aca="false">10*VLOOKUP(A121,FLOW!$A$1:$D$122,4,0)+VLOOKUP(A121,FLOW!$A$1:$E$122,5,0)</f>
        <v>0</v>
      </c>
      <c r="E121" s="0" t="n">
        <f aca="false">10*VLOOKUP(A121,PATH!$A$1:$D$122,4,0)+VLOOKUP(A121,PATH!$A$1:$E$122,5,0)</f>
        <v>0</v>
      </c>
      <c r="F121" s="0" t="n">
        <f aca="false">10*VLOOKUP(A121,CNF!$A$1:$D$122,4,0)+VLOOKUP(A121,CNF!$A$1:$E$122,5,0)</f>
        <v>0</v>
      </c>
      <c r="G121" s="0" t="n">
        <f aca="false">10*VLOOKUP(A121,SNT1!$A$1:$D$122,4,0)+VLOOKUP(A121,SNT1!$A$1:$E$122,5,0)</f>
        <v>0</v>
      </c>
      <c r="H121" s="0" t="n">
        <f aca="false">10*VLOOKUP(A121,SNT2!$A$1:$D$122,4,0)+VLOOKUP(A121,SNT2!$A$1:$E$122,5,0)</f>
        <v>0</v>
      </c>
      <c r="I121" s="0" t="n">
        <f aca="false">10*VLOOKUP(A121,SNT3!$A$1:$D$122,4,0)+VLOOKUP(A121,SNT3!$A$1:$E$122,5,0)</f>
        <v>0</v>
      </c>
      <c r="J121" s="0" t="e">
        <f aca="false">10*VLOOKUP(A121,#REF!,4,0)+VLOOKUP(A121,#REF!,5,0)</f>
        <v>#VALUE!</v>
      </c>
      <c r="K121" s="0" t="n">
        <f aca="false">10*VLOOKUP(A121,OPRE2!$A$1:$D$124,4,0)+VLOOKUP(A121,OPRE2!$A$1:$E$124,5,0)</f>
        <v>0</v>
      </c>
      <c r="L121" s="0" t="e">
        <f aca="false">10*VLOOKUP(A121,#REF!,4,0)+VLOOKUP(A121,#REF!,5,0)</f>
        <v>#VALUE!</v>
      </c>
      <c r="M121" s="0" t="n">
        <f aca="false">10*VLOOKUP(A121,TPI!$A$1:$D$122,4,0)+VLOOKUP(A121,TPI!$A$1:$E$122,5,0)</f>
        <v>0</v>
      </c>
      <c r="N121" s="0" t="n">
        <f aca="false">10*VLOOKUP(A121,WPTP!$A$1:$D$122,4,0)+VLOOKUP(A121,WPTP!$A$1:$E$122,5,0)</f>
        <v>0</v>
      </c>
      <c r="O121" s="0" t="n">
        <f aca="false">10*VLOOKUP(A121,VPTP!$A$1:$D$122,4,0)+VLOOKUP(A121,VPTP!$A$1:$E$122,5,0)</f>
        <v>0</v>
      </c>
      <c r="P121" s="0" t="n">
        <f aca="false">10*VLOOKUP(A121,PPTP!$A$1:$D$122,4,0)+VLOOKUP(A121,PPTP!$A$1:$E$122,5,0)</f>
        <v>0</v>
      </c>
      <c r="Q121" s="0" t="n">
        <f aca="false">10*VLOOKUP(A121,WPOP!$A$1:$D$122,4,0)+VLOOKUP(A121,WPOP!$A$1:$E$122,5,0)</f>
        <v>0</v>
      </c>
      <c r="R121" s="0" t="n">
        <f aca="false">10*VLOOKUP(A121,VPOP!$A$1:$D$124,4,0)+VLOOKUP(A121,VPOP!$A$1:$E$124,5,0)</f>
        <v>0</v>
      </c>
      <c r="S121" s="0" t="n">
        <f aca="false">10*VLOOKUP(A121,CPOP!$A$1:$D$122,4,0)+VLOOKUP(A121,CPOP!$A$1:$E$122,5,0)</f>
        <v>0</v>
      </c>
      <c r="T121" s="0" t="n">
        <f aca="false">10*VLOOKUP(A121,READ!$A$1:$D$122,4,0)+VLOOKUP(A121,READ!$A$1:$E$122,5,0)</f>
        <v>0</v>
      </c>
      <c r="U121" s="4" t="n">
        <f aca="false">10*VLOOKUP(A121,LPE!$A$1:$D$122,4,0)+VLOOKUP(A121,LPE!$A$1:$E$122,5,0)</f>
        <v>1</v>
      </c>
      <c r="V121" s="4" t="n">
        <f aca="false">10*VLOOKUP(A121,SPL!$A$1:$D$122,4,0)+VLOOKUP(A121,SPL!$A$1:$E$122,5,0)</f>
        <v>1</v>
      </c>
      <c r="W121" s="4" t="n">
        <f aca="false">10*VLOOKUP(A121,WL!$A$1:$D$122,4,0)+VLOOKUP(A121,WL!$A$1:$E$122,5,0)</f>
        <v>1</v>
      </c>
      <c r="X121" s="0" t="n">
        <f aca="false">10*VLOOKUP(A121,FACT!$A$1:$D$123,4,0)+VLOOKUP(A121,FACT!$A$1:$E$123,5,0)</f>
        <v>0</v>
      </c>
      <c r="Y121" s="0" t="n">
        <f aca="false">10*VLOOKUP(A121,FPATH!$A$1:$D$122,4,0)+VLOOKUP(A121,FPATH!$A$1:$E$122,5,0)</f>
        <v>0</v>
      </c>
      <c r="Z121" s="0" t="n">
        <f aca="false">10*VLOOKUP(A121,CL!$A$1:$D$122,4,0)+VLOOKUP(A121,CL!$A$1:$E$122,5,0)</f>
        <v>0</v>
      </c>
      <c r="AA121" s="5" t="n">
        <f aca="false">COUNTIF(B121:Z121,"&gt;0")</f>
        <v>4</v>
      </c>
      <c r="AB121" s="6" t="n">
        <f aca="false">COUNTIF(B121:Z121,"1")+COUNTIF(B121:Z121,"11")</f>
        <v>4</v>
      </c>
      <c r="AC121" s="7" t="n">
        <f aca="false">COUNTIF(C121:Z121,"10")+COUNTIF(C121:Z121,"11")</f>
        <v>0</v>
      </c>
    </row>
    <row r="122" customFormat="false" ht="12.75" hidden="false" customHeight="false" outlineLevel="0" collapsed="false">
      <c r="A122" s="0" t="s">
        <v>131</v>
      </c>
      <c r="B122" s="0" t="n">
        <f aca="false">10*VLOOKUP(A122,INT!$A$1:$D$122,4,0)+VLOOKUP(A122,INT!$A$1:$E$122,5,0)</f>
        <v>10</v>
      </c>
      <c r="C122" s="4" t="n">
        <f aca="false">10*VLOOKUP(A122,ENT!$A$1:$D$122,4,0)+VLOOKUP(A122,ENT!$A$1:$E$122,5,0)</f>
        <v>1</v>
      </c>
      <c r="D122" s="0" t="n">
        <f aca="false">10*VLOOKUP(A122,FLOW!$A$1:$D$122,4,0)+VLOOKUP(A122,FLOW!$A$1:$E$122,5,0)</f>
        <v>10</v>
      </c>
      <c r="E122" s="0" t="n">
        <f aca="false">10*VLOOKUP(A122,PATH!$A$1:$D$122,4,0)+VLOOKUP(A122,PATH!$A$1:$E$122,5,0)</f>
        <v>10</v>
      </c>
      <c r="F122" s="0" t="n">
        <f aca="false">10*VLOOKUP(A122,CNF!$A$1:$D$122,4,0)+VLOOKUP(A122,CNF!$A$1:$E$122,5,0)</f>
        <v>10</v>
      </c>
      <c r="G122" s="0" t="n">
        <f aca="false">10*VLOOKUP(A122,SNT1!$A$1:$D$122,4,0)+VLOOKUP(A122,SNT1!$A$1:$E$122,5,0)</f>
        <v>0</v>
      </c>
      <c r="H122" s="0" t="n">
        <f aca="false">10*VLOOKUP(A122,SNT2!$A$1:$D$122,4,0)+VLOOKUP(A122,SNT2!$A$1:$E$122,5,0)</f>
        <v>0</v>
      </c>
      <c r="I122" s="0" t="n">
        <f aca="false">10*VLOOKUP(A122,SNT3!$A$1:$D$122,4,0)+VLOOKUP(A122,SNT3!$A$1:$E$122,5,0)</f>
        <v>0</v>
      </c>
      <c r="J122" s="0" t="e">
        <f aca="false">10*VLOOKUP(A122,#REF!,4,0)+VLOOKUP(A122,#REF!,5,0)</f>
        <v>#VALUE!</v>
      </c>
      <c r="K122" s="0" t="n">
        <f aca="false">10*VLOOKUP(A122,OPRE2!$A$1:$D$124,4,0)+VLOOKUP(A122,OPRE2!$A$1:$E$124,5,0)</f>
        <v>0</v>
      </c>
      <c r="L122" s="0" t="e">
        <f aca="false">10*VLOOKUP(A122,#REF!,4,0)+VLOOKUP(A122,#REF!,5,0)</f>
        <v>#VALUE!</v>
      </c>
      <c r="M122" s="0" t="n">
        <f aca="false">10*VLOOKUP(A122,TPI!$A$1:$D$122,4,0)+VLOOKUP(A122,TPI!$A$1:$E$122,5,0)</f>
        <v>0</v>
      </c>
      <c r="N122" s="0" t="n">
        <f aca="false">10*VLOOKUP(A122,WPTP!$A$1:$D$122,4,0)+VLOOKUP(A122,WPTP!$A$1:$E$122,5,0)</f>
        <v>0</v>
      </c>
      <c r="O122" s="0" t="n">
        <f aca="false">10*VLOOKUP(A122,VPTP!$A$1:$D$122,4,0)+VLOOKUP(A122,VPTP!$A$1:$E$122,5,0)</f>
        <v>0</v>
      </c>
      <c r="P122" s="0" t="n">
        <f aca="false">10*VLOOKUP(A122,PPTP!$A$1:$D$122,4,0)+VLOOKUP(A122,PPTP!$A$1:$E$122,5,0)</f>
        <v>1</v>
      </c>
      <c r="Q122" s="0" t="n">
        <f aca="false">10*VLOOKUP(A122,WPOP!$A$1:$D$122,4,0)+VLOOKUP(A122,WPOP!$A$1:$E$122,5,0)</f>
        <v>0</v>
      </c>
      <c r="R122" s="0" t="n">
        <f aca="false">10*VLOOKUP(A122,VPOP!$A$1:$D$124,4,0)+VLOOKUP(A122,VPOP!$A$1:$E$124,5,0)</f>
        <v>0</v>
      </c>
      <c r="S122" s="0" t="n">
        <f aca="false">10*VLOOKUP(A122,CPOP!$A$1:$D$122,4,0)+VLOOKUP(A122,CPOP!$A$1:$E$122,5,0)</f>
        <v>0</v>
      </c>
      <c r="T122" s="0" t="n">
        <f aca="false">10*VLOOKUP(A122,READ!$A$1:$D$122,4,0)+VLOOKUP(A122,READ!$A$1:$E$122,5,0)</f>
        <v>0</v>
      </c>
      <c r="U122" s="4" t="n">
        <f aca="false">10*VLOOKUP(A122,LPE!$A$1:$D$122,4,0)+VLOOKUP(A122,LPE!$A$1:$E$122,5,0)</f>
        <v>1</v>
      </c>
      <c r="V122" s="4" t="n">
        <f aca="false">10*VLOOKUP(A122,SPL!$A$1:$D$122,4,0)+VLOOKUP(A122,SPL!$A$1:$E$122,5,0)</f>
        <v>1</v>
      </c>
      <c r="W122" s="4" t="n">
        <f aca="false">10*VLOOKUP(A122,WL!$A$1:$D$122,4,0)+VLOOKUP(A122,WL!$A$1:$E$122,5,0)</f>
        <v>1</v>
      </c>
      <c r="X122" s="0" t="n">
        <f aca="false">10*VLOOKUP(A122,FACT!$A$1:$D$123,4,0)+VLOOKUP(A122,FACT!$A$1:$E$123,5,0)</f>
        <v>0</v>
      </c>
      <c r="Y122" s="0" t="n">
        <f aca="false">10*VLOOKUP(A122,FPATH!$A$1:$D$122,4,0)+VLOOKUP(A122,FPATH!$A$1:$E$122,5,0)</f>
        <v>0</v>
      </c>
      <c r="Z122" s="0" t="n">
        <f aca="false">10*VLOOKUP(A122,CL!$A$1:$D$122,4,0)+VLOOKUP(A122,CL!$A$1:$E$122,5,0)</f>
        <v>10</v>
      </c>
      <c r="AA122" s="5" t="n">
        <f aca="false">COUNTIF(B122:Z122,"&gt;0")</f>
        <v>10</v>
      </c>
      <c r="AB122" s="6" t="n">
        <f aca="false">COUNTIF(B122:Z122,"1")+COUNTIF(B122:Z122,"11")</f>
        <v>5</v>
      </c>
      <c r="AC122" s="7" t="n">
        <f aca="false">COUNTIF(C122:Z122,"10")+COUNTIF(C122:Z122,"11")</f>
        <v>4</v>
      </c>
    </row>
    <row r="123" customFormat="false" ht="12.75" hidden="false" customHeight="false" outlineLevel="0" collapsed="false">
      <c r="A123" s="0" t="s">
        <v>132</v>
      </c>
      <c r="B123" s="0" t="n">
        <f aca="false">10*VLOOKUP(A123,INT!$A$1:$D$122,4,0)+VLOOKUP(A123,INT!$A$1:$E$122,5,0)</f>
        <v>0</v>
      </c>
      <c r="C123" s="4" t="n">
        <f aca="false">10*VLOOKUP(A123,ENT!$A$1:$D$122,4,0)+VLOOKUP(A123,ENT!$A$1:$E$122,5,0)</f>
        <v>1</v>
      </c>
      <c r="D123" s="0" t="n">
        <f aca="false">10*VLOOKUP(A123,FLOW!$A$1:$D$122,4,0)+VLOOKUP(A123,FLOW!$A$1:$E$122,5,0)</f>
        <v>1</v>
      </c>
      <c r="E123" s="0" t="n">
        <f aca="false">10*VLOOKUP(A123,PATH!$A$1:$D$122,4,0)+VLOOKUP(A123,PATH!$A$1:$E$122,5,0)</f>
        <v>0</v>
      </c>
      <c r="F123" s="0" t="n">
        <f aca="false">10*VLOOKUP(A123,CNF!$A$1:$D$122,4,0)+VLOOKUP(A123,CNF!$A$1:$E$122,5,0)</f>
        <v>0</v>
      </c>
      <c r="G123" s="0" t="n">
        <f aca="false">10*VLOOKUP(A123,SNT1!$A$1:$D$122,4,0)+VLOOKUP(A123,SNT1!$A$1:$E$122,5,0)</f>
        <v>0</v>
      </c>
      <c r="H123" s="0" t="n">
        <f aca="false">10*VLOOKUP(A123,SNT2!$A$1:$D$122,4,0)+VLOOKUP(A123,SNT2!$A$1:$E$122,5,0)</f>
        <v>0</v>
      </c>
      <c r="I123" s="0" t="n">
        <f aca="false">10*VLOOKUP(A123,SNT3!$A$1:$D$122,4,0)+VLOOKUP(A123,SNT3!$A$1:$E$122,5,0)</f>
        <v>0</v>
      </c>
      <c r="J123" s="0" t="e">
        <f aca="false">10*VLOOKUP(A123,#REF!,4,0)+VLOOKUP(A123,#REF!,5,0)</f>
        <v>#VALUE!</v>
      </c>
      <c r="K123" s="0" t="n">
        <f aca="false">10*VLOOKUP(A123,OPRE2!$A$1:$D$124,4,0)+VLOOKUP(A123,OPRE2!$A$1:$E$124,5,0)</f>
        <v>0</v>
      </c>
      <c r="L123" s="0" t="e">
        <f aca="false">10*VLOOKUP(A123,#REF!,4,0)+VLOOKUP(A123,#REF!,5,0)</f>
        <v>#VALUE!</v>
      </c>
      <c r="M123" s="0" t="n">
        <f aca="false">10*VLOOKUP(A123,TPI!$A$1:$D$122,4,0)+VLOOKUP(A123,TPI!$A$1:$E$122,5,0)</f>
        <v>10</v>
      </c>
      <c r="N123" s="0" t="n">
        <f aca="false">10*VLOOKUP(A123,WPTP!$A$1:$D$122,4,0)+VLOOKUP(A123,WPTP!$A$1:$E$122,5,0)</f>
        <v>0</v>
      </c>
      <c r="O123" s="0" t="n">
        <f aca="false">10*VLOOKUP(A123,VPTP!$A$1:$D$122,4,0)+VLOOKUP(A123,VPTP!$A$1:$E$122,5,0)</f>
        <v>0</v>
      </c>
      <c r="P123" s="0" t="n">
        <f aca="false">10*VLOOKUP(A123,PPTP!$A$1:$D$122,4,0)+VLOOKUP(A123,PPTP!$A$1:$E$122,5,0)</f>
        <v>0</v>
      </c>
      <c r="Q123" s="0" t="n">
        <f aca="false">10*VLOOKUP(A123,WPOP!$A$1:$D$122,4,0)+VLOOKUP(A123,WPOP!$A$1:$E$122,5,0)</f>
        <v>0</v>
      </c>
      <c r="R123" s="0" t="n">
        <f aca="false">10*VLOOKUP(A123,VPOP!$A$1:$D$124,4,0)+VLOOKUP(A123,VPOP!$A$1:$E$124,5,0)</f>
        <v>0</v>
      </c>
      <c r="S123" s="0" t="n">
        <f aca="false">10*VLOOKUP(A123,CPOP!$A$1:$D$122,4,0)+VLOOKUP(A123,CPOP!$A$1:$E$122,5,0)</f>
        <v>0</v>
      </c>
      <c r="T123" s="0" t="n">
        <f aca="false">10*VLOOKUP(A123,READ!$A$1:$D$122,4,0)+VLOOKUP(A123,READ!$A$1:$E$122,5,0)</f>
        <v>0</v>
      </c>
      <c r="U123" s="4" t="n">
        <f aca="false">10*VLOOKUP(A123,LPE!$A$1:$D$122,4,0)+VLOOKUP(A123,LPE!$A$1:$E$122,5,0)</f>
        <v>1</v>
      </c>
      <c r="V123" s="4" t="n">
        <f aca="false">10*VLOOKUP(A123,SPL!$A$1:$D$122,4,0)+VLOOKUP(A123,SPL!$A$1:$E$122,5,0)</f>
        <v>1</v>
      </c>
      <c r="W123" s="4" t="n">
        <f aca="false">10*VLOOKUP(A123,WL!$A$1:$D$122,4,0)+VLOOKUP(A123,WL!$A$1:$E$122,5,0)</f>
        <v>1</v>
      </c>
      <c r="X123" s="0" t="n">
        <f aca="false">10*VLOOKUP(A123,FACT!$A$1:$D$123,4,0)+VLOOKUP(A123,FACT!$A$1:$E$123,5,0)</f>
        <v>0</v>
      </c>
      <c r="Y123" s="0" t="n">
        <f aca="false">10*VLOOKUP(A123,FPATH!$A$1:$D$122,4,0)+VLOOKUP(A123,FPATH!$A$1:$E$122,5,0)</f>
        <v>0</v>
      </c>
      <c r="Z123" s="0" t="n">
        <f aca="false">10*VLOOKUP(A123,CL!$A$1:$D$122,4,0)+VLOOKUP(A123,CL!$A$1:$E$122,5,0)</f>
        <v>0</v>
      </c>
      <c r="AA123" s="5" t="n">
        <f aca="false">COUNTIF(B123:Z123,"&gt;0")</f>
        <v>6</v>
      </c>
      <c r="AB123" s="6" t="n">
        <f aca="false">COUNTIF(B123:Z123,"1")+COUNTIF(B123:Z123,"11")</f>
        <v>5</v>
      </c>
      <c r="AC123" s="7" t="n">
        <f aca="false">COUNTIF(C123:Z123,"10")+COUNTIF(C123:Z123,"11")</f>
        <v>1</v>
      </c>
    </row>
    <row r="124" customFormat="false" ht="12.75" hidden="false" customHeight="false" outlineLevel="0" collapsed="false">
      <c r="A124" s="0" t="s">
        <v>133</v>
      </c>
      <c r="B124" s="0" t="n">
        <f aca="false">10*VLOOKUP(A124,INT!$A$1:$D$122,4,0)+VLOOKUP(A124,INT!$A$1:$E$122,5,0)</f>
        <v>0</v>
      </c>
      <c r="C124" s="4" t="n">
        <f aca="false">10*VLOOKUP(A124,ENT!$A$1:$D$122,4,0)+VLOOKUP(A124,ENT!$A$1:$E$122,5,0)</f>
        <v>1</v>
      </c>
      <c r="D124" s="0" t="n">
        <f aca="false">10*VLOOKUP(A124,FLOW!$A$1:$D$122,4,0)+VLOOKUP(A124,FLOW!$A$1:$E$122,5,0)</f>
        <v>10</v>
      </c>
      <c r="E124" s="0" t="n">
        <f aca="false">10*VLOOKUP(A124,PATH!$A$1:$D$122,4,0)+VLOOKUP(A124,PATH!$A$1:$E$122,5,0)</f>
        <v>10</v>
      </c>
      <c r="F124" s="0" t="n">
        <f aca="false">10*VLOOKUP(A124,CNF!$A$1:$D$122,4,0)+VLOOKUP(A124,CNF!$A$1:$E$122,5,0)</f>
        <v>10</v>
      </c>
      <c r="G124" s="0" t="n">
        <f aca="false">10*VLOOKUP(A124,SNT1!$A$1:$D$122,4,0)+VLOOKUP(A124,SNT1!$A$1:$E$122,5,0)</f>
        <v>1</v>
      </c>
      <c r="H124" s="0" t="n">
        <f aca="false">10*VLOOKUP(A124,SNT2!$A$1:$D$122,4,0)+VLOOKUP(A124,SNT2!$A$1:$E$122,5,0)</f>
        <v>0</v>
      </c>
      <c r="I124" s="0" t="n">
        <f aca="false">10*VLOOKUP(A124,SNT3!$A$1:$D$122,4,0)+VLOOKUP(A124,SNT3!$A$1:$E$122,5,0)</f>
        <v>0</v>
      </c>
      <c r="J124" s="0" t="e">
        <f aca="false">10*VLOOKUP(A124,#REF!,4,0)+VLOOKUP(A124,#REF!,5,0)</f>
        <v>#VALUE!</v>
      </c>
      <c r="K124" s="0" t="n">
        <f aca="false">10*VLOOKUP(A124,OPRE2!$A$1:$D$124,4,0)+VLOOKUP(A124,OPRE2!$A$1:$E$124,5,0)</f>
        <v>0</v>
      </c>
      <c r="L124" s="0" t="e">
        <f aca="false">10*VLOOKUP(A124,#REF!,4,0)+VLOOKUP(A124,#REF!,5,0)</f>
        <v>#VALUE!</v>
      </c>
      <c r="M124" s="0" t="n">
        <f aca="false">10*VLOOKUP(A124,TPI!$A$1:$D$122,4,0)+VLOOKUP(A124,TPI!$A$1:$E$122,5,0)</f>
        <v>10</v>
      </c>
      <c r="N124" s="0" t="n">
        <f aca="false">10*VLOOKUP(A124,WPTP!$A$1:$D$122,4,0)+VLOOKUP(A124,WPTP!$A$1:$E$122,5,0)</f>
        <v>0</v>
      </c>
      <c r="O124" s="0" t="n">
        <f aca="false">10*VLOOKUP(A124,VPTP!$A$1:$D$122,4,0)+VLOOKUP(A124,VPTP!$A$1:$E$122,5,0)</f>
        <v>0</v>
      </c>
      <c r="P124" s="0" t="n">
        <f aca="false">10*VLOOKUP(A124,PPTP!$A$1:$D$122,4,0)+VLOOKUP(A124,PPTP!$A$1:$E$122,5,0)</f>
        <v>0</v>
      </c>
      <c r="Q124" s="0" t="n">
        <f aca="false">10*VLOOKUP(A124,WPOP!$A$1:$D$122,4,0)+VLOOKUP(A124,WPOP!$A$1:$E$122,5,0)</f>
        <v>0</v>
      </c>
      <c r="R124" s="0" t="n">
        <f aca="false">10*VLOOKUP(A124,VPOP!$A$1:$D$124,4,0)+VLOOKUP(A124,VPOP!$A$1:$E$124,5,0)</f>
        <v>0</v>
      </c>
      <c r="S124" s="0" t="n">
        <f aca="false">10*VLOOKUP(A124,CPOP!$A$1:$D$122,4,0)+VLOOKUP(A124,CPOP!$A$1:$E$122,5,0)</f>
        <v>0</v>
      </c>
      <c r="T124" s="0" t="n">
        <f aca="false">10*VLOOKUP(A124,READ!$A$1:$D$122,4,0)+VLOOKUP(A124,READ!$A$1:$E$122,5,0)</f>
        <v>0</v>
      </c>
      <c r="U124" s="4" t="n">
        <f aca="false">10*VLOOKUP(A124,LPE!$A$1:$D$122,4,0)+VLOOKUP(A124,LPE!$A$1:$E$122,5,0)</f>
        <v>1</v>
      </c>
      <c r="V124" s="4" t="n">
        <f aca="false">10*VLOOKUP(A124,SPL!$A$1:$D$122,4,0)+VLOOKUP(A124,SPL!$A$1:$E$122,5,0)</f>
        <v>1</v>
      </c>
      <c r="W124" s="4" t="n">
        <f aca="false">10*VLOOKUP(A124,WL!$A$1:$D$122,4,0)+VLOOKUP(A124,WL!$A$1:$E$122,5,0)</f>
        <v>1</v>
      </c>
      <c r="X124" s="0" t="n">
        <f aca="false">10*VLOOKUP(A124,FACT!$A$1:$D$123,4,0)+VLOOKUP(A124,FACT!$A$1:$E$123,5,0)</f>
        <v>0</v>
      </c>
      <c r="Y124" s="0" t="n">
        <f aca="false">10*VLOOKUP(A124,FPATH!$A$1:$D$122,4,0)+VLOOKUP(A124,FPATH!$A$1:$E$122,5,0)</f>
        <v>0</v>
      </c>
      <c r="Z124" s="0" t="n">
        <f aca="false">10*VLOOKUP(A124,CL!$A$1:$D$122,4,0)+VLOOKUP(A124,CL!$A$1:$E$122,5,0)</f>
        <v>0</v>
      </c>
      <c r="AA124" s="5" t="n">
        <f aca="false">COUNTIF(B124:Z124,"&gt;0")</f>
        <v>9</v>
      </c>
      <c r="AB124" s="6" t="n">
        <f aca="false">COUNTIF(B124:Z124,"1")+COUNTIF(B124:Z124,"11")</f>
        <v>5</v>
      </c>
      <c r="AC124" s="7" t="n">
        <f aca="false">COUNTIF(C124:Z124,"10")+COUNTIF(C124:Z124,"11")</f>
        <v>4</v>
      </c>
    </row>
    <row r="125" customFormat="false" ht="12.75" hidden="false" customHeight="false" outlineLevel="0" collapsed="false">
      <c r="A125" s="0" t="s">
        <v>134</v>
      </c>
      <c r="B125" s="0" t="n">
        <f aca="false">10*VLOOKUP(A125,INT!$A$1:$D$122,4,0)+VLOOKUP(A125,INT!$A$1:$E$122,5,0)</f>
        <v>0</v>
      </c>
      <c r="C125" s="4" t="n">
        <f aca="false">10*VLOOKUP(A125,ENT!$A$1:$D$122,4,0)+VLOOKUP(A125,ENT!$A$1:$E$122,5,0)</f>
        <v>1</v>
      </c>
      <c r="D125" s="0" t="n">
        <f aca="false">10*VLOOKUP(A125,FLOW!$A$1:$D$122,4,0)+VLOOKUP(A125,FLOW!$A$1:$E$122,5,0)</f>
        <v>0</v>
      </c>
      <c r="E125" s="0" t="n">
        <f aca="false">10*VLOOKUP(A125,PATH!$A$1:$D$122,4,0)+VLOOKUP(A125,PATH!$A$1:$E$122,5,0)</f>
        <v>0</v>
      </c>
      <c r="F125" s="0" t="n">
        <f aca="false">10*VLOOKUP(A125,CNF!$A$1:$D$122,4,0)+VLOOKUP(A125,CNF!$A$1:$E$122,5,0)</f>
        <v>0</v>
      </c>
      <c r="G125" s="0" t="n">
        <f aca="false">10*VLOOKUP(A125,SNT1!$A$1:$D$122,4,0)+VLOOKUP(A125,SNT1!$A$1:$E$122,5,0)</f>
        <v>0</v>
      </c>
      <c r="H125" s="0" t="n">
        <f aca="false">10*VLOOKUP(A125,SNT2!$A$1:$D$122,4,0)+VLOOKUP(A125,SNT2!$A$1:$E$122,5,0)</f>
        <v>0</v>
      </c>
      <c r="I125" s="0" t="n">
        <f aca="false">10*VLOOKUP(A125,SNT3!$A$1:$D$122,4,0)+VLOOKUP(A125,SNT3!$A$1:$E$122,5,0)</f>
        <v>1</v>
      </c>
      <c r="J125" s="0" t="e">
        <f aca="false">10*VLOOKUP(A125,#REF!,4,0)+VLOOKUP(A125,#REF!,5,0)</f>
        <v>#VALUE!</v>
      </c>
      <c r="K125" s="0" t="n">
        <f aca="false">10*VLOOKUP(A125,OPRE2!$A$1:$D$124,4,0)+VLOOKUP(A125,OPRE2!$A$1:$E$124,5,0)</f>
        <v>0</v>
      </c>
      <c r="L125" s="0" t="e">
        <f aca="false">10*VLOOKUP(A125,#REF!,4,0)+VLOOKUP(A125,#REF!,5,0)</f>
        <v>#VALUE!</v>
      </c>
      <c r="M125" s="0" t="n">
        <f aca="false">10*VLOOKUP(A125,TPI!$A$1:$D$122,4,0)+VLOOKUP(A125,TPI!$A$1:$E$122,5,0)</f>
        <v>0</v>
      </c>
      <c r="N125" s="0" t="n">
        <f aca="false">10*VLOOKUP(A125,WPTP!$A$1:$D$122,4,0)+VLOOKUP(A125,WPTP!$A$1:$E$122,5,0)</f>
        <v>0</v>
      </c>
      <c r="O125" s="0" t="n">
        <f aca="false">10*VLOOKUP(A125,VPTP!$A$1:$D$122,4,0)+VLOOKUP(A125,VPTP!$A$1:$E$122,5,0)</f>
        <v>0</v>
      </c>
      <c r="P125" s="0" t="n">
        <f aca="false">10*VLOOKUP(A125,PPTP!$A$1:$D$122,4,0)+VLOOKUP(A125,PPTP!$A$1:$E$122,5,0)</f>
        <v>0</v>
      </c>
      <c r="Q125" s="0" t="n">
        <f aca="false">10*VLOOKUP(A125,WPOP!$A$1:$D$122,4,0)+VLOOKUP(A125,WPOP!$A$1:$E$122,5,0)</f>
        <v>0</v>
      </c>
      <c r="R125" s="0" t="n">
        <f aca="false">10*VLOOKUP(A125,VPOP!$A$1:$D$124,4,0)+VLOOKUP(A125,VPOP!$A$1:$E$124,5,0)</f>
        <v>0</v>
      </c>
      <c r="S125" s="0" t="n">
        <f aca="false">10*VLOOKUP(A125,CPOP!$A$1:$D$122,4,0)+VLOOKUP(A125,CPOP!$A$1:$E$122,5,0)</f>
        <v>0</v>
      </c>
      <c r="T125" s="0" t="n">
        <f aca="false">10*VLOOKUP(A125,READ!$A$1:$D$122,4,0)+VLOOKUP(A125,READ!$A$1:$E$122,5,0)</f>
        <v>0</v>
      </c>
      <c r="U125" s="4" t="n">
        <f aca="false">10*VLOOKUP(A125,LPE!$A$1:$D$122,4,0)+VLOOKUP(A125,LPE!$A$1:$E$122,5,0)</f>
        <v>1</v>
      </c>
      <c r="V125" s="4" t="n">
        <f aca="false">10*VLOOKUP(A125,SPL!$A$1:$D$122,4,0)+VLOOKUP(A125,SPL!$A$1:$E$122,5,0)</f>
        <v>1</v>
      </c>
      <c r="W125" s="4" t="n">
        <f aca="false">10*VLOOKUP(A125,WL!$A$1:$D$122,4,0)+VLOOKUP(A125,WL!$A$1:$E$122,5,0)</f>
        <v>1</v>
      </c>
      <c r="X125" s="0" t="n">
        <f aca="false">10*VLOOKUP(A125,FACT!$A$1:$D$123,4,0)+VLOOKUP(A125,FACT!$A$1:$E$123,5,0)</f>
        <v>0</v>
      </c>
      <c r="Y125" s="0" t="n">
        <f aca="false">10*VLOOKUP(A125,FPATH!$A$1:$D$122,4,0)+VLOOKUP(A125,FPATH!$A$1:$E$122,5,0)</f>
        <v>0</v>
      </c>
      <c r="Z125" s="0" t="n">
        <f aca="false">10*VLOOKUP(A125,CL!$A$1:$D$122,4,0)+VLOOKUP(A125,CL!$A$1:$E$122,5,0)</f>
        <v>0</v>
      </c>
      <c r="AA125" s="5" t="n">
        <f aca="false">COUNTIF(B125:Z125,"&gt;0")</f>
        <v>5</v>
      </c>
      <c r="AB125" s="6" t="n">
        <f aca="false">COUNTIF(B125:Z125,"1")+COUNTIF(B125:Z125,"11")</f>
        <v>5</v>
      </c>
      <c r="AC125" s="7" t="n">
        <f aca="false">COUNTIF(C125:Z125,"10")+COUNTIF(C125:Z125,"11")</f>
        <v>0</v>
      </c>
    </row>
    <row r="126" customFormat="false" ht="12.75" hidden="false" customHeight="false" outlineLevel="0" collapsed="false">
      <c r="A126" s="0" t="s">
        <v>169</v>
      </c>
      <c r="B126" s="0" t="e">
        <f aca="false">10*VLOOKUP(A126,INT!$A$1:$D$122,4,0)+VLOOKUP(A126,INT!$A$1:$E$122,5,0)</f>
        <v>#N/A</v>
      </c>
      <c r="C126" s="4" t="e">
        <f aca="false">10*VLOOKUP(A126,ENT!$A$1:$D$122,4,0)+VLOOKUP(A126,ENT!$A$1:$E$122,5,0)</f>
        <v>#N/A</v>
      </c>
      <c r="D126" s="0" t="e">
        <f aca="false">10*VLOOKUP(A126,FLOW!$A$1:$D$122,4,0)+VLOOKUP(A126,FLOW!$A$1:$E$122,5,0)</f>
        <v>#N/A</v>
      </c>
      <c r="E126" s="0" t="e">
        <f aca="false">10*VLOOKUP(A126,PATH!$A$1:$D$122,4,0)+VLOOKUP(A126,PATH!$A$1:$E$122,5,0)</f>
        <v>#N/A</v>
      </c>
      <c r="F126" s="0" t="e">
        <f aca="false">10*VLOOKUP(A126,CNF!$A$1:$D$122,4,0)+VLOOKUP(A126,CNF!$A$1:$E$122,5,0)</f>
        <v>#N/A</v>
      </c>
      <c r="G126" s="0" t="e">
        <f aca="false">10*VLOOKUP(A126,SNT1!$A$1:$D$122,4,0)+VLOOKUP(A126,SNT1!$A$1:$E$122,5,0)</f>
        <v>#N/A</v>
      </c>
      <c r="H126" s="0" t="e">
        <f aca="false">10*VLOOKUP(A126,SNT2!$A$1:$D$122,4,0)+VLOOKUP(A126,SNT2!$A$1:$E$122,5,0)</f>
        <v>#N/A</v>
      </c>
      <c r="I126" s="0" t="e">
        <f aca="false">10*VLOOKUP(A126,SNT3!$A$1:$D$122,4,0)+VLOOKUP(A126,SNT3!$A$1:$E$122,5,0)</f>
        <v>#N/A</v>
      </c>
      <c r="J126" s="0" t="e">
        <f aca="false">10*VLOOKUP(A126,#REF!,4,0)+VLOOKUP(A126,#REF!,5,0)</f>
        <v>#VALUE!</v>
      </c>
      <c r="K126" s="0" t="e">
        <f aca="false">10*VLOOKUP(A126,OPRE2!$A$1:$D$124,4,0)+VLOOKUP(A126,OPRE2!$A$1:$E$124,5,0)</f>
        <v>#N/A</v>
      </c>
      <c r="L126" s="0" t="e">
        <f aca="false">10*VLOOKUP(A126,#REF!,4,0)+VLOOKUP(A126,#REF!,5,0)</f>
        <v>#VALUE!</v>
      </c>
      <c r="M126" s="0" t="e">
        <f aca="false">10*VLOOKUP(A126,TPI!$A$1:$D$122,4,0)+VLOOKUP(A126,TPI!$A$1:$E$122,5,0)</f>
        <v>#N/A</v>
      </c>
      <c r="N126" s="0" t="e">
        <f aca="false">10*VLOOKUP(A126,WPTP!$A$1:$D$122,4,0)+VLOOKUP(A126,WPTP!$A$1:$E$122,5,0)</f>
        <v>#N/A</v>
      </c>
      <c r="O126" s="0" t="e">
        <f aca="false">10*VLOOKUP(A126,VPTP!$A$1:$D$122,4,0)+VLOOKUP(A126,VPTP!$A$1:$E$122,5,0)</f>
        <v>#N/A</v>
      </c>
      <c r="P126" s="0" t="e">
        <f aca="false">10*VLOOKUP(A126,PPTP!$A$1:$D$122,4,0)+VLOOKUP(A126,PPTP!$A$1:$E$122,5,0)</f>
        <v>#N/A</v>
      </c>
      <c r="Q126" s="0" t="e">
        <f aca="false">10*VLOOKUP(A126,WPOP!$A$1:$D$122,4,0)+VLOOKUP(A126,WPOP!$A$1:$E$122,5,0)</f>
        <v>#N/A</v>
      </c>
      <c r="R126" s="0" t="e">
        <f aca="false">10*VLOOKUP(A126,VPOP!$A$1:$D$124,4,0)+VLOOKUP(A126,VPOP!$A$1:$E$124,5,0)</f>
        <v>#N/A</v>
      </c>
      <c r="S126" s="0" t="e">
        <f aca="false">10*VLOOKUP(A126,CPOP!$A$1:$D$122,4,0)+VLOOKUP(A126,CPOP!$A$1:$E$122,5,0)</f>
        <v>#N/A</v>
      </c>
      <c r="T126" s="0" t="e">
        <f aca="false">10*VLOOKUP(A126,READ!$A$1:$D$122,4,0)+VLOOKUP(A126,READ!$A$1:$E$122,5,0)</f>
        <v>#N/A</v>
      </c>
      <c r="U126" s="4" t="e">
        <f aca="false">10*VLOOKUP(A126,LPE!$A$1:$D$122,4,0)+VLOOKUP(A126,LPE!$A$1:$E$122,5,0)</f>
        <v>#N/A</v>
      </c>
      <c r="V126" s="4" t="e">
        <f aca="false">10*VLOOKUP(A126,SPL!$A$1:$D$122,4,0)+VLOOKUP(A126,SPL!$A$1:$E$122,5,0)</f>
        <v>#N/A</v>
      </c>
      <c r="W126" s="4" t="e">
        <f aca="false">10*VLOOKUP(A126,WL!$A$1:$D$122,4,0)+VLOOKUP(A126,WL!$A$1:$E$122,5,0)</f>
        <v>#N/A</v>
      </c>
      <c r="X126" s="0" t="e">
        <f aca="false">10*VLOOKUP(A126,FACT!$A$1:$D$123,4,0)+VLOOKUP(A126,FACT!$A$1:$E$123,5,0)</f>
        <v>#N/A</v>
      </c>
      <c r="Y126" s="0" t="e">
        <f aca="false">10*VLOOKUP(A126,FPATH!$A$1:$D$122,4,0)+VLOOKUP(A126,FPATH!$A$1:$E$122,5,0)</f>
        <v>#N/A</v>
      </c>
      <c r="Z126" s="0" t="e">
        <f aca="false">10*VLOOKUP(A126,CL!$A$1:$D$122,4,0)+VLOOKUP(A126,CL!$A$1:$E$122,5,0)</f>
        <v>#N/A</v>
      </c>
      <c r="AA126" s="5" t="n">
        <f aca="false">COUNTIF(B126:Z126,"&gt;0")</f>
        <v>0</v>
      </c>
      <c r="AB126" s="6" t="n">
        <f aca="false">COUNTIF(B126:Z126,"1")+COUNTIF(B126:Z126,"11")</f>
        <v>0</v>
      </c>
      <c r="AC126" s="7" t="n">
        <f aca="false">COUNTIF(C126:Z126,"10")+COUNTIF(C126:Z126,"11")</f>
        <v>0</v>
      </c>
    </row>
    <row r="127" customFormat="false" ht="12.75" hidden="false" customHeight="false" outlineLevel="0" collapsed="false">
      <c r="A127" s="0" t="s">
        <v>170</v>
      </c>
      <c r="B127" s="0" t="e">
        <f aca="false">10*VLOOKUP(A127,INT!$A$1:$D$122,4,0)+VLOOKUP(A127,INT!$A$1:$E$122,5,0)</f>
        <v>#N/A</v>
      </c>
      <c r="C127" s="4" t="e">
        <f aca="false">10*VLOOKUP(A127,ENT!$A$1:$D$122,4,0)+VLOOKUP(A127,ENT!$A$1:$E$122,5,0)</f>
        <v>#N/A</v>
      </c>
      <c r="D127" s="0" t="e">
        <f aca="false">10*VLOOKUP(A127,FLOW!$A$1:$D$122,4,0)+VLOOKUP(A127,FLOW!$A$1:$E$122,5,0)</f>
        <v>#N/A</v>
      </c>
      <c r="E127" s="0" t="e">
        <f aca="false">10*VLOOKUP(A127,PATH!$A$1:$D$122,4,0)+VLOOKUP(A127,PATH!$A$1:$E$122,5,0)</f>
        <v>#N/A</v>
      </c>
      <c r="F127" s="0" t="e">
        <f aca="false">10*VLOOKUP(A127,CNF!$A$1:$D$122,4,0)+VLOOKUP(A127,CNF!$A$1:$E$122,5,0)</f>
        <v>#N/A</v>
      </c>
      <c r="G127" s="0" t="e">
        <f aca="false">10*VLOOKUP(A127,SNT1!$A$1:$D$122,4,0)+VLOOKUP(A127,SNT1!$A$1:$E$122,5,0)</f>
        <v>#N/A</v>
      </c>
      <c r="H127" s="0" t="e">
        <f aca="false">10*VLOOKUP(A127,SNT2!$A$1:$D$122,4,0)+VLOOKUP(A127,SNT2!$A$1:$E$122,5,0)</f>
        <v>#N/A</v>
      </c>
      <c r="I127" s="0" t="e">
        <f aca="false">10*VLOOKUP(A127,SNT3!$A$1:$D$122,4,0)+VLOOKUP(A127,SNT3!$A$1:$E$122,5,0)</f>
        <v>#N/A</v>
      </c>
      <c r="J127" s="0" t="e">
        <f aca="false">10*VLOOKUP(A127,#REF!,4,0)+VLOOKUP(A127,#REF!,5,0)</f>
        <v>#VALUE!</v>
      </c>
      <c r="K127" s="0" t="e">
        <f aca="false">10*VLOOKUP(A127,OPRE2!$A$1:$D$124,4,0)+VLOOKUP(A127,OPRE2!$A$1:$E$124,5,0)</f>
        <v>#N/A</v>
      </c>
      <c r="L127" s="0" t="e">
        <f aca="false">10*VLOOKUP(A127,#REF!,4,0)+VLOOKUP(A127,#REF!,5,0)</f>
        <v>#VALUE!</v>
      </c>
      <c r="M127" s="0" t="e">
        <f aca="false">10*VLOOKUP(A127,TPI!$A$1:$D$122,4,0)+VLOOKUP(A127,TPI!$A$1:$E$122,5,0)</f>
        <v>#N/A</v>
      </c>
      <c r="N127" s="0" t="e">
        <f aca="false">10*VLOOKUP(A127,WPTP!$A$1:$D$122,4,0)+VLOOKUP(A127,WPTP!$A$1:$E$122,5,0)</f>
        <v>#N/A</v>
      </c>
      <c r="O127" s="0" t="e">
        <f aca="false">10*VLOOKUP(A127,VPTP!$A$1:$D$122,4,0)+VLOOKUP(A127,VPTP!$A$1:$E$122,5,0)</f>
        <v>#N/A</v>
      </c>
      <c r="P127" s="0" t="e">
        <f aca="false">10*VLOOKUP(A127,PPTP!$A$1:$D$122,4,0)+VLOOKUP(A127,PPTP!$A$1:$E$122,5,0)</f>
        <v>#N/A</v>
      </c>
      <c r="Q127" s="0" t="e">
        <f aca="false">10*VLOOKUP(A127,WPOP!$A$1:$D$122,4,0)+VLOOKUP(A127,WPOP!$A$1:$E$122,5,0)</f>
        <v>#N/A</v>
      </c>
      <c r="R127" s="0" t="e">
        <f aca="false">10*VLOOKUP(A127,VPOP!$A$1:$D$124,4,0)+VLOOKUP(A127,VPOP!$A$1:$E$124,5,0)</f>
        <v>#N/A</v>
      </c>
      <c r="S127" s="0" t="e">
        <f aca="false">10*VLOOKUP(A127,CPOP!$A$1:$D$122,4,0)+VLOOKUP(A127,CPOP!$A$1:$E$122,5,0)</f>
        <v>#N/A</v>
      </c>
      <c r="T127" s="0" t="e">
        <f aca="false">10*VLOOKUP(A127,READ!$A$1:$D$122,4,0)+VLOOKUP(A127,READ!$A$1:$E$122,5,0)</f>
        <v>#N/A</v>
      </c>
      <c r="U127" s="4" t="e">
        <f aca="false">10*VLOOKUP(A127,LPE!$A$1:$D$122,4,0)+VLOOKUP(A127,LPE!$A$1:$E$122,5,0)</f>
        <v>#N/A</v>
      </c>
      <c r="V127" s="4" t="e">
        <f aca="false">10*VLOOKUP(A127,SPL!$A$1:$D$122,4,0)+VLOOKUP(A127,SPL!$A$1:$E$122,5,0)</f>
        <v>#N/A</v>
      </c>
      <c r="W127" s="4" t="e">
        <f aca="false">10*VLOOKUP(A127,WL!$A$1:$D$122,4,0)+VLOOKUP(A127,WL!$A$1:$E$122,5,0)</f>
        <v>#N/A</v>
      </c>
      <c r="X127" s="0" t="e">
        <f aca="false">10*VLOOKUP(A127,FACT!$A$1:$D$123,4,0)+VLOOKUP(A127,FACT!$A$1:$E$123,5,0)</f>
        <v>#N/A</v>
      </c>
      <c r="Y127" s="0" t="e">
        <f aca="false">10*VLOOKUP(A127,FPATH!$A$1:$D$122,4,0)+VLOOKUP(A127,FPATH!$A$1:$E$122,5,0)</f>
        <v>#N/A</v>
      </c>
      <c r="Z127" s="0" t="e">
        <f aca="false">10*VLOOKUP(A127,CL!$A$1:$D$122,4,0)+VLOOKUP(A127,CL!$A$1:$E$122,5,0)</f>
        <v>#N/A</v>
      </c>
      <c r="AA127" s="5" t="n">
        <f aca="false">COUNTIF(B127:Z127,"&gt;0")</f>
        <v>0</v>
      </c>
      <c r="AB127" s="6" t="n">
        <f aca="false">COUNTIF(B127:Z127,"1")+COUNTIF(B127:Z127,"11")</f>
        <v>0</v>
      </c>
      <c r="AC127" s="7" t="n">
        <f aca="false">COUNTIF(C127:Z127,"10")+COUNTIF(C127:Z127,"11")</f>
        <v>0</v>
      </c>
    </row>
    <row r="128" customFormat="false" ht="12.75" hidden="false" customHeight="false" outlineLevel="0" collapsed="false">
      <c r="A128" s="0" t="s">
        <v>135</v>
      </c>
      <c r="B128" s="0" t="n">
        <f aca="false">10*VLOOKUP(A128,INT!$A$1:$D$122,4,0)+VLOOKUP(A128,INT!$A$1:$E$122,5,0)</f>
        <v>0</v>
      </c>
      <c r="C128" s="4" t="n">
        <f aca="false">10*VLOOKUP(A128,ENT!$A$1:$D$122,4,0)+VLOOKUP(A128,ENT!$A$1:$E$122,5,0)</f>
        <v>1</v>
      </c>
      <c r="D128" s="0" t="n">
        <f aca="false">10*VLOOKUP(A128,FLOW!$A$1:$D$122,4,0)+VLOOKUP(A128,FLOW!$A$1:$E$122,5,0)</f>
        <v>0</v>
      </c>
      <c r="E128" s="0" t="n">
        <f aca="false">10*VLOOKUP(A128,PATH!$A$1:$D$122,4,0)+VLOOKUP(A128,PATH!$A$1:$E$122,5,0)</f>
        <v>0</v>
      </c>
      <c r="F128" s="0" t="n">
        <f aca="false">10*VLOOKUP(A128,CNF!$A$1:$D$122,4,0)+VLOOKUP(A128,CNF!$A$1:$E$122,5,0)</f>
        <v>0</v>
      </c>
      <c r="G128" s="0" t="n">
        <f aca="false">10*VLOOKUP(A128,SNT1!$A$1:$D$122,4,0)+VLOOKUP(A128,SNT1!$A$1:$E$122,5,0)</f>
        <v>0</v>
      </c>
      <c r="H128" s="0" t="n">
        <f aca="false">10*VLOOKUP(A128,SNT2!$A$1:$D$122,4,0)+VLOOKUP(A128,SNT2!$A$1:$E$122,5,0)</f>
        <v>0</v>
      </c>
      <c r="I128" s="0" t="n">
        <f aca="false">10*VLOOKUP(A128,SNT3!$A$1:$D$122,4,0)+VLOOKUP(A128,SNT3!$A$1:$E$122,5,0)</f>
        <v>1</v>
      </c>
      <c r="J128" s="0" t="e">
        <f aca="false">10*VLOOKUP(A128,#REF!,4,0)+VLOOKUP(A128,#REF!,5,0)</f>
        <v>#VALUE!</v>
      </c>
      <c r="K128" s="0" t="n">
        <f aca="false">10*VLOOKUP(A128,OPRE2!$A$1:$D$124,4,0)+VLOOKUP(A128,OPRE2!$A$1:$E$124,5,0)</f>
        <v>0</v>
      </c>
      <c r="L128" s="0" t="e">
        <f aca="false">10*VLOOKUP(A128,#REF!,4,0)+VLOOKUP(A128,#REF!,5,0)</f>
        <v>#VALUE!</v>
      </c>
      <c r="M128" s="0" t="n">
        <f aca="false">10*VLOOKUP(A128,TPI!$A$1:$D$122,4,0)+VLOOKUP(A128,TPI!$A$1:$E$122,5,0)</f>
        <v>0</v>
      </c>
      <c r="N128" s="0" t="n">
        <f aca="false">10*VLOOKUP(A128,WPTP!$A$1:$D$122,4,0)+VLOOKUP(A128,WPTP!$A$1:$E$122,5,0)</f>
        <v>0</v>
      </c>
      <c r="O128" s="0" t="n">
        <f aca="false">10*VLOOKUP(A128,VPTP!$A$1:$D$122,4,0)+VLOOKUP(A128,VPTP!$A$1:$E$122,5,0)</f>
        <v>0</v>
      </c>
      <c r="P128" s="0" t="n">
        <f aca="false">10*VLOOKUP(A128,PPTP!$A$1:$D$122,4,0)+VLOOKUP(A128,PPTP!$A$1:$E$122,5,0)</f>
        <v>0</v>
      </c>
      <c r="Q128" s="0" t="n">
        <f aca="false">10*VLOOKUP(A128,WPOP!$A$1:$D$122,4,0)+VLOOKUP(A128,WPOP!$A$1:$E$122,5,0)</f>
        <v>0</v>
      </c>
      <c r="R128" s="0" t="n">
        <f aca="false">10*VLOOKUP(A128,VPOP!$A$1:$D$124,4,0)+VLOOKUP(A128,VPOP!$A$1:$E$124,5,0)</f>
        <v>0</v>
      </c>
      <c r="S128" s="0" t="n">
        <f aca="false">10*VLOOKUP(A128,CPOP!$A$1:$D$122,4,0)+VLOOKUP(A128,CPOP!$A$1:$E$122,5,0)</f>
        <v>0</v>
      </c>
      <c r="T128" s="0" t="n">
        <f aca="false">10*VLOOKUP(A128,READ!$A$1:$D$122,4,0)+VLOOKUP(A128,READ!$A$1:$E$122,5,0)</f>
        <v>0</v>
      </c>
      <c r="U128" s="4" t="n">
        <f aca="false">10*VLOOKUP(A128,LPE!$A$1:$D$122,4,0)+VLOOKUP(A128,LPE!$A$1:$E$122,5,0)</f>
        <v>1</v>
      </c>
      <c r="V128" s="4" t="n">
        <f aca="false">10*VLOOKUP(A128,SPL!$A$1:$D$122,4,0)+VLOOKUP(A128,SPL!$A$1:$E$122,5,0)</f>
        <v>1</v>
      </c>
      <c r="W128" s="4" t="n">
        <f aca="false">10*VLOOKUP(A128,WL!$A$1:$D$122,4,0)+VLOOKUP(A128,WL!$A$1:$E$122,5,0)</f>
        <v>1</v>
      </c>
      <c r="X128" s="0" t="n">
        <f aca="false">10*VLOOKUP(A128,FACT!$A$1:$D$123,4,0)+VLOOKUP(A128,FACT!$A$1:$E$123,5,0)</f>
        <v>0</v>
      </c>
      <c r="Y128" s="0" t="n">
        <f aca="false">10*VLOOKUP(A128,FPATH!$A$1:$D$122,4,0)+VLOOKUP(A128,FPATH!$A$1:$E$122,5,0)</f>
        <v>0</v>
      </c>
      <c r="Z128" s="0" t="n">
        <f aca="false">10*VLOOKUP(A128,CL!$A$1:$D$122,4,0)+VLOOKUP(A128,CL!$A$1:$E$122,5,0)</f>
        <v>0</v>
      </c>
      <c r="AA128" s="5" t="n">
        <f aca="false">COUNTIF(B128:Z128,"&gt;0")</f>
        <v>5</v>
      </c>
      <c r="AB128" s="6" t="n">
        <f aca="false">COUNTIF(B128:Z128,"1")+COUNTIF(B128:Z128,"11")</f>
        <v>5</v>
      </c>
      <c r="AC128" s="7" t="n">
        <f aca="false">COUNTIF(C128:Z128,"10")+COUNTIF(C128:Z128,"11")</f>
        <v>0</v>
      </c>
    </row>
    <row r="129" customFormat="false" ht="12.75" hidden="false" customHeight="false" outlineLevel="0" collapsed="false">
      <c r="A129" s="0" t="s">
        <v>136</v>
      </c>
      <c r="B129" s="0" t="n">
        <f aca="false">10*VLOOKUP(A129,INT!$A$1:$D$122,4,0)+VLOOKUP(A129,INT!$A$1:$E$122,5,0)</f>
        <v>10</v>
      </c>
      <c r="C129" s="4" t="n">
        <f aca="false">10*VLOOKUP(A129,ENT!$A$1:$D$122,4,0)+VLOOKUP(A129,ENT!$A$1:$E$122,5,0)</f>
        <v>1</v>
      </c>
      <c r="D129" s="0" t="n">
        <f aca="false">10*VLOOKUP(A129,FLOW!$A$1:$D$122,4,0)+VLOOKUP(A129,FLOW!$A$1:$E$122,5,0)</f>
        <v>0</v>
      </c>
      <c r="E129" s="0" t="n">
        <f aca="false">10*VLOOKUP(A129,PATH!$A$1:$D$122,4,0)+VLOOKUP(A129,PATH!$A$1:$E$122,5,0)</f>
        <v>0</v>
      </c>
      <c r="F129" s="0" t="n">
        <f aca="false">10*VLOOKUP(A129,CNF!$A$1:$D$122,4,0)+VLOOKUP(A129,CNF!$A$1:$E$122,5,0)</f>
        <v>0</v>
      </c>
      <c r="G129" s="0" t="n">
        <f aca="false">10*VLOOKUP(A129,SNT1!$A$1:$D$122,4,0)+VLOOKUP(A129,SNT1!$A$1:$E$122,5,0)</f>
        <v>0</v>
      </c>
      <c r="H129" s="0" t="n">
        <f aca="false">10*VLOOKUP(A129,SNT2!$A$1:$D$122,4,0)+VLOOKUP(A129,SNT2!$A$1:$E$122,5,0)</f>
        <v>0</v>
      </c>
      <c r="I129" s="0" t="n">
        <f aca="false">10*VLOOKUP(A129,SNT3!$A$1:$D$122,4,0)+VLOOKUP(A129,SNT3!$A$1:$E$122,5,0)</f>
        <v>0</v>
      </c>
      <c r="J129" s="0" t="e">
        <f aca="false">10*VLOOKUP(A129,#REF!,4,0)+VLOOKUP(A129,#REF!,5,0)</f>
        <v>#VALUE!</v>
      </c>
      <c r="K129" s="0" t="n">
        <f aca="false">10*VLOOKUP(A129,OPRE2!$A$1:$D$124,4,0)+VLOOKUP(A129,OPRE2!$A$1:$E$124,5,0)</f>
        <v>0</v>
      </c>
      <c r="L129" s="0" t="e">
        <f aca="false">10*VLOOKUP(A129,#REF!,4,0)+VLOOKUP(A129,#REF!,5,0)</f>
        <v>#VALUE!</v>
      </c>
      <c r="M129" s="0" t="n">
        <f aca="false">10*VLOOKUP(A129,TPI!$A$1:$D$122,4,0)+VLOOKUP(A129,TPI!$A$1:$E$122,5,0)</f>
        <v>1</v>
      </c>
      <c r="N129" s="0" t="n">
        <f aca="false">10*VLOOKUP(A129,WPTP!$A$1:$D$122,4,0)+VLOOKUP(A129,WPTP!$A$1:$E$122,5,0)</f>
        <v>1</v>
      </c>
      <c r="O129" s="0" t="n">
        <f aca="false">10*VLOOKUP(A129,VPTP!$A$1:$D$122,4,0)+VLOOKUP(A129,VPTP!$A$1:$E$122,5,0)</f>
        <v>1</v>
      </c>
      <c r="P129" s="0" t="n">
        <f aca="false">10*VLOOKUP(A129,PPTP!$A$1:$D$122,4,0)+VLOOKUP(A129,PPTP!$A$1:$E$122,5,0)</f>
        <v>1</v>
      </c>
      <c r="Q129" s="0" t="n">
        <f aca="false">10*VLOOKUP(A129,WPOP!$A$1:$D$122,4,0)+VLOOKUP(A129,WPOP!$A$1:$E$122,5,0)</f>
        <v>10</v>
      </c>
      <c r="R129" s="0" t="n">
        <f aca="false">10*VLOOKUP(A129,VPOP!$A$1:$D$124,4,0)+VLOOKUP(A129,VPOP!$A$1:$E$124,5,0)</f>
        <v>10</v>
      </c>
      <c r="S129" s="0" t="n">
        <f aca="false">10*VLOOKUP(A129,CPOP!$A$1:$D$122,4,0)+VLOOKUP(A129,CPOP!$A$1:$E$122,5,0)</f>
        <v>10</v>
      </c>
      <c r="T129" s="0" t="n">
        <f aca="false">10*VLOOKUP(A129,READ!$A$1:$D$122,4,0)+VLOOKUP(A129,READ!$A$1:$E$122,5,0)</f>
        <v>10</v>
      </c>
      <c r="U129" s="4" t="n">
        <f aca="false">10*VLOOKUP(A129,LPE!$A$1:$D$122,4,0)+VLOOKUP(A129,LPE!$A$1:$E$122,5,0)</f>
        <v>1</v>
      </c>
      <c r="V129" s="4" t="n">
        <f aca="false">10*VLOOKUP(A129,SPL!$A$1:$D$122,4,0)+VLOOKUP(A129,SPL!$A$1:$E$122,5,0)</f>
        <v>1</v>
      </c>
      <c r="W129" s="4" t="n">
        <f aca="false">10*VLOOKUP(A129,WL!$A$1:$D$122,4,0)+VLOOKUP(A129,WL!$A$1:$E$122,5,0)</f>
        <v>1</v>
      </c>
      <c r="X129" s="0" t="n">
        <f aca="false">10*VLOOKUP(A129,FACT!$A$1:$D$123,4,0)+VLOOKUP(A129,FACT!$A$1:$E$123,5,0)</f>
        <v>0</v>
      </c>
      <c r="Y129" s="0" t="n">
        <f aca="false">10*VLOOKUP(A129,FPATH!$A$1:$D$122,4,0)+VLOOKUP(A129,FPATH!$A$1:$E$122,5,0)</f>
        <v>0</v>
      </c>
      <c r="Z129" s="0" t="n">
        <f aca="false">10*VLOOKUP(A129,CL!$A$1:$D$122,4,0)+VLOOKUP(A129,CL!$A$1:$E$122,5,0)</f>
        <v>10</v>
      </c>
      <c r="AA129" s="5" t="n">
        <f aca="false">COUNTIF(B129:Z129,"&gt;0")</f>
        <v>14</v>
      </c>
      <c r="AB129" s="6" t="n">
        <f aca="false">COUNTIF(B129:Z129,"1")+COUNTIF(B129:Z129,"11")</f>
        <v>8</v>
      </c>
      <c r="AC129" s="7" t="n">
        <f aca="false">COUNTIF(C129:Z129,"10")+COUNTIF(C129:Z129,"11")</f>
        <v>5</v>
      </c>
    </row>
    <row r="130" customFormat="false" ht="12.75" hidden="false" customHeight="false" outlineLevel="0" collapsed="false">
      <c r="A130" s="0" t="s">
        <v>137</v>
      </c>
      <c r="B130" s="0" t="n">
        <f aca="false">10*VLOOKUP(A130,INT!$A$1:$D$122,4,0)+VLOOKUP(A130,INT!$A$1:$E$122,5,0)</f>
        <v>0</v>
      </c>
      <c r="C130" s="4" t="n">
        <f aca="false">10*VLOOKUP(A130,ENT!$A$1:$D$122,4,0)+VLOOKUP(A130,ENT!$A$1:$E$122,5,0)</f>
        <v>1</v>
      </c>
      <c r="D130" s="0" t="n">
        <f aca="false">10*VLOOKUP(A130,FLOW!$A$1:$D$122,4,0)+VLOOKUP(A130,FLOW!$A$1:$E$122,5,0)</f>
        <v>0</v>
      </c>
      <c r="E130" s="0" t="n">
        <f aca="false">10*VLOOKUP(A130,PATH!$A$1:$D$122,4,0)+VLOOKUP(A130,PATH!$A$1:$E$122,5,0)</f>
        <v>0</v>
      </c>
      <c r="F130" s="0" t="n">
        <f aca="false">10*VLOOKUP(A130,CNF!$A$1:$D$122,4,0)+VLOOKUP(A130,CNF!$A$1:$E$122,5,0)</f>
        <v>1</v>
      </c>
      <c r="G130" s="0" t="n">
        <f aca="false">10*VLOOKUP(A130,SNT1!$A$1:$D$122,4,0)+VLOOKUP(A130,SNT1!$A$1:$E$122,5,0)</f>
        <v>0</v>
      </c>
      <c r="H130" s="0" t="n">
        <f aca="false">10*VLOOKUP(A130,SNT2!$A$1:$D$122,4,0)+VLOOKUP(A130,SNT2!$A$1:$E$122,5,0)</f>
        <v>0</v>
      </c>
      <c r="I130" s="0" t="n">
        <f aca="false">10*VLOOKUP(A130,SNT3!$A$1:$D$122,4,0)+VLOOKUP(A130,SNT3!$A$1:$E$122,5,0)</f>
        <v>1</v>
      </c>
      <c r="J130" s="0" t="e">
        <f aca="false">10*VLOOKUP(A130,#REF!,4,0)+VLOOKUP(A130,#REF!,5,0)</f>
        <v>#VALUE!</v>
      </c>
      <c r="K130" s="0" t="n">
        <f aca="false">10*VLOOKUP(A130,OPRE2!$A$1:$D$124,4,0)+VLOOKUP(A130,OPRE2!$A$1:$E$124,5,0)</f>
        <v>0</v>
      </c>
      <c r="L130" s="0" t="e">
        <f aca="false">10*VLOOKUP(A130,#REF!,4,0)+VLOOKUP(A130,#REF!,5,0)</f>
        <v>#VALUE!</v>
      </c>
      <c r="M130" s="0" t="n">
        <f aca="false">10*VLOOKUP(A130,TPI!$A$1:$D$122,4,0)+VLOOKUP(A130,TPI!$A$1:$E$122,5,0)</f>
        <v>0</v>
      </c>
      <c r="N130" s="0" t="n">
        <f aca="false">10*VLOOKUP(A130,WPTP!$A$1:$D$122,4,0)+VLOOKUP(A130,WPTP!$A$1:$E$122,5,0)</f>
        <v>0</v>
      </c>
      <c r="O130" s="0" t="n">
        <f aca="false">10*VLOOKUP(A130,VPTP!$A$1:$D$122,4,0)+VLOOKUP(A130,VPTP!$A$1:$E$122,5,0)</f>
        <v>0</v>
      </c>
      <c r="P130" s="0" t="n">
        <f aca="false">10*VLOOKUP(A130,PPTP!$A$1:$D$122,4,0)+VLOOKUP(A130,PPTP!$A$1:$E$122,5,0)</f>
        <v>0</v>
      </c>
      <c r="Q130" s="0" t="n">
        <f aca="false">10*VLOOKUP(A130,WPOP!$A$1:$D$122,4,0)+VLOOKUP(A130,WPOP!$A$1:$E$122,5,0)</f>
        <v>0</v>
      </c>
      <c r="R130" s="0" t="n">
        <f aca="false">10*VLOOKUP(A130,VPOP!$A$1:$D$124,4,0)+VLOOKUP(A130,VPOP!$A$1:$E$124,5,0)</f>
        <v>0</v>
      </c>
      <c r="S130" s="0" t="n">
        <f aca="false">10*VLOOKUP(A130,CPOP!$A$1:$D$122,4,0)+VLOOKUP(A130,CPOP!$A$1:$E$122,5,0)</f>
        <v>0</v>
      </c>
      <c r="T130" s="0" t="n">
        <f aca="false">10*VLOOKUP(A130,READ!$A$1:$D$122,4,0)+VLOOKUP(A130,READ!$A$1:$E$122,5,0)</f>
        <v>0</v>
      </c>
      <c r="U130" s="4" t="n">
        <f aca="false">10*VLOOKUP(A130,LPE!$A$1:$D$122,4,0)+VLOOKUP(A130,LPE!$A$1:$E$122,5,0)</f>
        <v>1</v>
      </c>
      <c r="V130" s="4" t="n">
        <f aca="false">10*VLOOKUP(A130,SPL!$A$1:$D$122,4,0)+VLOOKUP(A130,SPL!$A$1:$E$122,5,0)</f>
        <v>1</v>
      </c>
      <c r="W130" s="4" t="n">
        <f aca="false">10*VLOOKUP(A130,WL!$A$1:$D$122,4,0)+VLOOKUP(A130,WL!$A$1:$E$122,5,0)</f>
        <v>1</v>
      </c>
      <c r="X130" s="0" t="n">
        <f aca="false">10*VLOOKUP(A130,FACT!$A$1:$D$123,4,0)+VLOOKUP(A130,FACT!$A$1:$E$123,5,0)</f>
        <v>0</v>
      </c>
      <c r="Y130" s="0" t="n">
        <f aca="false">10*VLOOKUP(A130,FPATH!$A$1:$D$122,4,0)+VLOOKUP(A130,FPATH!$A$1:$E$122,5,0)</f>
        <v>0</v>
      </c>
      <c r="Z130" s="0" t="n">
        <f aca="false">10*VLOOKUP(A130,CL!$A$1:$D$122,4,0)+VLOOKUP(A130,CL!$A$1:$E$122,5,0)</f>
        <v>0</v>
      </c>
      <c r="AA130" s="5" t="n">
        <f aca="false">COUNTIF(B130:Z130,"&gt;0")</f>
        <v>6</v>
      </c>
      <c r="AB130" s="6" t="n">
        <f aca="false">COUNTIF(B130:Z130,"1")+COUNTIF(B130:Z130,"11")</f>
        <v>6</v>
      </c>
      <c r="AC130" s="7" t="n">
        <f aca="false">COUNTIF(C130:Z130,"10")+COUNTIF(C130:Z130,"11")</f>
        <v>0</v>
      </c>
    </row>
    <row r="131" customFormat="false" ht="12.75" hidden="false" customHeight="false" outlineLevel="0" collapsed="false">
      <c r="A131" s="0" t="s">
        <v>138</v>
      </c>
      <c r="B131" s="0" t="n">
        <f aca="false">10*VLOOKUP(A131,INT!$A$1:$D$122,4,0)+VLOOKUP(A131,INT!$A$1:$E$122,5,0)</f>
        <v>0</v>
      </c>
      <c r="C131" s="4" t="n">
        <f aca="false">10*VLOOKUP(A131,ENT!$A$1:$D$122,4,0)+VLOOKUP(A131,ENT!$A$1:$E$122,5,0)</f>
        <v>1</v>
      </c>
      <c r="D131" s="0" t="n">
        <f aca="false">10*VLOOKUP(A131,FLOW!$A$1:$D$122,4,0)+VLOOKUP(A131,FLOW!$A$1:$E$122,5,0)</f>
        <v>0</v>
      </c>
      <c r="E131" s="0" t="n">
        <f aca="false">10*VLOOKUP(A131,PATH!$A$1:$D$122,4,0)+VLOOKUP(A131,PATH!$A$1:$E$122,5,0)</f>
        <v>0</v>
      </c>
      <c r="F131" s="0" t="n">
        <f aca="false">10*VLOOKUP(A131,CNF!$A$1:$D$122,4,0)+VLOOKUP(A131,CNF!$A$1:$E$122,5,0)</f>
        <v>1</v>
      </c>
      <c r="G131" s="0" t="n">
        <f aca="false">10*VLOOKUP(A131,SNT1!$A$1:$D$122,4,0)+VLOOKUP(A131,SNT1!$A$1:$E$122,5,0)</f>
        <v>0</v>
      </c>
      <c r="H131" s="0" t="n">
        <f aca="false">10*VLOOKUP(A131,SNT2!$A$1:$D$122,4,0)+VLOOKUP(A131,SNT2!$A$1:$E$122,5,0)</f>
        <v>0</v>
      </c>
      <c r="I131" s="0" t="n">
        <f aca="false">10*VLOOKUP(A131,SNT3!$A$1:$D$122,4,0)+VLOOKUP(A131,SNT3!$A$1:$E$122,5,0)</f>
        <v>1</v>
      </c>
      <c r="J131" s="0" t="e">
        <f aca="false">10*VLOOKUP(A131,#REF!,4,0)+VLOOKUP(A131,#REF!,5,0)</f>
        <v>#VALUE!</v>
      </c>
      <c r="K131" s="0" t="n">
        <f aca="false">10*VLOOKUP(A131,OPRE2!$A$1:$D$124,4,0)+VLOOKUP(A131,OPRE2!$A$1:$E$124,5,0)</f>
        <v>0</v>
      </c>
      <c r="L131" s="0" t="e">
        <f aca="false">10*VLOOKUP(A131,#REF!,4,0)+VLOOKUP(A131,#REF!,5,0)</f>
        <v>#VALUE!</v>
      </c>
      <c r="M131" s="0" t="n">
        <f aca="false">10*VLOOKUP(A131,TPI!$A$1:$D$122,4,0)+VLOOKUP(A131,TPI!$A$1:$E$122,5,0)</f>
        <v>0</v>
      </c>
      <c r="N131" s="0" t="n">
        <f aca="false">10*VLOOKUP(A131,WPTP!$A$1:$D$122,4,0)+VLOOKUP(A131,WPTP!$A$1:$E$122,5,0)</f>
        <v>0</v>
      </c>
      <c r="O131" s="0" t="n">
        <f aca="false">10*VLOOKUP(A131,VPTP!$A$1:$D$122,4,0)+VLOOKUP(A131,VPTP!$A$1:$E$122,5,0)</f>
        <v>0</v>
      </c>
      <c r="P131" s="0" t="n">
        <f aca="false">10*VLOOKUP(A131,PPTP!$A$1:$D$122,4,0)+VLOOKUP(A131,PPTP!$A$1:$E$122,5,0)</f>
        <v>0</v>
      </c>
      <c r="Q131" s="0" t="n">
        <f aca="false">10*VLOOKUP(A131,WPOP!$A$1:$D$122,4,0)+VLOOKUP(A131,WPOP!$A$1:$E$122,5,0)</f>
        <v>0</v>
      </c>
      <c r="R131" s="0" t="n">
        <f aca="false">10*VLOOKUP(A131,VPOP!$A$1:$D$124,4,0)+VLOOKUP(A131,VPOP!$A$1:$E$124,5,0)</f>
        <v>0</v>
      </c>
      <c r="S131" s="0" t="n">
        <f aca="false">10*VLOOKUP(A131,CPOP!$A$1:$D$122,4,0)+VLOOKUP(A131,CPOP!$A$1:$E$122,5,0)</f>
        <v>0</v>
      </c>
      <c r="T131" s="0" t="n">
        <f aca="false">10*VLOOKUP(A131,READ!$A$1:$D$122,4,0)+VLOOKUP(A131,READ!$A$1:$E$122,5,0)</f>
        <v>0</v>
      </c>
      <c r="U131" s="4" t="n">
        <f aca="false">10*VLOOKUP(A131,LPE!$A$1:$D$122,4,0)+VLOOKUP(A131,LPE!$A$1:$E$122,5,0)</f>
        <v>1</v>
      </c>
      <c r="V131" s="4" t="n">
        <f aca="false">10*VLOOKUP(A131,SPL!$A$1:$D$122,4,0)+VLOOKUP(A131,SPL!$A$1:$E$122,5,0)</f>
        <v>1</v>
      </c>
      <c r="W131" s="4" t="n">
        <f aca="false">10*VLOOKUP(A131,WL!$A$1:$D$122,4,0)+VLOOKUP(A131,WL!$A$1:$E$122,5,0)</f>
        <v>1</v>
      </c>
      <c r="X131" s="0" t="n">
        <f aca="false">10*VLOOKUP(A131,FACT!$A$1:$D$123,4,0)+VLOOKUP(A131,FACT!$A$1:$E$123,5,0)</f>
        <v>0</v>
      </c>
      <c r="Y131" s="0" t="n">
        <f aca="false">10*VLOOKUP(A131,FPATH!$A$1:$D$122,4,0)+VLOOKUP(A131,FPATH!$A$1:$E$122,5,0)</f>
        <v>0</v>
      </c>
      <c r="Z131" s="0" t="n">
        <f aca="false">10*VLOOKUP(A131,CL!$A$1:$D$122,4,0)+VLOOKUP(A131,CL!$A$1:$E$122,5,0)</f>
        <v>0</v>
      </c>
      <c r="AA131" s="5" t="n">
        <f aca="false">COUNTIF(B131:Z131,"&gt;0")</f>
        <v>6</v>
      </c>
      <c r="AB131" s="6" t="n">
        <f aca="false">COUNTIF(B131:Z131,"1")+COUNTIF(B131:Z131,"11")</f>
        <v>6</v>
      </c>
      <c r="AC131" s="7" t="n">
        <f aca="false">COUNTIF(C131:Z131,"10")+COUNTIF(C131:Z131,"11")</f>
        <v>0</v>
      </c>
    </row>
    <row r="132" customFormat="false" ht="12.75" hidden="false" customHeight="false" outlineLevel="0" collapsed="false">
      <c r="A132" s="0" t="s">
        <v>139</v>
      </c>
      <c r="B132" s="0" t="n">
        <f aca="false">10*VLOOKUP(A132,INT!$A$1:$D$122,4,0)+VLOOKUP(A132,INT!$A$1:$E$122,5,0)</f>
        <v>0</v>
      </c>
      <c r="C132" s="4" t="n">
        <f aca="false">10*VLOOKUP(A132,ENT!$A$1:$D$122,4,0)+VLOOKUP(A132,ENT!$A$1:$E$122,5,0)</f>
        <v>1</v>
      </c>
      <c r="D132" s="0" t="n">
        <f aca="false">10*VLOOKUP(A132,FLOW!$A$1:$D$122,4,0)+VLOOKUP(A132,FLOW!$A$1:$E$122,5,0)</f>
        <v>0</v>
      </c>
      <c r="E132" s="0" t="n">
        <f aca="false">10*VLOOKUP(A132,PATH!$A$1:$D$122,4,0)+VLOOKUP(A132,PATH!$A$1:$E$122,5,0)</f>
        <v>0</v>
      </c>
      <c r="F132" s="0" t="n">
        <f aca="false">10*VLOOKUP(A132,CNF!$A$1:$D$122,4,0)+VLOOKUP(A132,CNF!$A$1:$E$122,5,0)</f>
        <v>1</v>
      </c>
      <c r="G132" s="0" t="n">
        <f aca="false">10*VLOOKUP(A132,SNT1!$A$1:$D$122,4,0)+VLOOKUP(A132,SNT1!$A$1:$E$122,5,0)</f>
        <v>0</v>
      </c>
      <c r="H132" s="0" t="n">
        <f aca="false">10*VLOOKUP(A132,SNT2!$A$1:$D$122,4,0)+VLOOKUP(A132,SNT2!$A$1:$E$122,5,0)</f>
        <v>0</v>
      </c>
      <c r="I132" s="0" t="n">
        <f aca="false">10*VLOOKUP(A132,SNT3!$A$1:$D$122,4,0)+VLOOKUP(A132,SNT3!$A$1:$E$122,5,0)</f>
        <v>1</v>
      </c>
      <c r="J132" s="0" t="e">
        <f aca="false">10*VLOOKUP(A132,#REF!,4,0)+VLOOKUP(A132,#REF!,5,0)</f>
        <v>#VALUE!</v>
      </c>
      <c r="K132" s="0" t="n">
        <f aca="false">10*VLOOKUP(A132,OPRE2!$A$1:$D$124,4,0)+VLOOKUP(A132,OPRE2!$A$1:$E$124,5,0)</f>
        <v>0</v>
      </c>
      <c r="L132" s="0" t="e">
        <f aca="false">10*VLOOKUP(A132,#REF!,4,0)+VLOOKUP(A132,#REF!,5,0)</f>
        <v>#VALUE!</v>
      </c>
      <c r="M132" s="0" t="n">
        <f aca="false">10*VLOOKUP(A132,TPI!$A$1:$D$122,4,0)+VLOOKUP(A132,TPI!$A$1:$E$122,5,0)</f>
        <v>0</v>
      </c>
      <c r="N132" s="0" t="n">
        <f aca="false">10*VLOOKUP(A132,WPTP!$A$1:$D$122,4,0)+VLOOKUP(A132,WPTP!$A$1:$E$122,5,0)</f>
        <v>0</v>
      </c>
      <c r="O132" s="0" t="n">
        <f aca="false">10*VLOOKUP(A132,VPTP!$A$1:$D$122,4,0)+VLOOKUP(A132,VPTP!$A$1:$E$122,5,0)</f>
        <v>0</v>
      </c>
      <c r="P132" s="0" t="n">
        <f aca="false">10*VLOOKUP(A132,PPTP!$A$1:$D$122,4,0)+VLOOKUP(A132,PPTP!$A$1:$E$122,5,0)</f>
        <v>0</v>
      </c>
      <c r="Q132" s="0" t="n">
        <f aca="false">10*VLOOKUP(A132,WPOP!$A$1:$D$122,4,0)+VLOOKUP(A132,WPOP!$A$1:$E$122,5,0)</f>
        <v>0</v>
      </c>
      <c r="R132" s="0" t="n">
        <f aca="false">10*VLOOKUP(A132,VPOP!$A$1:$D$124,4,0)+VLOOKUP(A132,VPOP!$A$1:$E$124,5,0)</f>
        <v>0</v>
      </c>
      <c r="S132" s="0" t="n">
        <f aca="false">10*VLOOKUP(A132,CPOP!$A$1:$D$122,4,0)+VLOOKUP(A132,CPOP!$A$1:$E$122,5,0)</f>
        <v>0</v>
      </c>
      <c r="T132" s="0" t="n">
        <f aca="false">10*VLOOKUP(A132,READ!$A$1:$D$122,4,0)+VLOOKUP(A132,READ!$A$1:$E$122,5,0)</f>
        <v>0</v>
      </c>
      <c r="U132" s="4" t="n">
        <f aca="false">10*VLOOKUP(A132,LPE!$A$1:$D$122,4,0)+VLOOKUP(A132,LPE!$A$1:$E$122,5,0)</f>
        <v>1</v>
      </c>
      <c r="V132" s="4" t="n">
        <f aca="false">10*VLOOKUP(A132,SPL!$A$1:$D$122,4,0)+VLOOKUP(A132,SPL!$A$1:$E$122,5,0)</f>
        <v>1</v>
      </c>
      <c r="W132" s="4" t="n">
        <f aca="false">10*VLOOKUP(A132,WL!$A$1:$D$122,4,0)+VLOOKUP(A132,WL!$A$1:$E$122,5,0)</f>
        <v>1</v>
      </c>
      <c r="X132" s="0" t="n">
        <f aca="false">10*VLOOKUP(A132,FACT!$A$1:$D$123,4,0)+VLOOKUP(A132,FACT!$A$1:$E$123,5,0)</f>
        <v>0</v>
      </c>
      <c r="Y132" s="0" t="n">
        <f aca="false">10*VLOOKUP(A132,FPATH!$A$1:$D$122,4,0)+VLOOKUP(A132,FPATH!$A$1:$E$122,5,0)</f>
        <v>0</v>
      </c>
      <c r="Z132" s="0" t="n">
        <f aca="false">10*VLOOKUP(A132,CL!$A$1:$D$122,4,0)+VLOOKUP(A132,CL!$A$1:$E$122,5,0)</f>
        <v>0</v>
      </c>
      <c r="AA132" s="5" t="n">
        <f aca="false">COUNTIF(B132:Z132,"&gt;0")</f>
        <v>6</v>
      </c>
      <c r="AB132" s="6" t="n">
        <f aca="false">COUNTIF(B132:Z132,"1")+COUNTIF(B132:Z132,"11")</f>
        <v>6</v>
      </c>
      <c r="AC132" s="7" t="n">
        <f aca="false">COUNTIF(C132:Z132,"10")+COUNTIF(C132:Z132,"11")</f>
        <v>0</v>
      </c>
    </row>
    <row r="133" customFormat="false" ht="12.75" hidden="false" customHeight="false" outlineLevel="0" collapsed="false">
      <c r="A133" s="0" t="s">
        <v>140</v>
      </c>
      <c r="B133" s="0" t="n">
        <f aca="false">10*VLOOKUP(A133,INT!$A$1:$D$122,4,0)+VLOOKUP(A133,INT!$A$1:$E$122,5,0)</f>
        <v>0</v>
      </c>
      <c r="C133" s="4" t="n">
        <f aca="false">10*VLOOKUP(A133,ENT!$A$1:$D$122,4,0)+VLOOKUP(A133,ENT!$A$1:$E$122,5,0)</f>
        <v>1</v>
      </c>
      <c r="D133" s="0" t="n">
        <f aca="false">10*VLOOKUP(A133,FLOW!$A$1:$D$122,4,0)+VLOOKUP(A133,FLOW!$A$1:$E$122,5,0)</f>
        <v>0</v>
      </c>
      <c r="E133" s="0" t="n">
        <f aca="false">10*VLOOKUP(A133,PATH!$A$1:$D$122,4,0)+VLOOKUP(A133,PATH!$A$1:$E$122,5,0)</f>
        <v>0</v>
      </c>
      <c r="F133" s="0" t="n">
        <f aca="false">10*VLOOKUP(A133,CNF!$A$1:$D$122,4,0)+VLOOKUP(A133,CNF!$A$1:$E$122,5,0)</f>
        <v>1</v>
      </c>
      <c r="G133" s="0" t="n">
        <f aca="false">10*VLOOKUP(A133,SNT1!$A$1:$D$122,4,0)+VLOOKUP(A133,SNT1!$A$1:$E$122,5,0)</f>
        <v>0</v>
      </c>
      <c r="H133" s="0" t="n">
        <f aca="false">10*VLOOKUP(A133,SNT2!$A$1:$D$122,4,0)+VLOOKUP(A133,SNT2!$A$1:$E$122,5,0)</f>
        <v>0</v>
      </c>
      <c r="I133" s="0" t="n">
        <f aca="false">10*VLOOKUP(A133,SNT3!$A$1:$D$122,4,0)+VLOOKUP(A133,SNT3!$A$1:$E$122,5,0)</f>
        <v>1</v>
      </c>
      <c r="J133" s="0" t="e">
        <f aca="false">10*VLOOKUP(A133,#REF!,4,0)+VLOOKUP(A133,#REF!,5,0)</f>
        <v>#VALUE!</v>
      </c>
      <c r="K133" s="0" t="n">
        <f aca="false">10*VLOOKUP(A133,OPRE2!$A$1:$D$124,4,0)+VLOOKUP(A133,OPRE2!$A$1:$E$124,5,0)</f>
        <v>0</v>
      </c>
      <c r="L133" s="0" t="e">
        <f aca="false">10*VLOOKUP(A133,#REF!,4,0)+VLOOKUP(A133,#REF!,5,0)</f>
        <v>#VALUE!</v>
      </c>
      <c r="M133" s="0" t="n">
        <f aca="false">10*VLOOKUP(A133,TPI!$A$1:$D$122,4,0)+VLOOKUP(A133,TPI!$A$1:$E$122,5,0)</f>
        <v>0</v>
      </c>
      <c r="N133" s="0" t="n">
        <f aca="false">10*VLOOKUP(A133,WPTP!$A$1:$D$122,4,0)+VLOOKUP(A133,WPTP!$A$1:$E$122,5,0)</f>
        <v>0</v>
      </c>
      <c r="O133" s="0" t="n">
        <f aca="false">10*VLOOKUP(A133,VPTP!$A$1:$D$122,4,0)+VLOOKUP(A133,VPTP!$A$1:$E$122,5,0)</f>
        <v>0</v>
      </c>
      <c r="P133" s="0" t="n">
        <f aca="false">10*VLOOKUP(A133,PPTP!$A$1:$D$122,4,0)+VLOOKUP(A133,PPTP!$A$1:$E$122,5,0)</f>
        <v>0</v>
      </c>
      <c r="Q133" s="0" t="n">
        <f aca="false">10*VLOOKUP(A133,WPOP!$A$1:$D$122,4,0)+VLOOKUP(A133,WPOP!$A$1:$E$122,5,0)</f>
        <v>0</v>
      </c>
      <c r="R133" s="0" t="n">
        <f aca="false">10*VLOOKUP(A133,VPOP!$A$1:$D$124,4,0)+VLOOKUP(A133,VPOP!$A$1:$E$124,5,0)</f>
        <v>0</v>
      </c>
      <c r="S133" s="0" t="n">
        <f aca="false">10*VLOOKUP(A133,CPOP!$A$1:$D$122,4,0)+VLOOKUP(A133,CPOP!$A$1:$E$122,5,0)</f>
        <v>0</v>
      </c>
      <c r="T133" s="0" t="n">
        <f aca="false">10*VLOOKUP(A133,READ!$A$1:$D$122,4,0)+VLOOKUP(A133,READ!$A$1:$E$122,5,0)</f>
        <v>0</v>
      </c>
      <c r="U133" s="4" t="n">
        <f aca="false">10*VLOOKUP(A133,LPE!$A$1:$D$122,4,0)+VLOOKUP(A133,LPE!$A$1:$E$122,5,0)</f>
        <v>1</v>
      </c>
      <c r="V133" s="4" t="n">
        <f aca="false">10*VLOOKUP(A133,SPL!$A$1:$D$122,4,0)+VLOOKUP(A133,SPL!$A$1:$E$122,5,0)</f>
        <v>1</v>
      </c>
      <c r="W133" s="4" t="n">
        <f aca="false">10*VLOOKUP(A133,WL!$A$1:$D$122,4,0)+VLOOKUP(A133,WL!$A$1:$E$122,5,0)</f>
        <v>1</v>
      </c>
      <c r="X133" s="0" t="n">
        <f aca="false">10*VLOOKUP(A133,FACT!$A$1:$D$123,4,0)+VLOOKUP(A133,FACT!$A$1:$E$123,5,0)</f>
        <v>0</v>
      </c>
      <c r="Y133" s="0" t="n">
        <f aca="false">10*VLOOKUP(A133,FPATH!$A$1:$D$122,4,0)+VLOOKUP(A133,FPATH!$A$1:$E$122,5,0)</f>
        <v>0</v>
      </c>
      <c r="Z133" s="0" t="n">
        <f aca="false">10*VLOOKUP(A133,CL!$A$1:$D$122,4,0)+VLOOKUP(A133,CL!$A$1:$E$122,5,0)</f>
        <v>0</v>
      </c>
      <c r="AA133" s="5" t="n">
        <f aca="false">COUNTIF(B133:Z133,"&gt;0")</f>
        <v>6</v>
      </c>
      <c r="AB133" s="6" t="n">
        <f aca="false">COUNTIF(B133:Z133,"1")+COUNTIF(B133:Z133,"11")</f>
        <v>6</v>
      </c>
      <c r="AC133" s="7" t="n">
        <f aca="false">COUNTIF(C133:Z133,"10")+COUNTIF(C133:Z133,"11")</f>
        <v>0</v>
      </c>
    </row>
    <row r="134" customFormat="false" ht="12.75" hidden="false" customHeight="false" outlineLevel="0" collapsed="false">
      <c r="A134" s="0" t="s">
        <v>141</v>
      </c>
      <c r="B134" s="0" t="n">
        <f aca="false">10*VLOOKUP(A134,INT!$A$1:$D$122,4,0)+VLOOKUP(A134,INT!$A$1:$E$122,5,0)</f>
        <v>0</v>
      </c>
      <c r="C134" s="4" t="n">
        <f aca="false">10*VLOOKUP(A134,ENT!$A$1:$D$122,4,0)+VLOOKUP(A134,ENT!$A$1:$E$122,5,0)</f>
        <v>1</v>
      </c>
      <c r="D134" s="0" t="n">
        <f aca="false">10*VLOOKUP(A134,FLOW!$A$1:$D$122,4,0)+VLOOKUP(A134,FLOW!$A$1:$E$122,5,0)</f>
        <v>0</v>
      </c>
      <c r="E134" s="0" t="n">
        <f aca="false">10*VLOOKUP(A134,PATH!$A$1:$D$122,4,0)+VLOOKUP(A134,PATH!$A$1:$E$122,5,0)</f>
        <v>0</v>
      </c>
      <c r="F134" s="0" t="n">
        <f aca="false">10*VLOOKUP(A134,CNF!$A$1:$D$122,4,0)+VLOOKUP(A134,CNF!$A$1:$E$122,5,0)</f>
        <v>0</v>
      </c>
      <c r="G134" s="0" t="n">
        <f aca="false">10*VLOOKUP(A134,SNT1!$A$1:$D$122,4,0)+VLOOKUP(A134,SNT1!$A$1:$E$122,5,0)</f>
        <v>0</v>
      </c>
      <c r="H134" s="0" t="n">
        <f aca="false">10*VLOOKUP(A134,SNT2!$A$1:$D$122,4,0)+VLOOKUP(A134,SNT2!$A$1:$E$122,5,0)</f>
        <v>0</v>
      </c>
      <c r="I134" s="0" t="n">
        <f aca="false">10*VLOOKUP(A134,SNT3!$A$1:$D$122,4,0)+VLOOKUP(A134,SNT3!$A$1:$E$122,5,0)</f>
        <v>10</v>
      </c>
      <c r="J134" s="0" t="e">
        <f aca="false">10*VLOOKUP(A134,#REF!,4,0)+VLOOKUP(A134,#REF!,5,0)</f>
        <v>#VALUE!</v>
      </c>
      <c r="K134" s="0" t="n">
        <f aca="false">10*VLOOKUP(A134,OPRE2!$A$1:$D$124,4,0)+VLOOKUP(A134,OPRE2!$A$1:$E$124,5,0)</f>
        <v>0</v>
      </c>
      <c r="L134" s="0" t="e">
        <f aca="false">10*VLOOKUP(A134,#REF!,4,0)+VLOOKUP(A134,#REF!,5,0)</f>
        <v>#VALUE!</v>
      </c>
      <c r="M134" s="0" t="n">
        <f aca="false">10*VLOOKUP(A134,TPI!$A$1:$D$122,4,0)+VLOOKUP(A134,TPI!$A$1:$E$122,5,0)</f>
        <v>0</v>
      </c>
      <c r="N134" s="0" t="n">
        <f aca="false">10*VLOOKUP(A134,WPTP!$A$1:$D$122,4,0)+VLOOKUP(A134,WPTP!$A$1:$E$122,5,0)</f>
        <v>0</v>
      </c>
      <c r="O134" s="0" t="n">
        <f aca="false">10*VLOOKUP(A134,VPTP!$A$1:$D$122,4,0)+VLOOKUP(A134,VPTP!$A$1:$E$122,5,0)</f>
        <v>0</v>
      </c>
      <c r="P134" s="0" t="n">
        <f aca="false">10*VLOOKUP(A134,PPTP!$A$1:$D$122,4,0)+VLOOKUP(A134,PPTP!$A$1:$E$122,5,0)</f>
        <v>1</v>
      </c>
      <c r="Q134" s="0" t="n">
        <f aca="false">10*VLOOKUP(A134,WPOP!$A$1:$D$122,4,0)+VLOOKUP(A134,WPOP!$A$1:$E$122,5,0)</f>
        <v>10</v>
      </c>
      <c r="R134" s="0" t="n">
        <f aca="false">10*VLOOKUP(A134,VPOP!$A$1:$D$124,4,0)+VLOOKUP(A134,VPOP!$A$1:$E$124,5,0)</f>
        <v>10</v>
      </c>
      <c r="S134" s="0" t="n">
        <f aca="false">10*VLOOKUP(A134,CPOP!$A$1:$D$122,4,0)+VLOOKUP(A134,CPOP!$A$1:$E$122,5,0)</f>
        <v>10</v>
      </c>
      <c r="T134" s="0" t="n">
        <f aca="false">10*VLOOKUP(A134,READ!$A$1:$D$122,4,0)+VLOOKUP(A134,READ!$A$1:$E$122,5,0)</f>
        <v>10</v>
      </c>
      <c r="U134" s="4" t="n">
        <f aca="false">10*VLOOKUP(A134,LPE!$A$1:$D$122,4,0)+VLOOKUP(A134,LPE!$A$1:$E$122,5,0)</f>
        <v>1</v>
      </c>
      <c r="V134" s="4" t="n">
        <f aca="false">10*VLOOKUP(A134,SPL!$A$1:$D$122,4,0)+VLOOKUP(A134,SPL!$A$1:$E$122,5,0)</f>
        <v>1</v>
      </c>
      <c r="W134" s="4" t="n">
        <f aca="false">10*VLOOKUP(A134,WL!$A$1:$D$122,4,0)+VLOOKUP(A134,WL!$A$1:$E$122,5,0)</f>
        <v>1</v>
      </c>
      <c r="X134" s="0" t="n">
        <f aca="false">10*VLOOKUP(A134,FACT!$A$1:$D$123,4,0)+VLOOKUP(A134,FACT!$A$1:$E$123,5,0)</f>
        <v>0</v>
      </c>
      <c r="Y134" s="0" t="n">
        <f aca="false">10*VLOOKUP(A134,FPATH!$A$1:$D$122,4,0)+VLOOKUP(A134,FPATH!$A$1:$E$122,5,0)</f>
        <v>0</v>
      </c>
      <c r="Z134" s="0" t="n">
        <f aca="false">10*VLOOKUP(A134,CL!$A$1:$D$122,4,0)+VLOOKUP(A134,CL!$A$1:$E$122,5,0)</f>
        <v>0</v>
      </c>
      <c r="AA134" s="5" t="n">
        <f aca="false">COUNTIF(B134:Z134,"&gt;0")</f>
        <v>10</v>
      </c>
      <c r="AB134" s="6" t="n">
        <f aca="false">COUNTIF(B134:Z134,"1")+COUNTIF(B134:Z134,"11")</f>
        <v>5</v>
      </c>
      <c r="AC134" s="7" t="n">
        <f aca="false">COUNTIF(C134:Z134,"10")+COUNTIF(C134:Z134,"11")</f>
        <v>5</v>
      </c>
    </row>
    <row r="135" customFormat="false" ht="12.75" hidden="false" customHeight="false" outlineLevel="0" collapsed="false">
      <c r="A135" s="0" t="s">
        <v>142</v>
      </c>
      <c r="B135" s="0" t="n">
        <f aca="false">10*VLOOKUP(A135,INT!$A$1:$D$122,4,0)+VLOOKUP(A135,INT!$A$1:$E$122,5,0)</f>
        <v>0</v>
      </c>
      <c r="C135" s="4" t="n">
        <f aca="false">10*VLOOKUP(A135,ENT!$A$1:$D$122,4,0)+VLOOKUP(A135,ENT!$A$1:$E$122,5,0)</f>
        <v>10</v>
      </c>
      <c r="D135" s="0" t="n">
        <f aca="false">10*VLOOKUP(A135,FLOW!$A$1:$D$122,4,0)+VLOOKUP(A135,FLOW!$A$1:$E$122,5,0)</f>
        <v>0</v>
      </c>
      <c r="E135" s="0" t="n">
        <f aca="false">10*VLOOKUP(A135,PATH!$A$1:$D$122,4,0)+VLOOKUP(A135,PATH!$A$1:$E$122,5,0)</f>
        <v>0</v>
      </c>
      <c r="F135" s="0" t="n">
        <f aca="false">10*VLOOKUP(A135,CNF!$A$1:$D$122,4,0)+VLOOKUP(A135,CNF!$A$1:$E$122,5,0)</f>
        <v>0</v>
      </c>
      <c r="G135" s="0" t="n">
        <f aca="false">10*VLOOKUP(A135,SNT1!$A$1:$D$122,4,0)+VLOOKUP(A135,SNT1!$A$1:$E$122,5,0)</f>
        <v>0</v>
      </c>
      <c r="H135" s="0" t="n">
        <f aca="false">10*VLOOKUP(A135,SNT2!$A$1:$D$122,4,0)+VLOOKUP(A135,SNT2!$A$1:$E$122,5,0)</f>
        <v>0</v>
      </c>
      <c r="I135" s="0" t="n">
        <f aca="false">10*VLOOKUP(A135,SNT3!$A$1:$D$122,4,0)+VLOOKUP(A135,SNT3!$A$1:$E$122,5,0)</f>
        <v>0</v>
      </c>
      <c r="J135" s="0" t="e">
        <f aca="false">10*VLOOKUP(A135,#REF!,4,0)+VLOOKUP(A135,#REF!,5,0)</f>
        <v>#VALUE!</v>
      </c>
      <c r="K135" s="0" t="n">
        <f aca="false">10*VLOOKUP(A135,OPRE2!$A$1:$D$124,4,0)+VLOOKUP(A135,OPRE2!$A$1:$E$124,5,0)</f>
        <v>0</v>
      </c>
      <c r="L135" s="0" t="e">
        <f aca="false">10*VLOOKUP(A135,#REF!,4,0)+VLOOKUP(A135,#REF!,5,0)</f>
        <v>#VALUE!</v>
      </c>
      <c r="M135" s="0" t="n">
        <f aca="false">10*VLOOKUP(A135,TPI!$A$1:$D$122,4,0)+VLOOKUP(A135,TPI!$A$1:$E$122,5,0)</f>
        <v>0</v>
      </c>
      <c r="N135" s="0" t="n">
        <f aca="false">10*VLOOKUP(A135,WPTP!$A$1:$D$122,4,0)+VLOOKUP(A135,WPTP!$A$1:$E$122,5,0)</f>
        <v>0</v>
      </c>
      <c r="O135" s="0" t="n">
        <f aca="false">10*VLOOKUP(A135,VPTP!$A$1:$D$122,4,0)+VLOOKUP(A135,VPTP!$A$1:$E$122,5,0)</f>
        <v>0</v>
      </c>
      <c r="P135" s="0" t="n">
        <f aca="false">10*VLOOKUP(A135,PPTP!$A$1:$D$122,4,0)+VLOOKUP(A135,PPTP!$A$1:$E$122,5,0)</f>
        <v>0</v>
      </c>
      <c r="Q135" s="0" t="n">
        <f aca="false">10*VLOOKUP(A135,WPOP!$A$1:$D$122,4,0)+VLOOKUP(A135,WPOP!$A$1:$E$122,5,0)</f>
        <v>0</v>
      </c>
      <c r="R135" s="0" t="n">
        <f aca="false">10*VLOOKUP(A135,VPOP!$A$1:$D$124,4,0)+VLOOKUP(A135,VPOP!$A$1:$E$124,5,0)</f>
        <v>0</v>
      </c>
      <c r="S135" s="0" t="n">
        <f aca="false">10*VLOOKUP(A135,CPOP!$A$1:$D$122,4,0)+VLOOKUP(A135,CPOP!$A$1:$E$122,5,0)</f>
        <v>0</v>
      </c>
      <c r="T135" s="0" t="n">
        <f aca="false">10*VLOOKUP(A135,READ!$A$1:$D$122,4,0)+VLOOKUP(A135,READ!$A$1:$E$122,5,0)</f>
        <v>0</v>
      </c>
      <c r="U135" s="4" t="n">
        <f aca="false">10*VLOOKUP(A135,LPE!$A$1:$D$122,4,0)+VLOOKUP(A135,LPE!$A$1:$E$122,5,0)</f>
        <v>1</v>
      </c>
      <c r="V135" s="4" t="n">
        <f aca="false">10*VLOOKUP(A135,SPL!$A$1:$D$122,4,0)+VLOOKUP(A135,SPL!$A$1:$E$122,5,0)</f>
        <v>1</v>
      </c>
      <c r="W135" s="4" t="n">
        <f aca="false">10*VLOOKUP(A135,WL!$A$1:$D$122,4,0)+VLOOKUP(A135,WL!$A$1:$E$122,5,0)</f>
        <v>1</v>
      </c>
      <c r="X135" s="0" t="n">
        <f aca="false">10*VLOOKUP(A135,FACT!$A$1:$D$123,4,0)+VLOOKUP(A135,FACT!$A$1:$E$123,5,0)</f>
        <v>0</v>
      </c>
      <c r="Y135" s="0" t="n">
        <f aca="false">10*VLOOKUP(A135,FPATH!$A$1:$D$122,4,0)+VLOOKUP(A135,FPATH!$A$1:$E$122,5,0)</f>
        <v>0</v>
      </c>
      <c r="Z135" s="0" t="n">
        <f aca="false">10*VLOOKUP(A135,CL!$A$1:$D$122,4,0)+VLOOKUP(A135,CL!$A$1:$E$122,5,0)</f>
        <v>0</v>
      </c>
      <c r="AA135" s="5" t="n">
        <f aca="false">COUNTIF(B135:Z135,"&gt;0")</f>
        <v>4</v>
      </c>
      <c r="AB135" s="6" t="n">
        <f aca="false">COUNTIF(B135:Z135,"1")+COUNTIF(B135:Z135,"11")</f>
        <v>3</v>
      </c>
      <c r="AC135" s="7" t="n">
        <f aca="false">COUNTIF(C135:Z135,"10")+COUNTIF(C135:Z135,"11")</f>
        <v>1</v>
      </c>
    </row>
    <row r="136" customFormat="false" ht="12.75" hidden="false" customHeight="false" outlineLevel="0" collapsed="false">
      <c r="A136" s="0" t="s">
        <v>171</v>
      </c>
      <c r="B136" s="0" t="e">
        <f aca="false">10*VLOOKUP(A136,INT!$A$1:$D$122,4,0)+VLOOKUP(A136,INT!$A$1:$E$122,5,0)</f>
        <v>#N/A</v>
      </c>
      <c r="C136" s="4" t="e">
        <f aca="false">10*VLOOKUP(A136,ENT!$A$1:$D$122,4,0)+VLOOKUP(A136,ENT!$A$1:$E$122,5,0)</f>
        <v>#N/A</v>
      </c>
      <c r="D136" s="0" t="e">
        <f aca="false">10*VLOOKUP(A136,FLOW!$A$1:$D$122,4,0)+VLOOKUP(A136,FLOW!$A$1:$E$122,5,0)</f>
        <v>#N/A</v>
      </c>
      <c r="E136" s="0" t="e">
        <f aca="false">10*VLOOKUP(A136,PATH!$A$1:$D$122,4,0)+VLOOKUP(A136,PATH!$A$1:$E$122,5,0)</f>
        <v>#N/A</v>
      </c>
      <c r="F136" s="0" t="e">
        <f aca="false">10*VLOOKUP(A136,CNF!$A$1:$D$122,4,0)+VLOOKUP(A136,CNF!$A$1:$E$122,5,0)</f>
        <v>#N/A</v>
      </c>
      <c r="G136" s="0" t="e">
        <f aca="false">10*VLOOKUP(A136,SNT1!$A$1:$D$122,4,0)+VLOOKUP(A136,SNT1!$A$1:$E$122,5,0)</f>
        <v>#N/A</v>
      </c>
      <c r="H136" s="0" t="e">
        <f aca="false">10*VLOOKUP(A136,SNT2!$A$1:$D$122,4,0)+VLOOKUP(A136,SNT2!$A$1:$E$122,5,0)</f>
        <v>#N/A</v>
      </c>
      <c r="I136" s="0" t="e">
        <f aca="false">10*VLOOKUP(A136,SNT3!$A$1:$D$122,4,0)+VLOOKUP(A136,SNT3!$A$1:$E$122,5,0)</f>
        <v>#N/A</v>
      </c>
      <c r="J136" s="0" t="e">
        <f aca="false">10*VLOOKUP(A136,#REF!,4,0)+VLOOKUP(A136,#REF!,5,0)</f>
        <v>#VALUE!</v>
      </c>
      <c r="K136" s="0" t="e">
        <f aca="false">10*VLOOKUP(A136,OPRE2!$A$1:$D$124,4,0)+VLOOKUP(A136,OPRE2!$A$1:$E$124,5,0)</f>
        <v>#N/A</v>
      </c>
      <c r="L136" s="0" t="e">
        <f aca="false">10*VLOOKUP(A136,#REF!,4,0)+VLOOKUP(A136,#REF!,5,0)</f>
        <v>#VALUE!</v>
      </c>
      <c r="M136" s="0" t="e">
        <f aca="false">10*VLOOKUP(A136,TPI!$A$1:$D$122,4,0)+VLOOKUP(A136,TPI!$A$1:$E$122,5,0)</f>
        <v>#N/A</v>
      </c>
      <c r="N136" s="0" t="e">
        <f aca="false">10*VLOOKUP(A136,WPTP!$A$1:$D$122,4,0)+VLOOKUP(A136,WPTP!$A$1:$E$122,5,0)</f>
        <v>#N/A</v>
      </c>
      <c r="O136" s="0" t="e">
        <f aca="false">10*VLOOKUP(A136,VPTP!$A$1:$D$122,4,0)+VLOOKUP(A136,VPTP!$A$1:$E$122,5,0)</f>
        <v>#N/A</v>
      </c>
      <c r="P136" s="0" t="e">
        <f aca="false">10*VLOOKUP(A136,PPTP!$A$1:$D$122,4,0)+VLOOKUP(A136,PPTP!$A$1:$E$122,5,0)</f>
        <v>#N/A</v>
      </c>
      <c r="Q136" s="0" t="e">
        <f aca="false">10*VLOOKUP(A136,WPOP!$A$1:$D$122,4,0)+VLOOKUP(A136,WPOP!$A$1:$E$122,5,0)</f>
        <v>#N/A</v>
      </c>
      <c r="R136" s="0" t="e">
        <f aca="false">10*VLOOKUP(A136,VPOP!$A$1:$D$124,4,0)+VLOOKUP(A136,VPOP!$A$1:$E$124,5,0)</f>
        <v>#N/A</v>
      </c>
      <c r="S136" s="0" t="e">
        <f aca="false">10*VLOOKUP(A136,CPOP!$A$1:$D$122,4,0)+VLOOKUP(A136,CPOP!$A$1:$E$122,5,0)</f>
        <v>#N/A</v>
      </c>
      <c r="T136" s="0" t="e">
        <f aca="false">10*VLOOKUP(A136,READ!$A$1:$D$122,4,0)+VLOOKUP(A136,READ!$A$1:$E$122,5,0)</f>
        <v>#N/A</v>
      </c>
      <c r="U136" s="4" t="e">
        <f aca="false">10*VLOOKUP(A136,LPE!$A$1:$D$122,4,0)+VLOOKUP(A136,LPE!$A$1:$E$122,5,0)</f>
        <v>#N/A</v>
      </c>
      <c r="V136" s="4" t="e">
        <f aca="false">10*VLOOKUP(A136,SPL!$A$1:$D$122,4,0)+VLOOKUP(A136,SPL!$A$1:$E$122,5,0)</f>
        <v>#N/A</v>
      </c>
      <c r="W136" s="4" t="e">
        <f aca="false">10*VLOOKUP(A136,WL!$A$1:$D$122,4,0)+VLOOKUP(A136,WL!$A$1:$E$122,5,0)</f>
        <v>#N/A</v>
      </c>
      <c r="X136" s="0" t="e">
        <f aca="false">10*VLOOKUP(A136,FACT!$A$1:$D$123,4,0)+VLOOKUP(A136,FACT!$A$1:$E$123,5,0)</f>
        <v>#N/A</v>
      </c>
      <c r="Y136" s="0" t="e">
        <f aca="false">10*VLOOKUP(A136,FPATH!$A$1:$D$122,4,0)+VLOOKUP(A136,FPATH!$A$1:$E$122,5,0)</f>
        <v>#N/A</v>
      </c>
      <c r="Z136" s="0" t="e">
        <f aca="false">10*VLOOKUP(A136,CL!$A$1:$D$122,4,0)+VLOOKUP(A136,CL!$A$1:$E$122,5,0)</f>
        <v>#N/A</v>
      </c>
      <c r="AA136" s="5" t="n">
        <f aca="false">COUNTIF(B136:Z136,"&gt;0")</f>
        <v>0</v>
      </c>
      <c r="AB136" s="6" t="n">
        <f aca="false">COUNTIF(B136:Z136,"1")+COUNTIF(B136:Z136,"11")</f>
        <v>0</v>
      </c>
      <c r="AC136" s="7" t="n">
        <f aca="false">COUNTIF(C136:Z136,"10")+COUNTIF(C136:Z136,"11")</f>
        <v>0</v>
      </c>
    </row>
    <row r="137" customFormat="false" ht="12.75" hidden="false" customHeight="false" outlineLevel="0" collapsed="false">
      <c r="A137" s="0" t="s">
        <v>143</v>
      </c>
      <c r="B137" s="0" t="n">
        <f aca="false">10*VLOOKUP(A137,INT!$A$1:$D$122,4,0)+VLOOKUP(A137,INT!$A$1:$E$122,5,0)</f>
        <v>0</v>
      </c>
      <c r="C137" s="4" t="n">
        <f aca="false">10*VLOOKUP(A137,ENT!$A$1:$D$122,4,0)+VLOOKUP(A137,ENT!$A$1:$E$122,5,0)</f>
        <v>10</v>
      </c>
      <c r="D137" s="0" t="n">
        <f aca="false">10*VLOOKUP(A137,FLOW!$A$1:$D$122,4,0)+VLOOKUP(A137,FLOW!$A$1:$E$122,5,0)</f>
        <v>1</v>
      </c>
      <c r="E137" s="0" t="n">
        <f aca="false">10*VLOOKUP(A137,PATH!$A$1:$D$122,4,0)+VLOOKUP(A137,PATH!$A$1:$E$122,5,0)</f>
        <v>0</v>
      </c>
      <c r="F137" s="0" t="n">
        <f aca="false">10*VLOOKUP(A137,CNF!$A$1:$D$122,4,0)+VLOOKUP(A137,CNF!$A$1:$E$122,5,0)</f>
        <v>1</v>
      </c>
      <c r="G137" s="0" t="n">
        <f aca="false">10*VLOOKUP(A137,SNT1!$A$1:$D$122,4,0)+VLOOKUP(A137,SNT1!$A$1:$E$122,5,0)</f>
        <v>0</v>
      </c>
      <c r="H137" s="0" t="n">
        <f aca="false">10*VLOOKUP(A137,SNT2!$A$1:$D$122,4,0)+VLOOKUP(A137,SNT2!$A$1:$E$122,5,0)</f>
        <v>0</v>
      </c>
      <c r="I137" s="0" t="n">
        <f aca="false">10*VLOOKUP(A137,SNT3!$A$1:$D$122,4,0)+VLOOKUP(A137,SNT3!$A$1:$E$122,5,0)</f>
        <v>0</v>
      </c>
      <c r="J137" s="0" t="e">
        <f aca="false">10*VLOOKUP(A137,#REF!,4,0)+VLOOKUP(A137,#REF!,5,0)</f>
        <v>#VALUE!</v>
      </c>
      <c r="K137" s="0" t="n">
        <f aca="false">10*VLOOKUP(A137,OPRE2!$A$1:$D$124,4,0)+VLOOKUP(A137,OPRE2!$A$1:$E$124,5,0)</f>
        <v>0</v>
      </c>
      <c r="L137" s="0" t="e">
        <f aca="false">10*VLOOKUP(A137,#REF!,4,0)+VLOOKUP(A137,#REF!,5,0)</f>
        <v>#VALUE!</v>
      </c>
      <c r="M137" s="0" t="n">
        <f aca="false">10*VLOOKUP(A137,TPI!$A$1:$D$122,4,0)+VLOOKUP(A137,TPI!$A$1:$E$122,5,0)</f>
        <v>0</v>
      </c>
      <c r="N137" s="0" t="n">
        <f aca="false">10*VLOOKUP(A137,WPTP!$A$1:$D$122,4,0)+VLOOKUP(A137,WPTP!$A$1:$E$122,5,0)</f>
        <v>0</v>
      </c>
      <c r="O137" s="0" t="n">
        <f aca="false">10*VLOOKUP(A137,VPTP!$A$1:$D$122,4,0)+VLOOKUP(A137,VPTP!$A$1:$E$122,5,0)</f>
        <v>0</v>
      </c>
      <c r="P137" s="0" t="n">
        <f aca="false">10*VLOOKUP(A137,PPTP!$A$1:$D$122,4,0)+VLOOKUP(A137,PPTP!$A$1:$E$122,5,0)</f>
        <v>0</v>
      </c>
      <c r="Q137" s="0" t="n">
        <f aca="false">10*VLOOKUP(A137,WPOP!$A$1:$D$122,4,0)+VLOOKUP(A137,WPOP!$A$1:$E$122,5,0)</f>
        <v>0</v>
      </c>
      <c r="R137" s="0" t="n">
        <f aca="false">10*VLOOKUP(A137,VPOP!$A$1:$D$124,4,0)+VLOOKUP(A137,VPOP!$A$1:$E$124,5,0)</f>
        <v>0</v>
      </c>
      <c r="S137" s="0" t="n">
        <f aca="false">10*VLOOKUP(A137,CPOP!$A$1:$D$122,4,0)+VLOOKUP(A137,CPOP!$A$1:$E$122,5,0)</f>
        <v>0</v>
      </c>
      <c r="T137" s="0" t="n">
        <f aca="false">10*VLOOKUP(A137,READ!$A$1:$D$122,4,0)+VLOOKUP(A137,READ!$A$1:$E$122,5,0)</f>
        <v>0</v>
      </c>
      <c r="U137" s="4" t="n">
        <f aca="false">10*VLOOKUP(A137,LPE!$A$1:$D$122,4,0)+VLOOKUP(A137,LPE!$A$1:$E$122,5,0)</f>
        <v>1</v>
      </c>
      <c r="V137" s="4" t="n">
        <f aca="false">10*VLOOKUP(A137,SPL!$A$1:$D$122,4,0)+VLOOKUP(A137,SPL!$A$1:$E$122,5,0)</f>
        <v>1</v>
      </c>
      <c r="W137" s="4" t="n">
        <f aca="false">10*VLOOKUP(A137,WL!$A$1:$D$122,4,0)+VLOOKUP(A137,WL!$A$1:$E$122,5,0)</f>
        <v>1</v>
      </c>
      <c r="X137" s="0" t="n">
        <f aca="false">10*VLOOKUP(A137,FACT!$A$1:$D$123,4,0)+VLOOKUP(A137,FACT!$A$1:$E$123,5,0)</f>
        <v>0</v>
      </c>
      <c r="Y137" s="0" t="n">
        <f aca="false">10*VLOOKUP(A137,FPATH!$A$1:$D$122,4,0)+VLOOKUP(A137,FPATH!$A$1:$E$122,5,0)</f>
        <v>0</v>
      </c>
      <c r="Z137" s="0" t="n">
        <f aca="false">10*VLOOKUP(A137,CL!$A$1:$D$122,4,0)+VLOOKUP(A137,CL!$A$1:$E$122,5,0)</f>
        <v>0</v>
      </c>
      <c r="AA137" s="5" t="n">
        <f aca="false">COUNTIF(B137:Z137,"&gt;0")</f>
        <v>6</v>
      </c>
      <c r="AB137" s="6" t="n">
        <f aca="false">COUNTIF(B137:Z137,"1")+COUNTIF(B137:Z137,"11")</f>
        <v>5</v>
      </c>
      <c r="AC137" s="7" t="n">
        <f aca="false">COUNTIF(C137:Z137,"10")+COUNTIF(C137:Z137,"11")</f>
        <v>1</v>
      </c>
    </row>
    <row r="138" customFormat="false" ht="12.75" hidden="false" customHeight="false" outlineLevel="0" collapsed="false">
      <c r="A138" s="0" t="s">
        <v>144</v>
      </c>
      <c r="B138" s="0" t="n">
        <f aca="false">10*VLOOKUP(A138,INT!$A$1:$D$122,4,0)+VLOOKUP(A138,INT!$A$1:$E$122,5,0)</f>
        <v>10</v>
      </c>
      <c r="C138" s="4" t="n">
        <f aca="false">10*VLOOKUP(A138,ENT!$A$1:$D$122,4,0)+VLOOKUP(A138,ENT!$A$1:$E$122,5,0)</f>
        <v>1</v>
      </c>
      <c r="D138" s="0" t="n">
        <f aca="false">10*VLOOKUP(A138,FLOW!$A$1:$D$122,4,0)+VLOOKUP(A138,FLOW!$A$1:$E$122,5,0)</f>
        <v>0</v>
      </c>
      <c r="E138" s="0" t="n">
        <f aca="false">10*VLOOKUP(A138,PATH!$A$1:$D$122,4,0)+VLOOKUP(A138,PATH!$A$1:$E$122,5,0)</f>
        <v>0</v>
      </c>
      <c r="F138" s="0" t="n">
        <f aca="false">10*VLOOKUP(A138,CNF!$A$1:$D$122,4,0)+VLOOKUP(A138,CNF!$A$1:$E$122,5,0)</f>
        <v>0</v>
      </c>
      <c r="G138" s="0" t="n">
        <f aca="false">10*VLOOKUP(A138,SNT1!$A$1:$D$122,4,0)+VLOOKUP(A138,SNT1!$A$1:$E$122,5,0)</f>
        <v>0</v>
      </c>
      <c r="H138" s="0" t="n">
        <f aca="false">10*VLOOKUP(A138,SNT2!$A$1:$D$122,4,0)+VLOOKUP(A138,SNT2!$A$1:$E$122,5,0)</f>
        <v>0</v>
      </c>
      <c r="I138" s="0" t="n">
        <f aca="false">10*VLOOKUP(A138,SNT3!$A$1:$D$122,4,0)+VLOOKUP(A138,SNT3!$A$1:$E$122,5,0)</f>
        <v>0</v>
      </c>
      <c r="J138" s="0" t="e">
        <f aca="false">10*VLOOKUP(A138,#REF!,4,0)+VLOOKUP(A138,#REF!,5,0)</f>
        <v>#VALUE!</v>
      </c>
      <c r="K138" s="0" t="n">
        <f aca="false">10*VLOOKUP(A138,OPRE2!$A$1:$D$124,4,0)+VLOOKUP(A138,OPRE2!$A$1:$E$124,5,0)</f>
        <v>0</v>
      </c>
      <c r="L138" s="0" t="e">
        <f aca="false">10*VLOOKUP(A138,#REF!,4,0)+VLOOKUP(A138,#REF!,5,0)</f>
        <v>#VALUE!</v>
      </c>
      <c r="M138" s="0" t="n">
        <f aca="false">10*VLOOKUP(A138,TPI!$A$1:$D$122,4,0)+VLOOKUP(A138,TPI!$A$1:$E$122,5,0)</f>
        <v>1</v>
      </c>
      <c r="N138" s="0" t="n">
        <f aca="false">10*VLOOKUP(A138,WPTP!$A$1:$D$122,4,0)+VLOOKUP(A138,WPTP!$A$1:$E$122,5,0)</f>
        <v>0</v>
      </c>
      <c r="O138" s="0" t="n">
        <f aca="false">10*VLOOKUP(A138,VPTP!$A$1:$D$122,4,0)+VLOOKUP(A138,VPTP!$A$1:$E$122,5,0)</f>
        <v>0</v>
      </c>
      <c r="P138" s="0" t="n">
        <f aca="false">10*VLOOKUP(A138,PPTP!$A$1:$D$122,4,0)+VLOOKUP(A138,PPTP!$A$1:$E$122,5,0)</f>
        <v>1</v>
      </c>
      <c r="Q138" s="0" t="n">
        <f aca="false">10*VLOOKUP(A138,WPOP!$A$1:$D$122,4,0)+VLOOKUP(A138,WPOP!$A$1:$E$122,5,0)</f>
        <v>0</v>
      </c>
      <c r="R138" s="0" t="n">
        <f aca="false">10*VLOOKUP(A138,VPOP!$A$1:$D$124,4,0)+VLOOKUP(A138,VPOP!$A$1:$E$124,5,0)</f>
        <v>0</v>
      </c>
      <c r="S138" s="0" t="n">
        <f aca="false">10*VLOOKUP(A138,CPOP!$A$1:$D$122,4,0)+VLOOKUP(A138,CPOP!$A$1:$E$122,5,0)</f>
        <v>10</v>
      </c>
      <c r="T138" s="0" t="n">
        <f aca="false">10*VLOOKUP(A138,READ!$A$1:$D$122,4,0)+VLOOKUP(A138,READ!$A$1:$E$122,5,0)</f>
        <v>0</v>
      </c>
      <c r="U138" s="4" t="n">
        <f aca="false">10*VLOOKUP(A138,LPE!$A$1:$D$122,4,0)+VLOOKUP(A138,LPE!$A$1:$E$122,5,0)</f>
        <v>1</v>
      </c>
      <c r="V138" s="4" t="n">
        <f aca="false">10*VLOOKUP(A138,SPL!$A$1:$D$122,4,0)+VLOOKUP(A138,SPL!$A$1:$E$122,5,0)</f>
        <v>1</v>
      </c>
      <c r="W138" s="4" t="n">
        <f aca="false">10*VLOOKUP(A138,WL!$A$1:$D$122,4,0)+VLOOKUP(A138,WL!$A$1:$E$122,5,0)</f>
        <v>1</v>
      </c>
      <c r="X138" s="0" t="n">
        <f aca="false">10*VLOOKUP(A138,FACT!$A$1:$D$123,4,0)+VLOOKUP(A138,FACT!$A$1:$E$123,5,0)</f>
        <v>0</v>
      </c>
      <c r="Y138" s="0" t="n">
        <f aca="false">10*VLOOKUP(A138,FPATH!$A$1:$D$122,4,0)+VLOOKUP(A138,FPATH!$A$1:$E$122,5,0)</f>
        <v>0</v>
      </c>
      <c r="Z138" s="0" t="n">
        <f aca="false">10*VLOOKUP(A138,CL!$A$1:$D$122,4,0)+VLOOKUP(A138,CL!$A$1:$E$122,5,0)</f>
        <v>0</v>
      </c>
      <c r="AA138" s="5" t="n">
        <f aca="false">COUNTIF(B138:Z138,"&gt;0")</f>
        <v>8</v>
      </c>
      <c r="AB138" s="6" t="n">
        <f aca="false">COUNTIF(B138:Z138,"1")+COUNTIF(B138:Z138,"11")</f>
        <v>6</v>
      </c>
      <c r="AC138" s="7" t="n">
        <f aca="false">COUNTIF(C138:Z138,"10")+COUNTIF(C138:Z138,"11")</f>
        <v>1</v>
      </c>
    </row>
    <row r="139" customFormat="false" ht="12.75" hidden="false" customHeight="false" outlineLevel="0" collapsed="false">
      <c r="A139" s="0" t="s">
        <v>145</v>
      </c>
      <c r="B139" s="0" t="n">
        <f aca="false">10*VLOOKUP(A139,INT!$A$1:$D$122,4,0)+VLOOKUP(A139,INT!$A$1:$E$122,5,0)</f>
        <v>0</v>
      </c>
      <c r="C139" s="4" t="n">
        <f aca="false">10*VLOOKUP(A139,ENT!$A$1:$D$122,4,0)+VLOOKUP(A139,ENT!$A$1:$E$122,5,0)</f>
        <v>1</v>
      </c>
      <c r="D139" s="0" t="n">
        <f aca="false">10*VLOOKUP(A139,FLOW!$A$1:$D$122,4,0)+VLOOKUP(A139,FLOW!$A$1:$E$122,5,0)</f>
        <v>0</v>
      </c>
      <c r="E139" s="0" t="n">
        <f aca="false">10*VLOOKUP(A139,PATH!$A$1:$D$122,4,0)+VLOOKUP(A139,PATH!$A$1:$E$122,5,0)</f>
        <v>0</v>
      </c>
      <c r="F139" s="0" t="n">
        <f aca="false">10*VLOOKUP(A139,CNF!$A$1:$D$122,4,0)+VLOOKUP(A139,CNF!$A$1:$E$122,5,0)</f>
        <v>0</v>
      </c>
      <c r="G139" s="0" t="n">
        <f aca="false">10*VLOOKUP(A139,SNT1!$A$1:$D$122,4,0)+VLOOKUP(A139,SNT1!$A$1:$E$122,5,0)</f>
        <v>0</v>
      </c>
      <c r="H139" s="0" t="n">
        <f aca="false">10*VLOOKUP(A139,SNT2!$A$1:$D$122,4,0)+VLOOKUP(A139,SNT2!$A$1:$E$122,5,0)</f>
        <v>0</v>
      </c>
      <c r="I139" s="0" t="n">
        <f aca="false">10*VLOOKUP(A139,SNT3!$A$1:$D$122,4,0)+VLOOKUP(A139,SNT3!$A$1:$E$122,5,0)</f>
        <v>0</v>
      </c>
      <c r="J139" s="0" t="e">
        <f aca="false">10*VLOOKUP(A139,#REF!,4,0)+VLOOKUP(A139,#REF!,5,0)</f>
        <v>#VALUE!</v>
      </c>
      <c r="K139" s="0" t="n">
        <f aca="false">10*VLOOKUP(A139,OPRE2!$A$1:$D$124,4,0)+VLOOKUP(A139,OPRE2!$A$1:$E$124,5,0)</f>
        <v>0</v>
      </c>
      <c r="L139" s="0" t="e">
        <f aca="false">10*VLOOKUP(A139,#REF!,4,0)+VLOOKUP(A139,#REF!,5,0)</f>
        <v>#VALUE!</v>
      </c>
      <c r="M139" s="0" t="n">
        <f aca="false">10*VLOOKUP(A139,TPI!$A$1:$D$122,4,0)+VLOOKUP(A139,TPI!$A$1:$E$122,5,0)</f>
        <v>0</v>
      </c>
      <c r="N139" s="0" t="n">
        <f aca="false">10*VLOOKUP(A139,WPTP!$A$1:$D$122,4,0)+VLOOKUP(A139,WPTP!$A$1:$E$122,5,0)</f>
        <v>0</v>
      </c>
      <c r="O139" s="0" t="n">
        <f aca="false">10*VLOOKUP(A139,VPTP!$A$1:$D$122,4,0)+VLOOKUP(A139,VPTP!$A$1:$E$122,5,0)</f>
        <v>0</v>
      </c>
      <c r="P139" s="0" t="n">
        <f aca="false">10*VLOOKUP(A139,PPTP!$A$1:$D$122,4,0)+VLOOKUP(A139,PPTP!$A$1:$E$122,5,0)</f>
        <v>0</v>
      </c>
      <c r="Q139" s="0" t="n">
        <f aca="false">10*VLOOKUP(A139,WPOP!$A$1:$D$122,4,0)+VLOOKUP(A139,WPOP!$A$1:$E$122,5,0)</f>
        <v>0</v>
      </c>
      <c r="R139" s="0" t="n">
        <f aca="false">10*VLOOKUP(A139,VPOP!$A$1:$D$124,4,0)+VLOOKUP(A139,VPOP!$A$1:$E$124,5,0)</f>
        <v>0</v>
      </c>
      <c r="S139" s="0" t="n">
        <f aca="false">10*VLOOKUP(A139,CPOP!$A$1:$D$122,4,0)+VLOOKUP(A139,CPOP!$A$1:$E$122,5,0)</f>
        <v>0</v>
      </c>
      <c r="T139" s="0" t="n">
        <f aca="false">10*VLOOKUP(A139,READ!$A$1:$D$122,4,0)+VLOOKUP(A139,READ!$A$1:$E$122,5,0)</f>
        <v>0</v>
      </c>
      <c r="U139" s="4" t="n">
        <f aca="false">10*VLOOKUP(A139,LPE!$A$1:$D$122,4,0)+VLOOKUP(A139,LPE!$A$1:$E$122,5,0)</f>
        <v>1</v>
      </c>
      <c r="V139" s="4" t="n">
        <f aca="false">10*VLOOKUP(A139,SPL!$A$1:$D$122,4,0)+VLOOKUP(A139,SPL!$A$1:$E$122,5,0)</f>
        <v>1</v>
      </c>
      <c r="W139" s="4" t="n">
        <f aca="false">10*VLOOKUP(A139,WL!$A$1:$D$122,4,0)+VLOOKUP(A139,WL!$A$1:$E$122,5,0)</f>
        <v>1</v>
      </c>
      <c r="X139" s="0" t="n">
        <f aca="false">10*VLOOKUP(A139,FACT!$A$1:$D$123,4,0)+VLOOKUP(A139,FACT!$A$1:$E$123,5,0)</f>
        <v>0</v>
      </c>
      <c r="Y139" s="0" t="n">
        <f aca="false">10*VLOOKUP(A139,FPATH!$A$1:$D$122,4,0)+VLOOKUP(A139,FPATH!$A$1:$E$122,5,0)</f>
        <v>0</v>
      </c>
      <c r="Z139" s="0" t="n">
        <f aca="false">10*VLOOKUP(A139,CL!$A$1:$D$122,4,0)+VLOOKUP(A139,CL!$A$1:$E$122,5,0)</f>
        <v>1</v>
      </c>
      <c r="AA139" s="5" t="n">
        <f aca="false">COUNTIF(B139:Z139,"&gt;0")</f>
        <v>5</v>
      </c>
      <c r="AB139" s="6" t="n">
        <f aca="false">COUNTIF(B139:Z139,"1")+COUNTIF(B139:Z139,"11")</f>
        <v>5</v>
      </c>
      <c r="AC139" s="7" t="n">
        <f aca="false">COUNTIF(C139:Z139,"10")+COUNTIF(C139:Z139,"11")</f>
        <v>0</v>
      </c>
    </row>
    <row r="140" customFormat="false" ht="12.75" hidden="false" customHeight="false" outlineLevel="0" collapsed="false">
      <c r="A140" s="0" t="s">
        <v>146</v>
      </c>
      <c r="B140" s="0" t="n">
        <f aca="false">10*VLOOKUP(A140,INT!$A$1:$D$122,4,0)+VLOOKUP(A140,INT!$A$1:$E$122,5,0)</f>
        <v>0</v>
      </c>
      <c r="C140" s="4" t="n">
        <f aca="false">10*VLOOKUP(A140,ENT!$A$1:$D$122,4,0)+VLOOKUP(A140,ENT!$A$1:$E$122,5,0)</f>
        <v>1</v>
      </c>
      <c r="D140" s="0" t="n">
        <f aca="false">10*VLOOKUP(A140,FLOW!$A$1:$D$122,4,0)+VLOOKUP(A140,FLOW!$A$1:$E$122,5,0)</f>
        <v>0</v>
      </c>
      <c r="E140" s="0" t="n">
        <f aca="false">10*VLOOKUP(A140,PATH!$A$1:$D$122,4,0)+VLOOKUP(A140,PATH!$A$1:$E$122,5,0)</f>
        <v>0</v>
      </c>
      <c r="F140" s="0" t="n">
        <f aca="false">10*VLOOKUP(A140,CNF!$A$1:$D$122,4,0)+VLOOKUP(A140,CNF!$A$1:$E$122,5,0)</f>
        <v>0</v>
      </c>
      <c r="G140" s="0" t="n">
        <f aca="false">10*VLOOKUP(A140,SNT1!$A$1:$D$122,4,0)+VLOOKUP(A140,SNT1!$A$1:$E$122,5,0)</f>
        <v>0</v>
      </c>
      <c r="H140" s="0" t="n">
        <f aca="false">10*VLOOKUP(A140,SNT2!$A$1:$D$122,4,0)+VLOOKUP(A140,SNT2!$A$1:$E$122,5,0)</f>
        <v>0</v>
      </c>
      <c r="I140" s="0" t="n">
        <f aca="false">10*VLOOKUP(A140,SNT3!$A$1:$D$122,4,0)+VLOOKUP(A140,SNT3!$A$1:$E$122,5,0)</f>
        <v>1</v>
      </c>
      <c r="J140" s="0" t="e">
        <f aca="false">10*VLOOKUP(A140,#REF!,4,0)+VLOOKUP(A140,#REF!,5,0)</f>
        <v>#VALUE!</v>
      </c>
      <c r="K140" s="0" t="n">
        <f aca="false">10*VLOOKUP(A140,OPRE2!$A$1:$D$124,4,0)+VLOOKUP(A140,OPRE2!$A$1:$E$124,5,0)</f>
        <v>0</v>
      </c>
      <c r="L140" s="0" t="e">
        <f aca="false">10*VLOOKUP(A140,#REF!,4,0)+VLOOKUP(A140,#REF!,5,0)</f>
        <v>#VALUE!</v>
      </c>
      <c r="M140" s="0" t="n">
        <f aca="false">10*VLOOKUP(A140,TPI!$A$1:$D$122,4,0)+VLOOKUP(A140,TPI!$A$1:$E$122,5,0)</f>
        <v>0</v>
      </c>
      <c r="N140" s="0" t="n">
        <f aca="false">10*VLOOKUP(A140,WPTP!$A$1:$D$122,4,0)+VLOOKUP(A140,WPTP!$A$1:$E$122,5,0)</f>
        <v>0</v>
      </c>
      <c r="O140" s="0" t="n">
        <f aca="false">10*VLOOKUP(A140,VPTP!$A$1:$D$122,4,0)+VLOOKUP(A140,VPTP!$A$1:$E$122,5,0)</f>
        <v>0</v>
      </c>
      <c r="P140" s="0" t="n">
        <f aca="false">10*VLOOKUP(A140,PPTP!$A$1:$D$122,4,0)+VLOOKUP(A140,PPTP!$A$1:$E$122,5,0)</f>
        <v>0</v>
      </c>
      <c r="Q140" s="0" t="n">
        <f aca="false">10*VLOOKUP(A140,WPOP!$A$1:$D$122,4,0)+VLOOKUP(A140,WPOP!$A$1:$E$122,5,0)</f>
        <v>0</v>
      </c>
      <c r="R140" s="0" t="n">
        <f aca="false">10*VLOOKUP(A140,VPOP!$A$1:$D$124,4,0)+VLOOKUP(A140,VPOP!$A$1:$E$124,5,0)</f>
        <v>0</v>
      </c>
      <c r="S140" s="0" t="n">
        <f aca="false">10*VLOOKUP(A140,CPOP!$A$1:$D$122,4,0)+VLOOKUP(A140,CPOP!$A$1:$E$122,5,0)</f>
        <v>0</v>
      </c>
      <c r="T140" s="0" t="n">
        <f aca="false">10*VLOOKUP(A140,READ!$A$1:$D$122,4,0)+VLOOKUP(A140,READ!$A$1:$E$122,5,0)</f>
        <v>0</v>
      </c>
      <c r="U140" s="4" t="n">
        <f aca="false">10*VLOOKUP(A140,LPE!$A$1:$D$122,4,0)+VLOOKUP(A140,LPE!$A$1:$E$122,5,0)</f>
        <v>1</v>
      </c>
      <c r="V140" s="4" t="n">
        <f aca="false">10*VLOOKUP(A140,SPL!$A$1:$D$122,4,0)+VLOOKUP(A140,SPL!$A$1:$E$122,5,0)</f>
        <v>1</v>
      </c>
      <c r="W140" s="4" t="n">
        <f aca="false">10*VLOOKUP(A140,WL!$A$1:$D$122,4,0)+VLOOKUP(A140,WL!$A$1:$E$122,5,0)</f>
        <v>1</v>
      </c>
      <c r="X140" s="0" t="n">
        <f aca="false">10*VLOOKUP(A140,FACT!$A$1:$D$123,4,0)+VLOOKUP(A140,FACT!$A$1:$E$123,5,0)</f>
        <v>0</v>
      </c>
      <c r="Y140" s="0" t="n">
        <f aca="false">10*VLOOKUP(A140,FPATH!$A$1:$D$122,4,0)+VLOOKUP(A140,FPATH!$A$1:$E$122,5,0)</f>
        <v>0</v>
      </c>
      <c r="Z140" s="0" t="n">
        <f aca="false">10*VLOOKUP(A140,CL!$A$1:$D$122,4,0)+VLOOKUP(A140,CL!$A$1:$E$122,5,0)</f>
        <v>0</v>
      </c>
      <c r="AA140" s="5" t="n">
        <f aca="false">COUNTIF(B140:Z140,"&gt;0")</f>
        <v>5</v>
      </c>
      <c r="AB140" s="6" t="n">
        <f aca="false">COUNTIF(B140:Z140,"1")+COUNTIF(B140:Z140,"11")</f>
        <v>5</v>
      </c>
      <c r="AC140" s="7" t="n">
        <f aca="false">COUNTIF(C140:Z140,"10")+COUNTIF(C140:Z140,"11")</f>
        <v>0</v>
      </c>
    </row>
    <row r="141" customFormat="false" ht="12.75" hidden="false" customHeight="false" outlineLevel="0" collapsed="false">
      <c r="A141" s="0" t="s">
        <v>147</v>
      </c>
      <c r="B141" s="0" t="n">
        <f aca="false">10*VLOOKUP(A141,INT!$A$1:$D$122,4,0)+VLOOKUP(A141,INT!$A$1:$E$122,5,0)</f>
        <v>0</v>
      </c>
      <c r="C141" s="4" t="n">
        <f aca="false">10*VLOOKUP(A141,ENT!$A$1:$D$122,4,0)+VLOOKUP(A141,ENT!$A$1:$E$122,5,0)</f>
        <v>1</v>
      </c>
      <c r="D141" s="0" t="n">
        <f aca="false">10*VLOOKUP(A141,FLOW!$A$1:$D$122,4,0)+VLOOKUP(A141,FLOW!$A$1:$E$122,5,0)</f>
        <v>0</v>
      </c>
      <c r="E141" s="0" t="n">
        <f aca="false">10*VLOOKUP(A141,PATH!$A$1:$D$122,4,0)+VLOOKUP(A141,PATH!$A$1:$E$122,5,0)</f>
        <v>0</v>
      </c>
      <c r="F141" s="0" t="n">
        <f aca="false">10*VLOOKUP(A141,CNF!$A$1:$D$122,4,0)+VLOOKUP(A141,CNF!$A$1:$E$122,5,0)</f>
        <v>0</v>
      </c>
      <c r="G141" s="0" t="n">
        <f aca="false">10*VLOOKUP(A141,SNT1!$A$1:$D$122,4,0)+VLOOKUP(A141,SNT1!$A$1:$E$122,5,0)</f>
        <v>0</v>
      </c>
      <c r="H141" s="0" t="n">
        <f aca="false">10*VLOOKUP(A141,SNT2!$A$1:$D$122,4,0)+VLOOKUP(A141,SNT2!$A$1:$E$122,5,0)</f>
        <v>0</v>
      </c>
      <c r="I141" s="0" t="n">
        <f aca="false">10*VLOOKUP(A141,SNT3!$A$1:$D$122,4,0)+VLOOKUP(A141,SNT3!$A$1:$E$122,5,0)</f>
        <v>1</v>
      </c>
      <c r="J141" s="0" t="e">
        <f aca="false">10*VLOOKUP(A141,#REF!,4,0)+VLOOKUP(A141,#REF!,5,0)</f>
        <v>#VALUE!</v>
      </c>
      <c r="K141" s="0" t="n">
        <f aca="false">10*VLOOKUP(A141,OPRE2!$A$1:$D$124,4,0)+VLOOKUP(A141,OPRE2!$A$1:$E$124,5,0)</f>
        <v>0</v>
      </c>
      <c r="L141" s="0" t="e">
        <f aca="false">10*VLOOKUP(A141,#REF!,4,0)+VLOOKUP(A141,#REF!,5,0)</f>
        <v>#VALUE!</v>
      </c>
      <c r="M141" s="0" t="n">
        <f aca="false">10*VLOOKUP(A141,TPI!$A$1:$D$122,4,0)+VLOOKUP(A141,TPI!$A$1:$E$122,5,0)</f>
        <v>0</v>
      </c>
      <c r="N141" s="0" t="n">
        <f aca="false">10*VLOOKUP(A141,WPTP!$A$1:$D$122,4,0)+VLOOKUP(A141,WPTP!$A$1:$E$122,5,0)</f>
        <v>0</v>
      </c>
      <c r="O141" s="0" t="n">
        <f aca="false">10*VLOOKUP(A141,VPTP!$A$1:$D$122,4,0)+VLOOKUP(A141,VPTP!$A$1:$E$122,5,0)</f>
        <v>0</v>
      </c>
      <c r="P141" s="0" t="n">
        <f aca="false">10*VLOOKUP(A141,PPTP!$A$1:$D$122,4,0)+VLOOKUP(A141,PPTP!$A$1:$E$122,5,0)</f>
        <v>0</v>
      </c>
      <c r="Q141" s="0" t="n">
        <f aca="false">10*VLOOKUP(A141,WPOP!$A$1:$D$122,4,0)+VLOOKUP(A141,WPOP!$A$1:$E$122,5,0)</f>
        <v>0</v>
      </c>
      <c r="R141" s="0" t="n">
        <f aca="false">10*VLOOKUP(A141,VPOP!$A$1:$D$124,4,0)+VLOOKUP(A141,VPOP!$A$1:$E$124,5,0)</f>
        <v>0</v>
      </c>
      <c r="S141" s="0" t="n">
        <f aca="false">10*VLOOKUP(A141,CPOP!$A$1:$D$122,4,0)+VLOOKUP(A141,CPOP!$A$1:$E$122,5,0)</f>
        <v>0</v>
      </c>
      <c r="T141" s="0" t="n">
        <f aca="false">10*VLOOKUP(A141,READ!$A$1:$D$122,4,0)+VLOOKUP(A141,READ!$A$1:$E$122,5,0)</f>
        <v>0</v>
      </c>
      <c r="U141" s="4" t="n">
        <f aca="false">10*VLOOKUP(A141,LPE!$A$1:$D$122,4,0)+VLOOKUP(A141,LPE!$A$1:$E$122,5,0)</f>
        <v>1</v>
      </c>
      <c r="V141" s="4" t="n">
        <f aca="false">10*VLOOKUP(A141,SPL!$A$1:$D$122,4,0)+VLOOKUP(A141,SPL!$A$1:$E$122,5,0)</f>
        <v>1</v>
      </c>
      <c r="W141" s="4" t="n">
        <f aca="false">10*VLOOKUP(A141,WL!$A$1:$D$122,4,0)+VLOOKUP(A141,WL!$A$1:$E$122,5,0)</f>
        <v>1</v>
      </c>
      <c r="X141" s="0" t="n">
        <f aca="false">10*VLOOKUP(A141,FACT!$A$1:$D$123,4,0)+VLOOKUP(A141,FACT!$A$1:$E$123,5,0)</f>
        <v>0</v>
      </c>
      <c r="Y141" s="0" t="n">
        <f aca="false">10*VLOOKUP(A141,FPATH!$A$1:$D$122,4,0)+VLOOKUP(A141,FPATH!$A$1:$E$122,5,0)</f>
        <v>0</v>
      </c>
      <c r="Z141" s="0" t="n">
        <f aca="false">10*VLOOKUP(A141,CL!$A$1:$D$122,4,0)+VLOOKUP(A141,CL!$A$1:$E$122,5,0)</f>
        <v>0</v>
      </c>
      <c r="AA141" s="5" t="n">
        <f aca="false">COUNTIF(B141:Z141,"&gt;0")</f>
        <v>5</v>
      </c>
      <c r="AB141" s="6" t="n">
        <f aca="false">COUNTIF(B141:Z141,"1")+COUNTIF(B141:Z141,"11")</f>
        <v>5</v>
      </c>
      <c r="AC141" s="7" t="n">
        <f aca="false">COUNTIF(C141:Z141,"10")+COUNTIF(C141:Z141,"11")</f>
        <v>0</v>
      </c>
    </row>
    <row r="142" customFormat="false" ht="12.75" hidden="false" customHeight="false" outlineLevel="0" collapsed="false">
      <c r="A142" s="0" t="s">
        <v>148</v>
      </c>
      <c r="B142" s="0" t="n">
        <f aca="false">10*VLOOKUP(A142,INT!$A$1:$D$122,4,0)+VLOOKUP(A142,INT!$A$1:$E$122,5,0)</f>
        <v>0</v>
      </c>
      <c r="C142" s="4" t="n">
        <f aca="false">10*VLOOKUP(A142,ENT!$A$1:$D$122,4,0)+VLOOKUP(A142,ENT!$A$1:$E$122,5,0)</f>
        <v>1</v>
      </c>
      <c r="D142" s="0" t="n">
        <f aca="false">10*VLOOKUP(A142,FLOW!$A$1:$D$122,4,0)+VLOOKUP(A142,FLOW!$A$1:$E$122,5,0)</f>
        <v>0</v>
      </c>
      <c r="E142" s="0" t="n">
        <f aca="false">10*VLOOKUP(A142,PATH!$A$1:$D$122,4,0)+VLOOKUP(A142,PATH!$A$1:$E$122,5,0)</f>
        <v>0</v>
      </c>
      <c r="F142" s="0" t="n">
        <f aca="false">10*VLOOKUP(A142,CNF!$A$1:$D$122,4,0)+VLOOKUP(A142,CNF!$A$1:$E$122,5,0)</f>
        <v>1</v>
      </c>
      <c r="G142" s="0" t="n">
        <f aca="false">10*VLOOKUP(A142,SNT1!$A$1:$D$122,4,0)+VLOOKUP(A142,SNT1!$A$1:$E$122,5,0)</f>
        <v>0</v>
      </c>
      <c r="H142" s="0" t="n">
        <f aca="false">10*VLOOKUP(A142,SNT2!$A$1:$D$122,4,0)+VLOOKUP(A142,SNT2!$A$1:$E$122,5,0)</f>
        <v>0</v>
      </c>
      <c r="I142" s="0" t="n">
        <f aca="false">10*VLOOKUP(A142,SNT3!$A$1:$D$122,4,0)+VLOOKUP(A142,SNT3!$A$1:$E$122,5,0)</f>
        <v>1</v>
      </c>
      <c r="J142" s="0" t="e">
        <f aca="false">10*VLOOKUP(A142,#REF!,4,0)+VLOOKUP(A142,#REF!,5,0)</f>
        <v>#VALUE!</v>
      </c>
      <c r="K142" s="0" t="n">
        <f aca="false">10*VLOOKUP(A142,OPRE2!$A$1:$D$124,4,0)+VLOOKUP(A142,OPRE2!$A$1:$E$124,5,0)</f>
        <v>0</v>
      </c>
      <c r="L142" s="0" t="e">
        <f aca="false">10*VLOOKUP(A142,#REF!,4,0)+VLOOKUP(A142,#REF!,5,0)</f>
        <v>#VALUE!</v>
      </c>
      <c r="M142" s="0" t="n">
        <f aca="false">10*VLOOKUP(A142,TPI!$A$1:$D$122,4,0)+VLOOKUP(A142,TPI!$A$1:$E$122,5,0)</f>
        <v>0</v>
      </c>
      <c r="N142" s="0" t="n">
        <f aca="false">10*VLOOKUP(A142,WPTP!$A$1:$D$122,4,0)+VLOOKUP(A142,WPTP!$A$1:$E$122,5,0)</f>
        <v>0</v>
      </c>
      <c r="O142" s="0" t="n">
        <f aca="false">10*VLOOKUP(A142,VPTP!$A$1:$D$122,4,0)+VLOOKUP(A142,VPTP!$A$1:$E$122,5,0)</f>
        <v>0</v>
      </c>
      <c r="P142" s="0" t="n">
        <f aca="false">10*VLOOKUP(A142,PPTP!$A$1:$D$122,4,0)+VLOOKUP(A142,PPTP!$A$1:$E$122,5,0)</f>
        <v>0</v>
      </c>
      <c r="Q142" s="0" t="n">
        <f aca="false">10*VLOOKUP(A142,WPOP!$A$1:$D$122,4,0)+VLOOKUP(A142,WPOP!$A$1:$E$122,5,0)</f>
        <v>0</v>
      </c>
      <c r="R142" s="0" t="n">
        <f aca="false">10*VLOOKUP(A142,VPOP!$A$1:$D$124,4,0)+VLOOKUP(A142,VPOP!$A$1:$E$124,5,0)</f>
        <v>1</v>
      </c>
      <c r="S142" s="0" t="n">
        <f aca="false">10*VLOOKUP(A142,CPOP!$A$1:$D$122,4,0)+VLOOKUP(A142,CPOP!$A$1:$E$122,5,0)</f>
        <v>0</v>
      </c>
      <c r="T142" s="0" t="n">
        <f aca="false">10*VLOOKUP(A142,READ!$A$1:$D$122,4,0)+VLOOKUP(A142,READ!$A$1:$E$122,5,0)</f>
        <v>0</v>
      </c>
      <c r="U142" s="4" t="n">
        <f aca="false">10*VLOOKUP(A142,LPE!$A$1:$D$122,4,0)+VLOOKUP(A142,LPE!$A$1:$E$122,5,0)</f>
        <v>1</v>
      </c>
      <c r="V142" s="4" t="n">
        <f aca="false">10*VLOOKUP(A142,SPL!$A$1:$D$122,4,0)+VLOOKUP(A142,SPL!$A$1:$E$122,5,0)</f>
        <v>1</v>
      </c>
      <c r="W142" s="4" t="n">
        <f aca="false">10*VLOOKUP(A142,WL!$A$1:$D$122,4,0)+VLOOKUP(A142,WL!$A$1:$E$122,5,0)</f>
        <v>1</v>
      </c>
      <c r="X142" s="0" t="n">
        <f aca="false">10*VLOOKUP(A142,FACT!$A$1:$D$123,4,0)+VLOOKUP(A142,FACT!$A$1:$E$123,5,0)</f>
        <v>0</v>
      </c>
      <c r="Y142" s="0" t="n">
        <f aca="false">10*VLOOKUP(A142,FPATH!$A$1:$D$122,4,0)+VLOOKUP(A142,FPATH!$A$1:$E$122,5,0)</f>
        <v>0</v>
      </c>
      <c r="Z142" s="0" t="n">
        <f aca="false">10*VLOOKUP(A142,CL!$A$1:$D$122,4,0)+VLOOKUP(A142,CL!$A$1:$E$122,5,0)</f>
        <v>0</v>
      </c>
      <c r="AA142" s="5" t="n">
        <f aca="false">COUNTIF(B142:Z142,"&gt;0")</f>
        <v>7</v>
      </c>
      <c r="AB142" s="6" t="n">
        <f aca="false">COUNTIF(B142:Z142,"1")+COUNTIF(B142:Z142,"11")</f>
        <v>7</v>
      </c>
      <c r="AC142" s="7" t="n">
        <f aca="false">COUNTIF(C142:Z142,"10")+COUNTIF(C142:Z142,"11")</f>
        <v>0</v>
      </c>
    </row>
    <row r="143" customFormat="false" ht="12.75" hidden="false" customHeight="false" outlineLevel="0" collapsed="false">
      <c r="A143" s="0" t="s">
        <v>172</v>
      </c>
      <c r="B143" s="0" t="e">
        <f aca="false">10*VLOOKUP(A143,INT!$A$1:$D$122,4,0)+VLOOKUP(A143,INT!$A$1:$E$122,5,0)</f>
        <v>#N/A</v>
      </c>
      <c r="C143" s="4" t="e">
        <f aca="false">10*VLOOKUP(A143,ENT!$A$1:$D$122,4,0)+VLOOKUP(A143,ENT!$A$1:$E$122,5,0)</f>
        <v>#N/A</v>
      </c>
      <c r="D143" s="0" t="e">
        <f aca="false">10*VLOOKUP(A143,FLOW!$A$1:$D$122,4,0)+VLOOKUP(A143,FLOW!$A$1:$E$122,5,0)</f>
        <v>#N/A</v>
      </c>
      <c r="E143" s="0" t="e">
        <f aca="false">10*VLOOKUP(A143,PATH!$A$1:$D$122,4,0)+VLOOKUP(A143,PATH!$A$1:$E$122,5,0)</f>
        <v>#N/A</v>
      </c>
      <c r="F143" s="0" t="e">
        <f aca="false">10*VLOOKUP(A143,CNF!$A$1:$D$122,4,0)+VLOOKUP(A143,CNF!$A$1:$E$122,5,0)</f>
        <v>#N/A</v>
      </c>
      <c r="G143" s="0" t="e">
        <f aca="false">10*VLOOKUP(A143,SNT1!$A$1:$D$122,4,0)+VLOOKUP(A143,SNT1!$A$1:$E$122,5,0)</f>
        <v>#N/A</v>
      </c>
      <c r="H143" s="0" t="e">
        <f aca="false">10*VLOOKUP(A143,SNT2!$A$1:$D$122,4,0)+VLOOKUP(A143,SNT2!$A$1:$E$122,5,0)</f>
        <v>#N/A</v>
      </c>
      <c r="I143" s="0" t="e">
        <f aca="false">10*VLOOKUP(A143,SNT3!$A$1:$D$122,4,0)+VLOOKUP(A143,SNT3!$A$1:$E$122,5,0)</f>
        <v>#N/A</v>
      </c>
      <c r="J143" s="0" t="e">
        <f aca="false">10*VLOOKUP(A143,#REF!,4,0)+VLOOKUP(A143,#REF!,5,0)</f>
        <v>#VALUE!</v>
      </c>
      <c r="K143" s="0" t="e">
        <f aca="false">10*VLOOKUP(A143,OPRE2!$A$1:$D$124,4,0)+VLOOKUP(A143,OPRE2!$A$1:$E$124,5,0)</f>
        <v>#N/A</v>
      </c>
      <c r="L143" s="0" t="e">
        <f aca="false">10*VLOOKUP(A143,#REF!,4,0)+VLOOKUP(A143,#REF!,5,0)</f>
        <v>#VALUE!</v>
      </c>
      <c r="M143" s="0" t="e">
        <f aca="false">10*VLOOKUP(A143,TPI!$A$1:$D$122,4,0)+VLOOKUP(A143,TPI!$A$1:$E$122,5,0)</f>
        <v>#N/A</v>
      </c>
      <c r="N143" s="0" t="e">
        <f aca="false">10*VLOOKUP(A143,WPTP!$A$1:$D$122,4,0)+VLOOKUP(A143,WPTP!$A$1:$E$122,5,0)</f>
        <v>#N/A</v>
      </c>
      <c r="O143" s="0" t="e">
        <f aca="false">10*VLOOKUP(A143,VPTP!$A$1:$D$122,4,0)+VLOOKUP(A143,VPTP!$A$1:$E$122,5,0)</f>
        <v>#N/A</v>
      </c>
      <c r="P143" s="0" t="e">
        <f aca="false">10*VLOOKUP(A143,PPTP!$A$1:$D$122,4,0)+VLOOKUP(A143,PPTP!$A$1:$E$122,5,0)</f>
        <v>#N/A</v>
      </c>
      <c r="Q143" s="0" t="e">
        <f aca="false">10*VLOOKUP(A143,WPOP!$A$1:$D$122,4,0)+VLOOKUP(A143,WPOP!$A$1:$E$122,5,0)</f>
        <v>#N/A</v>
      </c>
      <c r="R143" s="0" t="e">
        <f aca="false">10*VLOOKUP(A143,VPOP!$A$1:$D$124,4,0)+VLOOKUP(A143,VPOP!$A$1:$E$124,5,0)</f>
        <v>#N/A</v>
      </c>
      <c r="S143" s="0" t="e">
        <f aca="false">10*VLOOKUP(A143,CPOP!$A$1:$D$122,4,0)+VLOOKUP(A143,CPOP!$A$1:$E$122,5,0)</f>
        <v>#N/A</v>
      </c>
      <c r="T143" s="0" t="e">
        <f aca="false">10*VLOOKUP(A143,READ!$A$1:$D$122,4,0)+VLOOKUP(A143,READ!$A$1:$E$122,5,0)</f>
        <v>#N/A</v>
      </c>
      <c r="U143" s="4" t="e">
        <f aca="false">10*VLOOKUP(A143,LPE!$A$1:$D$122,4,0)+VLOOKUP(A143,LPE!$A$1:$E$122,5,0)</f>
        <v>#N/A</v>
      </c>
      <c r="V143" s="4" t="e">
        <f aca="false">10*VLOOKUP(A143,SPL!$A$1:$D$122,4,0)+VLOOKUP(A143,SPL!$A$1:$E$122,5,0)</f>
        <v>#N/A</v>
      </c>
      <c r="W143" s="4" t="e">
        <f aca="false">10*VLOOKUP(A143,WL!$A$1:$D$122,4,0)+VLOOKUP(A143,WL!$A$1:$E$122,5,0)</f>
        <v>#N/A</v>
      </c>
      <c r="X143" s="0" t="e">
        <f aca="false">10*VLOOKUP(A143,FACT!$A$1:$D$123,4,0)+VLOOKUP(A143,FACT!$A$1:$E$123,5,0)</f>
        <v>#N/A</v>
      </c>
      <c r="Y143" s="0" t="e">
        <f aca="false">10*VLOOKUP(A143,FPATH!$A$1:$D$122,4,0)+VLOOKUP(A143,FPATH!$A$1:$E$122,5,0)</f>
        <v>#N/A</v>
      </c>
      <c r="Z143" s="0" t="e">
        <f aca="false">10*VLOOKUP(A143,CL!$A$1:$D$122,4,0)+VLOOKUP(A143,CL!$A$1:$E$122,5,0)</f>
        <v>#N/A</v>
      </c>
      <c r="AA143" s="5" t="n">
        <f aca="false">COUNTIF(B143:Z143,"&gt;0")</f>
        <v>0</v>
      </c>
      <c r="AB143" s="6" t="n">
        <f aca="false">COUNTIF(B143:Z143,"1")+COUNTIF(B143:Z143,"11")</f>
        <v>0</v>
      </c>
      <c r="AC143" s="7" t="n">
        <f aca="false">COUNTIF(C143:Z143,"10")+COUNTIF(C143:Z143,"11")</f>
        <v>0</v>
      </c>
    </row>
    <row r="144" customFormat="false" ht="12.75" hidden="false" customHeight="false" outlineLevel="0" collapsed="false">
      <c r="A144" s="8" t="s">
        <v>26</v>
      </c>
      <c r="B144" s="8" t="n">
        <f aca="false">COUNTIF(B2:B143,"&gt;0")</f>
        <v>12</v>
      </c>
      <c r="C144" s="8" t="n">
        <f aca="false">COUNTIF(C2:C143,"&gt;0")</f>
        <v>121</v>
      </c>
      <c r="D144" s="8" t="n">
        <f aca="false">COUNTIF(D2:D143,"&gt;0")</f>
        <v>32</v>
      </c>
      <c r="E144" s="8" t="n">
        <f aca="false">COUNTIF(E2:E143,"&gt;0")</f>
        <v>18</v>
      </c>
      <c r="F144" s="8" t="n">
        <f aca="false">COUNTIF(F2:F143,"&gt;0")</f>
        <v>40</v>
      </c>
      <c r="G144" s="8" t="n">
        <f aca="false">COUNTIF(G2:G143,"&gt;0")</f>
        <v>19</v>
      </c>
      <c r="H144" s="8" t="n">
        <f aca="false">COUNTIF(H2:H143,"&gt;0")</f>
        <v>0</v>
      </c>
      <c r="I144" s="8" t="n">
        <f aca="false">COUNTIF(I2:I143,"&gt;0")</f>
        <v>40</v>
      </c>
      <c r="J144" s="8" t="n">
        <f aca="false">COUNTIF(J2:J143,"&gt;0")</f>
        <v>0</v>
      </c>
      <c r="K144" s="8" t="n">
        <f aca="false">COUNTIF(K2:K143,"&gt;0")</f>
        <v>0</v>
      </c>
      <c r="L144" s="8" t="n">
        <f aca="false">COUNTIF(L2:L143,"&gt;0")</f>
        <v>0</v>
      </c>
      <c r="M144" s="8" t="n">
        <f aca="false">COUNTIF(M2:M143,"&gt;0")</f>
        <v>16</v>
      </c>
      <c r="N144" s="8" t="n">
        <f aca="false">COUNTIF(N2:N143,"&gt;0")</f>
        <v>1</v>
      </c>
      <c r="O144" s="8" t="n">
        <f aca="false">COUNTIF(O2:O143,"&gt;0")</f>
        <v>5</v>
      </c>
      <c r="P144" s="8" t="n">
        <f aca="false">COUNTIF(P2:P143,"&gt;0")</f>
        <v>39</v>
      </c>
      <c r="Q144" s="8" t="n">
        <f aca="false">COUNTIF(Q2:Q143,"&gt;0")</f>
        <v>10</v>
      </c>
      <c r="R144" s="8" t="n">
        <f aca="false">COUNTIF(R2:R143,"&gt;0")</f>
        <v>8</v>
      </c>
      <c r="S144" s="8" t="n">
        <f aca="false">COUNTIF(S2:S143,"&gt;0")</f>
        <v>12</v>
      </c>
      <c r="T144" s="8" t="n">
        <f aca="false">COUNTIF(T2:T143,"&gt;0")</f>
        <v>10</v>
      </c>
      <c r="U144" s="8" t="n">
        <f aca="false">COUNTIF(U2:U143,"&gt;0")</f>
        <v>121</v>
      </c>
      <c r="V144" s="8" t="n">
        <f aca="false">COUNTIF(V2:V143,"&gt;0")</f>
        <v>121</v>
      </c>
      <c r="W144" s="8" t="n">
        <f aca="false">COUNTIF(W2:W143,"&gt;0")</f>
        <v>121</v>
      </c>
      <c r="X144" s="8" t="n">
        <f aca="false">COUNTIF(X2:X143,"&gt;0")</f>
        <v>12</v>
      </c>
      <c r="Y144" s="8" t="n">
        <f aca="false">COUNTIF(Y2:Y143,"&gt;0")</f>
        <v>14</v>
      </c>
      <c r="Z144" s="8" t="n">
        <f aca="false">COUNTIF(Z2:Z143,"&gt;0")</f>
        <v>18</v>
      </c>
    </row>
    <row r="145" customFormat="false" ht="12.75" hidden="false" customHeight="false" outlineLevel="0" collapsed="false">
      <c r="A145" s="8" t="s">
        <v>173</v>
      </c>
      <c r="B145" s="9" t="n">
        <f aca="false">COUNTIF(B2:B143,"1")+COUNTIF(B27:B143,"11")</f>
        <v>0</v>
      </c>
      <c r="C145" s="9" t="n">
        <f aca="false">COUNTIF(C2:C143,"1")+COUNTIF(C27:C143,"11")</f>
        <v>97</v>
      </c>
      <c r="D145" s="9" t="n">
        <f aca="false">COUNTIF(D2:D143,"1")+COUNTIF(D27:D143,"11")</f>
        <v>20</v>
      </c>
      <c r="E145" s="9" t="n">
        <f aca="false">COUNTIF(E2:E143,"1")+COUNTIF(E27:E143,"11")</f>
        <v>6</v>
      </c>
      <c r="F145" s="9" t="n">
        <f aca="false">COUNTIF(F2:F143,"1")+COUNTIF(F27:F143,"11")</f>
        <v>23</v>
      </c>
      <c r="G145" s="9" t="n">
        <f aca="false">COUNTIF(G2:G143,"1")+COUNTIF(G27:G143,"11")</f>
        <v>18</v>
      </c>
      <c r="H145" s="9" t="n">
        <f aca="false">COUNTIF(H2:H143,"1")+COUNTIF(H27:H143,"11")</f>
        <v>0</v>
      </c>
      <c r="I145" s="9" t="n">
        <f aca="false">COUNTIF(I2:I143,"1")+COUNTIF(I27:I143,"11")</f>
        <v>38</v>
      </c>
      <c r="J145" s="9" t="n">
        <f aca="false">COUNTIF(J2:J143,"1")+COUNTIF(J27:J143,"11")</f>
        <v>0</v>
      </c>
      <c r="K145" s="9" t="n">
        <f aca="false">COUNTIF(K2:K143,"1")+COUNTIF(K27:K143,"11")</f>
        <v>0</v>
      </c>
      <c r="L145" s="9" t="n">
        <f aca="false">COUNTIF(L2:L143,"1")+COUNTIF(L27:L143,"11")</f>
        <v>0</v>
      </c>
      <c r="M145" s="9" t="n">
        <f aca="false">COUNTIF(M2:M143,"1")+COUNTIF(M27:M143,"11")</f>
        <v>5</v>
      </c>
      <c r="N145" s="9" t="n">
        <f aca="false">COUNTIF(N2:N143,"1")+COUNTIF(N27:N143,"11")</f>
        <v>1</v>
      </c>
      <c r="O145" s="9" t="n">
        <f aca="false">COUNTIF(O2:O143,"1")+COUNTIF(O27:O143,"11")</f>
        <v>5</v>
      </c>
      <c r="P145" s="9" t="n">
        <f aca="false">COUNTIF(P2:P143,"1")+COUNTIF(P27:P143,"11")</f>
        <v>38</v>
      </c>
      <c r="Q145" s="9" t="n">
        <f aca="false">COUNTIF(Q2:Q143,"1")+COUNTIF(Q27:Q143,"11")</f>
        <v>0</v>
      </c>
      <c r="R145" s="9" t="n">
        <f aca="false">COUNTIF(R2:R143,"1")+COUNTIF(R27:R143,"11")</f>
        <v>2</v>
      </c>
      <c r="S145" s="9" t="n">
        <f aca="false">COUNTIF(S2:S143,"1")+COUNTIF(S27:S143,"11")</f>
        <v>0</v>
      </c>
      <c r="T145" s="9" t="n">
        <f aca="false">COUNTIF(T2:T143,"1")+COUNTIF(T27:T143,"11")</f>
        <v>0</v>
      </c>
      <c r="U145" s="9" t="n">
        <f aca="false">COUNTIF(U2:U143,"1")+COUNTIF(U27:U143,"11")</f>
        <v>121</v>
      </c>
      <c r="V145" s="9" t="n">
        <f aca="false">COUNTIF(V2:V143,"1")+COUNTIF(V27:V143,"11")</f>
        <v>121</v>
      </c>
      <c r="W145" s="9" t="n">
        <f aca="false">COUNTIF(W2:W143,"1")+COUNTIF(W27:W143,"11")</f>
        <v>121</v>
      </c>
      <c r="X145" s="9" t="n">
        <f aca="false">COUNTIF(X2:X143,"1")+COUNTIF(X27:X143,"11")</f>
        <v>0</v>
      </c>
      <c r="Y145" s="9" t="n">
        <f aca="false">COUNTIF(Y2:Y143,"1")+COUNTIF(Y27:Y143,"11")</f>
        <v>0</v>
      </c>
      <c r="Z145" s="9" t="n">
        <f aca="false">COUNTIF(Z2:Z143,"1")+COUNTIF(Z27:Z143,"11")</f>
        <v>10</v>
      </c>
    </row>
    <row r="146" customFormat="false" ht="12.75" hidden="false" customHeight="false" outlineLevel="0" collapsed="false">
      <c r="A146" s="8" t="s">
        <v>174</v>
      </c>
      <c r="B146" s="7" t="n">
        <f aca="false">COUNTIF(B2:B143,"10")+COUNTIF(B27:B143,"11")</f>
        <v>12</v>
      </c>
      <c r="C146" s="7" t="n">
        <f aca="false">COUNTIF(C2:C143,"10")+COUNTIF(C27:C143,"11")</f>
        <v>24</v>
      </c>
      <c r="D146" s="7" t="n">
        <f aca="false">COUNTIF(D2:D143,"10")+COUNTIF(D27:D143,"11")</f>
        <v>12</v>
      </c>
      <c r="E146" s="7" t="n">
        <f aca="false">COUNTIF(E2:E143,"10")+COUNTIF(E27:E143,"11")</f>
        <v>12</v>
      </c>
      <c r="F146" s="7" t="n">
        <f aca="false">COUNTIF(F2:F143,"10")+COUNTIF(F27:F143,"11")</f>
        <v>17</v>
      </c>
      <c r="G146" s="7" t="n">
        <f aca="false">COUNTIF(G2:G143,"10")+COUNTIF(G27:G143,"11")</f>
        <v>1</v>
      </c>
      <c r="H146" s="7" t="n">
        <f aca="false">COUNTIF(H2:H143,"10")+COUNTIF(H27:H143,"11")</f>
        <v>0</v>
      </c>
      <c r="I146" s="7" t="n">
        <f aca="false">COUNTIF(I2:I143,"10")+COUNTIF(I27:I143,"11")</f>
        <v>2</v>
      </c>
      <c r="J146" s="7" t="n">
        <f aca="false">COUNTIF(J2:J143,"10")+COUNTIF(J27:J143,"11")</f>
        <v>0</v>
      </c>
      <c r="K146" s="7" t="n">
        <f aca="false">COUNTIF(K2:K143,"10")+COUNTIF(K27:K143,"11")</f>
        <v>0</v>
      </c>
      <c r="L146" s="7" t="n">
        <f aca="false">COUNTIF(L2:L143,"10")+COUNTIF(L27:L143,"11")</f>
        <v>0</v>
      </c>
      <c r="M146" s="7" t="n">
        <f aca="false">COUNTIF(M2:M143,"10")+COUNTIF(M27:M143,"11")</f>
        <v>11</v>
      </c>
      <c r="N146" s="7" t="n">
        <f aca="false">COUNTIF(N2:N143,"10")+COUNTIF(N27:N143,"11")</f>
        <v>0</v>
      </c>
      <c r="O146" s="7" t="n">
        <f aca="false">COUNTIF(O2:O143,"10")+COUNTIF(O27:O143,"11")</f>
        <v>0</v>
      </c>
      <c r="P146" s="7" t="n">
        <f aca="false">COUNTIF(P2:P143,"10")+COUNTIF(P27:P143,"11")</f>
        <v>1</v>
      </c>
      <c r="Q146" s="7" t="n">
        <f aca="false">COUNTIF(Q2:Q143,"10")+COUNTIF(Q27:Q143,"11")</f>
        <v>10</v>
      </c>
      <c r="R146" s="7" t="n">
        <f aca="false">COUNTIF(R2:R143,"10")+COUNTIF(R27:R143,"11")</f>
        <v>6</v>
      </c>
      <c r="S146" s="7" t="n">
        <f aca="false">COUNTIF(S2:S143,"10")+COUNTIF(S27:S143,"11")</f>
        <v>12</v>
      </c>
      <c r="T146" s="7" t="n">
        <f aca="false">COUNTIF(T2:T143,"10")+COUNTIF(T27:T143,"11")</f>
        <v>10</v>
      </c>
      <c r="U146" s="7" t="n">
        <f aca="false">COUNTIF(U2:U143,"10")+COUNTIF(U27:U143,"11")</f>
        <v>0</v>
      </c>
      <c r="V146" s="7" t="n">
        <f aca="false">COUNTIF(V2:V143,"10")+COUNTIF(V27:V143,"11")</f>
        <v>0</v>
      </c>
      <c r="W146" s="7" t="n">
        <f aca="false">COUNTIF(W2:W143,"10")+COUNTIF(W27:W143,"11")</f>
        <v>0</v>
      </c>
      <c r="X146" s="7" t="n">
        <f aca="false">COUNTIF(X2:X143,"10")+COUNTIF(X27:X143,"11")</f>
        <v>12</v>
      </c>
      <c r="Y146" s="7" t="n">
        <f aca="false">COUNTIF(Y2:Y143,"10")+COUNTIF(Y27:Y143,"11")</f>
        <v>14</v>
      </c>
      <c r="Z146" s="7" t="n">
        <f aca="false">COUNTIF(Z2:Z143,"10")+COUNTIF(Z27:Z143,"11")</f>
        <v>8</v>
      </c>
    </row>
  </sheetData>
  <autoFilter ref="A1:AC2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17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1.86</v>
      </c>
      <c r="C2" s="0" t="s">
        <v>178</v>
      </c>
      <c r="D2" s="11" t="n">
        <f aca="false">B2&gt;K$2</f>
        <v>0</v>
      </c>
      <c r="E2" s="11" t="n">
        <f aca="false">B2&lt;=M$2</f>
        <v>0</v>
      </c>
      <c r="G2" s="0" t="n">
        <f aca="false">QUARTILE(B$2:B$124,1)</f>
        <v>0.94</v>
      </c>
      <c r="H2" s="0" t="n">
        <f aca="false">QUARTILE(B$2:B$124,2)</f>
        <v>1.24</v>
      </c>
      <c r="I2" s="0" t="n">
        <f aca="false">QUARTILE(B$2:B$124,3)</f>
        <v>1.47</v>
      </c>
      <c r="J2" s="0" t="n">
        <f aca="false">I2-G2</f>
        <v>0.53</v>
      </c>
      <c r="K2" s="0" t="n">
        <f aca="false">I2+J2*1.5</f>
        <v>2.265</v>
      </c>
      <c r="L2" s="0" t="n">
        <f aca="false">G2-1.5*J2</f>
        <v>0.145</v>
      </c>
      <c r="M2" s="0" t="n">
        <f aca="false">H2/3</f>
        <v>0.413333333333333</v>
      </c>
    </row>
    <row r="3" customFormat="false" ht="12.8" hidden="false" customHeight="false" outlineLevel="0" collapsed="false">
      <c r="A3" s="0" t="s">
        <v>29</v>
      </c>
      <c r="B3" s="0" t="n">
        <v>1.24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100*COUNTIF(D2:D122,1)/121</f>
        <v>4.95867768595041</v>
      </c>
    </row>
    <row r="4" customFormat="false" ht="12.8" hidden="false" customHeight="false" outlineLevel="0" collapsed="false">
      <c r="A4" s="0" t="s">
        <v>30</v>
      </c>
      <c r="B4" s="0" t="n">
        <v>1.12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0.826446280991735</v>
      </c>
    </row>
    <row r="5" customFormat="false" ht="12.8" hidden="false" customHeight="false" outlineLevel="0" collapsed="false">
      <c r="A5" s="0" t="s">
        <v>31</v>
      </c>
      <c r="B5" s="0" t="n">
        <v>2.2</v>
      </c>
      <c r="C5" s="0" t="s">
        <v>178</v>
      </c>
      <c r="D5" s="11" t="n">
        <f aca="false">B5&gt;K$2</f>
        <v>0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2.17</v>
      </c>
      <c r="C6" s="0" t="s">
        <v>178</v>
      </c>
      <c r="D6" s="11" t="n">
        <f aca="false">B6&gt;K$2</f>
        <v>0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2.59</v>
      </c>
      <c r="C7" s="0" t="s">
        <v>178</v>
      </c>
      <c r="D7" s="11" t="n">
        <f aca="false">B7&gt;K$2</f>
        <v>1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1.2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1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1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0.96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0.81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1.71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1.72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0.85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1.71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1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0.64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1.4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1.31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1.38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1.25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1.4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0.17</v>
      </c>
      <c r="C24" s="0" t="s">
        <v>178</v>
      </c>
      <c r="D24" s="11" t="n">
        <f aca="false">B24&gt;K$2</f>
        <v>0</v>
      </c>
      <c r="E24" s="11" t="n">
        <f aca="false">B24&lt;=M$2</f>
        <v>1</v>
      </c>
    </row>
    <row r="25" customFormat="false" ht="12.8" hidden="false" customHeight="false" outlineLevel="0" collapsed="false">
      <c r="A25" s="0" t="s">
        <v>51</v>
      </c>
      <c r="B25" s="0" t="n">
        <v>0.78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1.5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1.43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0.94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1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1.2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1.17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0.88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1.42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1.96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3.52</v>
      </c>
      <c r="C35" s="0" t="s">
        <v>178</v>
      </c>
      <c r="D35" s="11" t="n">
        <f aca="false">B35&gt;K$2</f>
        <v>1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2.05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1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1.59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1.45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0.89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0.79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0.87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3.33</v>
      </c>
      <c r="C43" s="0" t="s">
        <v>178</v>
      </c>
      <c r="D43" s="11" t="n">
        <f aca="false">B43&gt;K$2</f>
        <v>1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1.96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1.22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2.36</v>
      </c>
      <c r="C46" s="0" t="s">
        <v>178</v>
      </c>
      <c r="D46" s="11" t="n">
        <f aca="false">B46&gt;K$2</f>
        <v>1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0.93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1.56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1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1.22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77</v>
      </c>
      <c r="B51" s="0" t="n">
        <v>0.73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1.27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1.37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0.97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1.34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1.16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1.42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1.4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1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0.9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0.96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1.24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1.31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1.12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162</v>
      </c>
      <c r="B65" s="0" t="n">
        <v>0.56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91</v>
      </c>
      <c r="B66" s="0" t="n">
        <v>0.94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92</v>
      </c>
      <c r="B67" s="0" t="n">
        <v>1.25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163</v>
      </c>
      <c r="B68" s="0" t="n">
        <v>0.8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93</v>
      </c>
      <c r="B69" s="0" t="n">
        <v>1.43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94</v>
      </c>
      <c r="B70" s="0" t="n">
        <v>1.46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95</v>
      </c>
      <c r="B71" s="0" t="n">
        <v>1.61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96</v>
      </c>
      <c r="B72" s="0" t="n">
        <v>1.56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97</v>
      </c>
      <c r="B73" s="0" t="n">
        <v>2.07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98</v>
      </c>
      <c r="B74" s="0" t="n">
        <v>0.92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99</v>
      </c>
      <c r="B75" s="0" t="n">
        <v>0.93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100</v>
      </c>
      <c r="B76" s="0" t="n">
        <v>1.31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101</v>
      </c>
      <c r="B77" s="0" t="n">
        <v>1.53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102</v>
      </c>
      <c r="B78" s="0" t="n">
        <v>1.35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103</v>
      </c>
      <c r="B79" s="0" t="n">
        <v>1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104</v>
      </c>
      <c r="B80" s="0" t="n">
        <v>1.57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105</v>
      </c>
      <c r="B81" s="0" t="n">
        <v>1.3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106</v>
      </c>
      <c r="B82" s="0" t="n">
        <v>1.72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107</v>
      </c>
      <c r="B83" s="0" t="n">
        <v>0.92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108</v>
      </c>
      <c r="B84" s="0" t="n">
        <v>1.38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109</v>
      </c>
      <c r="B85" s="0" t="n">
        <v>1.25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110</v>
      </c>
      <c r="B86" s="0" t="n">
        <v>1.22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111</v>
      </c>
      <c r="B87" s="0" t="n">
        <v>1.96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112</v>
      </c>
      <c r="B88" s="0" t="n">
        <v>1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113</v>
      </c>
      <c r="B89" s="0" t="n">
        <v>1.34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114</v>
      </c>
      <c r="B90" s="0" t="n">
        <v>1.22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115</v>
      </c>
      <c r="B91" s="0" t="n">
        <v>1.6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116</v>
      </c>
      <c r="B92" s="0" t="n">
        <v>0.9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117</v>
      </c>
      <c r="B93" s="0" t="n">
        <v>1.31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118</v>
      </c>
      <c r="B94" s="0" t="n">
        <v>0.75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119</v>
      </c>
      <c r="B95" s="0" t="n">
        <v>1.27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120</v>
      </c>
      <c r="B96" s="0" t="n">
        <v>1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121</v>
      </c>
      <c r="B97" s="0" t="n">
        <v>1.85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122</v>
      </c>
      <c r="B98" s="0" t="n">
        <v>1.29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123</v>
      </c>
      <c r="B99" s="0" t="n">
        <v>1.45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124</v>
      </c>
      <c r="B100" s="0" t="n">
        <v>1.25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125</v>
      </c>
      <c r="B101" s="0" t="n">
        <v>0.9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126</v>
      </c>
      <c r="B102" s="0" t="n">
        <v>0.94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127</v>
      </c>
      <c r="B103" s="0" t="n">
        <v>1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128</v>
      </c>
      <c r="B104" s="0" t="n">
        <v>0.96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129</v>
      </c>
      <c r="B105" s="0" t="n">
        <v>1.29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130</v>
      </c>
      <c r="B106" s="0" t="n">
        <v>0.88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131</v>
      </c>
      <c r="B107" s="0" t="n">
        <v>1.23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132</v>
      </c>
      <c r="B108" s="0" t="n">
        <v>1.78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133</v>
      </c>
      <c r="B109" s="0" t="n">
        <v>1.57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134</v>
      </c>
      <c r="B110" s="0" t="n">
        <v>0.67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135</v>
      </c>
      <c r="B111" s="0" t="n">
        <v>1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136</v>
      </c>
      <c r="B112" s="0" t="n">
        <v>2.78</v>
      </c>
      <c r="C112" s="0" t="s">
        <v>178</v>
      </c>
      <c r="D112" s="11" t="n">
        <f aca="false">B112&gt;K$2</f>
        <v>1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137</v>
      </c>
      <c r="B113" s="0" t="n">
        <v>1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138</v>
      </c>
      <c r="B114" s="0" t="n">
        <v>0.88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139</v>
      </c>
      <c r="B115" s="0" t="n">
        <v>0.88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140</v>
      </c>
      <c r="B116" s="0" t="n">
        <v>0.88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141</v>
      </c>
      <c r="B117" s="0" t="n">
        <v>3.15</v>
      </c>
      <c r="C117" s="0" t="s">
        <v>178</v>
      </c>
      <c r="D117" s="11" t="n">
        <f aca="false">B117&gt;K$2</f>
        <v>1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142</v>
      </c>
      <c r="B118" s="0" t="n">
        <v>1.36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143</v>
      </c>
      <c r="B119" s="0" t="n">
        <v>0.82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144</v>
      </c>
      <c r="B120" s="0" t="n">
        <v>2.13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145</v>
      </c>
      <c r="B121" s="0" t="n">
        <v>1.48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146</v>
      </c>
      <c r="B122" s="0" t="n">
        <v>0.75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23" customFormat="false" ht="12.8" hidden="false" customHeight="false" outlineLevel="0" collapsed="false">
      <c r="A123" s="0" t="s">
        <v>147</v>
      </c>
      <c r="B123" s="0" t="n">
        <v>0.74</v>
      </c>
      <c r="C123" s="0" t="s">
        <v>178</v>
      </c>
      <c r="D123" s="11" t="n">
        <f aca="false">B123&gt;K$2</f>
        <v>0</v>
      </c>
      <c r="E123" s="11" t="n">
        <f aca="false">B123&lt;=M$2</f>
        <v>0</v>
      </c>
    </row>
    <row r="124" customFormat="false" ht="12.8" hidden="false" customHeight="false" outlineLevel="0" collapsed="false">
      <c r="A124" s="0" t="s">
        <v>148</v>
      </c>
      <c r="B124" s="0" t="n">
        <v>0.2</v>
      </c>
      <c r="C124" s="0" t="s">
        <v>178</v>
      </c>
      <c r="D124" s="11" t="n">
        <f aca="false">B124&gt;K$2</f>
        <v>0</v>
      </c>
      <c r="E124" s="11" t="n">
        <f aca="false">B124&lt;=M$2</f>
        <v>1</v>
      </c>
    </row>
    <row r="1048439" customFormat="false" ht="12.8" hidden="false" customHeight="false" outlineLevel="0" collapsed="false">
      <c r="B1048439" s="0" t="s">
        <v>17</v>
      </c>
    </row>
    <row r="1048440" customFormat="false" ht="12.8" hidden="false" customHeight="false" outlineLevel="0" collapsed="false">
      <c r="B1048440" s="0" t="n">
        <v>2.36</v>
      </c>
    </row>
    <row r="1048441" customFormat="false" ht="12.8" hidden="false" customHeight="false" outlineLevel="0" collapsed="false">
      <c r="B1048441" s="0" t="n">
        <v>1.82</v>
      </c>
    </row>
    <row r="1048442" customFormat="false" ht="12.8" hidden="false" customHeight="false" outlineLevel="0" collapsed="false">
      <c r="B1048442" s="0" t="n">
        <v>1.03</v>
      </c>
    </row>
    <row r="1048443" customFormat="false" ht="12.8" hidden="false" customHeight="false" outlineLevel="0" collapsed="false">
      <c r="B1048443" s="0" t="n">
        <v>2</v>
      </c>
    </row>
    <row r="1048444" customFormat="false" ht="12.8" hidden="false" customHeight="false" outlineLevel="0" collapsed="false">
      <c r="B1048444" s="0" t="n">
        <v>2</v>
      </c>
    </row>
    <row r="1048445" customFormat="false" ht="12.8" hidden="false" customHeight="false" outlineLevel="0" collapsed="false">
      <c r="B1048445" s="0" t="n">
        <v>2.75</v>
      </c>
    </row>
    <row r="1048446" customFormat="false" ht="12.8" hidden="false" customHeight="false" outlineLevel="0" collapsed="false">
      <c r="B1048446" s="0" t="n">
        <v>2.63</v>
      </c>
    </row>
    <row r="1048447" customFormat="false" ht="12.8" hidden="false" customHeight="false" outlineLevel="0" collapsed="false">
      <c r="B1048447" s="0" t="n">
        <v>1.64</v>
      </c>
    </row>
    <row r="1048448" customFormat="false" ht="12.8" hidden="false" customHeight="false" outlineLevel="0" collapsed="false">
      <c r="B1048448" s="0" t="n">
        <v>2.96</v>
      </c>
    </row>
    <row r="1048449" customFormat="false" ht="12.8" hidden="false" customHeight="false" outlineLevel="0" collapsed="false">
      <c r="B1048449" s="0" t="n">
        <v>1.5</v>
      </c>
    </row>
    <row r="1048450" customFormat="false" ht="12.8" hidden="false" customHeight="false" outlineLevel="0" collapsed="false">
      <c r="B1048450" s="0" t="n">
        <v>1.33</v>
      </c>
    </row>
    <row r="1048451" customFormat="false" ht="12.8" hidden="false" customHeight="false" outlineLevel="0" collapsed="false">
      <c r="B1048451" s="0" t="n">
        <v>1.14</v>
      </c>
    </row>
    <row r="1048452" customFormat="false" ht="12.8" hidden="false" customHeight="false" outlineLevel="0" collapsed="false">
      <c r="B1048452" s="0" t="n">
        <v>1</v>
      </c>
    </row>
    <row r="1048453" customFormat="false" ht="12.8" hidden="false" customHeight="false" outlineLevel="0" collapsed="false">
      <c r="B1048453" s="0" t="n">
        <v>0.93</v>
      </c>
    </row>
    <row r="1048454" customFormat="false" ht="12.8" hidden="false" customHeight="false" outlineLevel="0" collapsed="false">
      <c r="B1048454" s="0" t="n">
        <v>2</v>
      </c>
    </row>
    <row r="1048455" customFormat="false" ht="12.8" hidden="false" customHeight="false" outlineLevel="0" collapsed="false">
      <c r="B1048455" s="0" t="n">
        <v>2.62</v>
      </c>
    </row>
    <row r="1048456" customFormat="false" ht="12.8" hidden="false" customHeight="false" outlineLevel="0" collapsed="false">
      <c r="B1048456" s="0" t="n">
        <v>1.06</v>
      </c>
    </row>
    <row r="1048457" customFormat="false" ht="12.8" hidden="false" customHeight="false" outlineLevel="0" collapsed="false">
      <c r="B1048457" s="0" t="n">
        <v>1.2</v>
      </c>
    </row>
    <row r="1048458" customFormat="false" ht="12.8" hidden="false" customHeight="false" outlineLevel="0" collapsed="false">
      <c r="B1048458" s="0" t="n">
        <v>2.29</v>
      </c>
    </row>
    <row r="1048459" customFormat="false" ht="12.8" hidden="false" customHeight="false" outlineLevel="0" collapsed="false">
      <c r="B1048459" s="0" t="n">
        <v>1.07</v>
      </c>
    </row>
    <row r="1048460" customFormat="false" ht="12.8" hidden="false" customHeight="false" outlineLevel="0" collapsed="false">
      <c r="B1048460" s="0" t="n">
        <v>0.78</v>
      </c>
    </row>
    <row r="1048461" customFormat="false" ht="12.8" hidden="false" customHeight="false" outlineLevel="0" collapsed="false">
      <c r="B1048461" s="0" t="n">
        <v>2.33</v>
      </c>
    </row>
    <row r="1048462" customFormat="false" ht="12.8" hidden="false" customHeight="false" outlineLevel="0" collapsed="false">
      <c r="B1048462" s="0" t="n">
        <v>1.55</v>
      </c>
    </row>
    <row r="1048463" customFormat="false" ht="12.8" hidden="false" customHeight="false" outlineLevel="0" collapsed="false">
      <c r="B1048463" s="0" t="n">
        <v>1.83</v>
      </c>
    </row>
    <row r="1048464" customFormat="false" ht="12.8" hidden="false" customHeight="false" outlineLevel="0" collapsed="false">
      <c r="B1048464" s="0" t="n">
        <v>1.36</v>
      </c>
    </row>
    <row r="1048465" customFormat="false" ht="12.8" hidden="false" customHeight="false" outlineLevel="0" collapsed="false">
      <c r="B1048465" s="0" t="n">
        <v>1.87</v>
      </c>
    </row>
    <row r="1048466" customFormat="false" ht="12.8" hidden="false" customHeight="false" outlineLevel="0" collapsed="false">
      <c r="B1048466" s="0" t="n">
        <v>0.25</v>
      </c>
    </row>
    <row r="1048467" customFormat="false" ht="12.8" hidden="false" customHeight="false" outlineLevel="0" collapsed="false">
      <c r="B1048467" s="0" t="n">
        <v>0.78</v>
      </c>
    </row>
    <row r="1048468" customFormat="false" ht="12.8" hidden="false" customHeight="false" outlineLevel="0" collapsed="false">
      <c r="B1048468" s="0" t="n">
        <v>1.89</v>
      </c>
    </row>
    <row r="1048469" customFormat="false" ht="12.8" hidden="false" customHeight="false" outlineLevel="0" collapsed="false">
      <c r="B1048469" s="0" t="n">
        <v>0.25</v>
      </c>
    </row>
    <row r="1048470" customFormat="false" ht="12.8" hidden="false" customHeight="false" outlineLevel="0" collapsed="false">
      <c r="B1048470" s="0" t="n">
        <v>2</v>
      </c>
    </row>
    <row r="1048471" customFormat="false" ht="12.8" hidden="false" customHeight="false" outlineLevel="0" collapsed="false">
      <c r="B1048471" s="0" t="n">
        <v>1.43</v>
      </c>
    </row>
    <row r="1048472" customFormat="false" ht="12.8" hidden="false" customHeight="false" outlineLevel="0" collapsed="false">
      <c r="B1048472" s="0" t="n">
        <v>1.2</v>
      </c>
    </row>
    <row r="1048473" customFormat="false" ht="12.8" hidden="false" customHeight="false" outlineLevel="0" collapsed="false">
      <c r="B1048473" s="0" t="n">
        <v>1.5</v>
      </c>
    </row>
    <row r="1048474" customFormat="false" ht="12.8" hidden="false" customHeight="false" outlineLevel="0" collapsed="false">
      <c r="B1048474" s="0" t="n">
        <v>2</v>
      </c>
    </row>
    <row r="1048475" customFormat="false" ht="12.8" hidden="false" customHeight="false" outlineLevel="0" collapsed="false">
      <c r="B1048475" s="0" t="n">
        <v>1</v>
      </c>
    </row>
    <row r="1048476" customFormat="false" ht="12.8" hidden="false" customHeight="false" outlineLevel="0" collapsed="false">
      <c r="B1048476" s="0" t="n">
        <v>2.13</v>
      </c>
    </row>
    <row r="1048477" customFormat="false" ht="12.8" hidden="false" customHeight="false" outlineLevel="0" collapsed="false">
      <c r="B1048477" s="0" t="n">
        <v>2.79</v>
      </c>
    </row>
    <row r="1048478" customFormat="false" ht="12.8" hidden="false" customHeight="false" outlineLevel="0" collapsed="false">
      <c r="B1048478" s="0" t="n">
        <v>4.39</v>
      </c>
    </row>
    <row r="1048479" customFormat="false" ht="12.8" hidden="false" customHeight="false" outlineLevel="0" collapsed="false">
      <c r="B1048479" s="0" t="n">
        <v>2.56</v>
      </c>
    </row>
    <row r="1048480" customFormat="false" ht="12.8" hidden="false" customHeight="false" outlineLevel="0" collapsed="false">
      <c r="B1048480" s="0" t="n">
        <v>1</v>
      </c>
    </row>
    <row r="1048481" customFormat="false" ht="12.8" hidden="false" customHeight="false" outlineLevel="0" collapsed="false">
      <c r="B1048481" s="0" t="n">
        <v>1.19</v>
      </c>
    </row>
    <row r="1048482" customFormat="false" ht="12.8" hidden="false" customHeight="false" outlineLevel="0" collapsed="false">
      <c r="B1048482" s="0" t="n">
        <v>1.8</v>
      </c>
    </row>
    <row r="1048483" customFormat="false" ht="12.8" hidden="false" customHeight="false" outlineLevel="0" collapsed="false">
      <c r="B1048483" s="0" t="n">
        <v>1.78</v>
      </c>
    </row>
    <row r="1048484" customFormat="false" ht="12.8" hidden="false" customHeight="false" outlineLevel="0" collapsed="false">
      <c r="B1048484" s="0" t="n">
        <v>1.33</v>
      </c>
    </row>
    <row r="1048485" customFormat="false" ht="12.8" hidden="false" customHeight="false" outlineLevel="0" collapsed="false">
      <c r="B1048485" s="0" t="n">
        <v>1.06</v>
      </c>
    </row>
    <row r="1048486" customFormat="false" ht="12.8" hidden="false" customHeight="false" outlineLevel="0" collapsed="false">
      <c r="B1048486" s="0" t="n">
        <v>1.38</v>
      </c>
    </row>
    <row r="1048487" customFormat="false" ht="12.8" hidden="false" customHeight="false" outlineLevel="0" collapsed="false">
      <c r="B1048487" s="0" t="n">
        <v>1.08</v>
      </c>
    </row>
    <row r="1048488" customFormat="false" ht="12.8" hidden="false" customHeight="false" outlineLevel="0" collapsed="false">
      <c r="B1048488" s="0" t="n">
        <v>3.56</v>
      </c>
    </row>
    <row r="1048489" customFormat="false" ht="12.8" hidden="false" customHeight="false" outlineLevel="0" collapsed="false">
      <c r="B1048489" s="0" t="n">
        <v>2.33</v>
      </c>
    </row>
    <row r="1048490" customFormat="false" ht="12.8" hidden="false" customHeight="false" outlineLevel="0" collapsed="false">
      <c r="B1048490" s="0" t="n">
        <v>1.35</v>
      </c>
    </row>
    <row r="1048491" customFormat="false" ht="12.8" hidden="false" customHeight="false" outlineLevel="0" collapsed="false">
      <c r="B1048491" s="0" t="n">
        <v>2.36</v>
      </c>
    </row>
    <row r="1048492" customFormat="false" ht="12.8" hidden="false" customHeight="false" outlineLevel="0" collapsed="false">
      <c r="B1048492" s="0" t="n">
        <v>1.3</v>
      </c>
    </row>
    <row r="1048493" customFormat="false" ht="12.8" hidden="false" customHeight="false" outlineLevel="0" collapsed="false">
      <c r="B1048493" s="0" t="n">
        <v>1.89</v>
      </c>
    </row>
    <row r="1048494" customFormat="false" ht="12.8" hidden="false" customHeight="false" outlineLevel="0" collapsed="false">
      <c r="B1048494" s="0" t="n">
        <v>1.5</v>
      </c>
    </row>
    <row r="1048495" customFormat="false" ht="12.8" hidden="false" customHeight="false" outlineLevel="0" collapsed="false">
      <c r="B1048495" s="0" t="n">
        <v>1.38</v>
      </c>
    </row>
    <row r="1048496" customFormat="false" ht="12.8" hidden="false" customHeight="false" outlineLevel="0" collapsed="false">
      <c r="B1048496" s="0" t="n">
        <v>1.29</v>
      </c>
    </row>
    <row r="1048497" customFormat="false" ht="12.8" hidden="false" customHeight="false" outlineLevel="0" collapsed="false">
      <c r="B1048497" s="0" t="n">
        <v>1.46</v>
      </c>
    </row>
    <row r="1048498" customFormat="false" ht="12.8" hidden="false" customHeight="false" outlineLevel="0" collapsed="false">
      <c r="B1048498" s="0" t="n">
        <v>1.73</v>
      </c>
    </row>
    <row r="1048499" customFormat="false" ht="12.8" hidden="false" customHeight="false" outlineLevel="0" collapsed="false">
      <c r="B1048499" s="0" t="n">
        <v>1.2</v>
      </c>
    </row>
    <row r="1048500" customFormat="false" ht="12.8" hidden="false" customHeight="false" outlineLevel="0" collapsed="false">
      <c r="B1048500" s="0" t="n">
        <v>2</v>
      </c>
    </row>
    <row r="1048501" customFormat="false" ht="12.8" hidden="false" customHeight="false" outlineLevel="0" collapsed="false">
      <c r="B1048501" s="0" t="n">
        <v>1.59</v>
      </c>
    </row>
    <row r="1048502" customFormat="false" ht="12.8" hidden="false" customHeight="false" outlineLevel="0" collapsed="false">
      <c r="B1048502" s="0" t="n">
        <v>1.86</v>
      </c>
    </row>
    <row r="1048503" customFormat="false" ht="12.8" hidden="false" customHeight="false" outlineLevel="0" collapsed="false">
      <c r="B1048503" s="0" t="n">
        <v>1.7</v>
      </c>
    </row>
    <row r="1048504" customFormat="false" ht="12.8" hidden="false" customHeight="false" outlineLevel="0" collapsed="false">
      <c r="B1048504" s="0" t="n">
        <v>2.33</v>
      </c>
    </row>
    <row r="1048505" customFormat="false" ht="12.8" hidden="false" customHeight="false" outlineLevel="0" collapsed="false">
      <c r="B1048505" s="0" t="n">
        <v>1.2</v>
      </c>
    </row>
    <row r="1048506" customFormat="false" ht="12.8" hidden="false" customHeight="false" outlineLevel="0" collapsed="false">
      <c r="B1048506" s="0" t="n">
        <v>1</v>
      </c>
    </row>
    <row r="1048507" customFormat="false" ht="12.8" hidden="false" customHeight="false" outlineLevel="0" collapsed="false">
      <c r="B1048507" s="0" t="n">
        <v>1.38</v>
      </c>
    </row>
    <row r="1048508" customFormat="false" ht="12.8" hidden="false" customHeight="false" outlineLevel="0" collapsed="false">
      <c r="B1048508" s="0" t="n">
        <v>1.23</v>
      </c>
    </row>
    <row r="1048509" customFormat="false" ht="12.8" hidden="false" customHeight="false" outlineLevel="0" collapsed="false">
      <c r="B1048509" s="0" t="n">
        <v>1</v>
      </c>
    </row>
    <row r="1048510" customFormat="false" ht="12.8" hidden="false" customHeight="false" outlineLevel="0" collapsed="false">
      <c r="B1048510" s="0" t="n">
        <v>2.1</v>
      </c>
    </row>
    <row r="1048511" customFormat="false" ht="12.8" hidden="false" customHeight="false" outlineLevel="0" collapsed="false">
      <c r="B1048511" s="0" t="n">
        <v>1.55</v>
      </c>
    </row>
    <row r="1048512" customFormat="false" ht="12.8" hidden="false" customHeight="false" outlineLevel="0" collapsed="false">
      <c r="B1048512" s="0" t="n">
        <v>1.27</v>
      </c>
    </row>
    <row r="1048513" customFormat="false" ht="12.8" hidden="false" customHeight="false" outlineLevel="0" collapsed="false">
      <c r="B1048513" s="0" t="n">
        <v>0.63</v>
      </c>
    </row>
    <row r="1048514" customFormat="false" ht="12.8" hidden="false" customHeight="false" outlineLevel="0" collapsed="false">
      <c r="B1048514" s="0" t="n">
        <v>1.23</v>
      </c>
    </row>
    <row r="1048515" customFormat="false" ht="12.8" hidden="false" customHeight="false" outlineLevel="0" collapsed="false">
      <c r="B1048515" s="0" t="n">
        <v>1.43</v>
      </c>
    </row>
    <row r="1048516" customFormat="false" ht="12.8" hidden="false" customHeight="false" outlineLevel="0" collapsed="false">
      <c r="B1048516" s="0" t="n">
        <v>1</v>
      </c>
    </row>
    <row r="1048517" customFormat="false" ht="12.8" hidden="false" customHeight="false" outlineLevel="0" collapsed="false">
      <c r="B1048517" s="0" t="n">
        <v>1.88</v>
      </c>
    </row>
    <row r="1048518" customFormat="false" ht="12.8" hidden="false" customHeight="false" outlineLevel="0" collapsed="false">
      <c r="B1048518" s="0" t="n">
        <v>2.38</v>
      </c>
    </row>
    <row r="1048519" customFormat="false" ht="12.8" hidden="false" customHeight="false" outlineLevel="0" collapsed="false">
      <c r="B1048519" s="0" t="n">
        <v>1</v>
      </c>
    </row>
    <row r="1048520" customFormat="false" ht="12.8" hidden="false" customHeight="false" outlineLevel="0" collapsed="false">
      <c r="B1048520" s="0" t="n">
        <v>3.6</v>
      </c>
    </row>
    <row r="1048521" customFormat="false" ht="12.8" hidden="false" customHeight="false" outlineLevel="0" collapsed="false">
      <c r="B1048521" s="0" t="n">
        <v>1.89</v>
      </c>
    </row>
    <row r="1048522" customFormat="false" ht="12.8" hidden="false" customHeight="false" outlineLevel="0" collapsed="false">
      <c r="B1048522" s="0" t="n">
        <v>2.21</v>
      </c>
    </row>
    <row r="1048523" customFormat="false" ht="12.8" hidden="false" customHeight="false" outlineLevel="0" collapsed="false">
      <c r="B1048523" s="0" t="n">
        <v>1</v>
      </c>
    </row>
    <row r="1048524" customFormat="false" ht="12.8" hidden="false" customHeight="false" outlineLevel="0" collapsed="false">
      <c r="B1048524" s="0" t="n">
        <v>1.17</v>
      </c>
    </row>
    <row r="1048525" customFormat="false" ht="12.8" hidden="false" customHeight="false" outlineLevel="0" collapsed="false">
      <c r="B1048525" s="0" t="n">
        <v>1.55</v>
      </c>
    </row>
    <row r="1048526" customFormat="false" ht="12.8" hidden="false" customHeight="false" outlineLevel="0" collapsed="false">
      <c r="B1048526" s="0" t="n">
        <v>1.29</v>
      </c>
    </row>
    <row r="1048527" customFormat="false" ht="12.8" hidden="false" customHeight="false" outlineLevel="0" collapsed="false">
      <c r="B1048527" s="0" t="n">
        <v>1.73</v>
      </c>
    </row>
    <row r="1048528" customFormat="false" ht="12.8" hidden="false" customHeight="false" outlineLevel="0" collapsed="false">
      <c r="B1048528" s="0" t="n">
        <v>1.2</v>
      </c>
    </row>
    <row r="1048529" customFormat="false" ht="12.8" hidden="false" customHeight="false" outlineLevel="0" collapsed="false">
      <c r="B1048529" s="0" t="n">
        <v>1.84</v>
      </c>
    </row>
    <row r="1048530" customFormat="false" ht="12.8" hidden="false" customHeight="false" outlineLevel="0" collapsed="false">
      <c r="B1048530" s="0" t="n">
        <v>2</v>
      </c>
    </row>
    <row r="1048531" customFormat="false" ht="12.8" hidden="false" customHeight="false" outlineLevel="0" collapsed="false">
      <c r="B1048531" s="0" t="n">
        <v>1.83</v>
      </c>
    </row>
    <row r="1048532" customFormat="false" ht="12.8" hidden="false" customHeight="false" outlineLevel="0" collapsed="false">
      <c r="B1048532" s="0" t="n">
        <v>2</v>
      </c>
    </row>
    <row r="1048533" customFormat="false" ht="12.8" hidden="false" customHeight="false" outlineLevel="0" collapsed="false">
      <c r="B1048533" s="0" t="n">
        <v>2.62</v>
      </c>
    </row>
    <row r="1048534" customFormat="false" ht="12.8" hidden="false" customHeight="false" outlineLevel="0" collapsed="false">
      <c r="B1048534" s="0" t="n">
        <v>1.2</v>
      </c>
    </row>
    <row r="1048535" customFormat="false" ht="12.8" hidden="false" customHeight="false" outlineLevel="0" collapsed="false">
      <c r="B1048535" s="0" t="n">
        <v>1.41</v>
      </c>
    </row>
    <row r="1048536" customFormat="false" ht="12.8" hidden="false" customHeight="false" outlineLevel="0" collapsed="false">
      <c r="B1048536" s="0" t="n">
        <v>1.83</v>
      </c>
    </row>
    <row r="1048537" customFormat="false" ht="12.8" hidden="false" customHeight="false" outlineLevel="0" collapsed="false">
      <c r="B1048537" s="0" t="n">
        <v>1.25</v>
      </c>
    </row>
    <row r="1048538" customFormat="false" ht="12.8" hidden="false" customHeight="false" outlineLevel="0" collapsed="false">
      <c r="B1048538" s="0" t="n">
        <v>1.47</v>
      </c>
    </row>
    <row r="1048539" customFormat="false" ht="12.8" hidden="false" customHeight="false" outlineLevel="0" collapsed="false">
      <c r="B1048539" s="0" t="n">
        <v>2.79</v>
      </c>
    </row>
    <row r="1048540" customFormat="false" ht="12.8" hidden="false" customHeight="false" outlineLevel="0" collapsed="false">
      <c r="B1048540" s="0" t="n">
        <v>1.17</v>
      </c>
    </row>
    <row r="1048541" customFormat="false" ht="12.8" hidden="false" customHeight="false" outlineLevel="0" collapsed="false">
      <c r="B1048541" s="0" t="n">
        <v>4.73</v>
      </c>
    </row>
    <row r="1048542" customFormat="false" ht="12.8" hidden="false" customHeight="false" outlineLevel="0" collapsed="false">
      <c r="B1048542" s="0" t="n">
        <v>1.57</v>
      </c>
    </row>
    <row r="1048543" customFormat="false" ht="12.8" hidden="false" customHeight="false" outlineLevel="0" collapsed="false">
      <c r="B1048543" s="0" t="n">
        <v>2</v>
      </c>
    </row>
    <row r="1048544" customFormat="false" ht="12.8" hidden="false" customHeight="false" outlineLevel="0" collapsed="false">
      <c r="B1048544" s="0" t="n">
        <v>1.44</v>
      </c>
    </row>
    <row r="1048545" customFormat="false" ht="12.8" hidden="false" customHeight="false" outlineLevel="0" collapsed="false">
      <c r="B1048545" s="0" t="n">
        <v>2.07</v>
      </c>
    </row>
    <row r="1048546" customFormat="false" ht="12.8" hidden="false" customHeight="false" outlineLevel="0" collapsed="false">
      <c r="B1048546" s="0" t="n">
        <v>1</v>
      </c>
    </row>
    <row r="1048547" customFormat="false" ht="12.8" hidden="false" customHeight="false" outlineLevel="0" collapsed="false">
      <c r="B1048547" s="0" t="n">
        <v>1.56</v>
      </c>
    </row>
    <row r="1048548" customFormat="false" ht="12.8" hidden="false" customHeight="false" outlineLevel="0" collapsed="false">
      <c r="B1048548" s="0" t="n">
        <v>1.07</v>
      </c>
    </row>
    <row r="1048549" customFormat="false" ht="12.8" hidden="false" customHeight="false" outlineLevel="0" collapsed="false">
      <c r="B1048549" s="0" t="n">
        <v>2.29</v>
      </c>
    </row>
    <row r="1048550" customFormat="false" ht="12.8" hidden="false" customHeight="false" outlineLevel="0" collapsed="false">
      <c r="B1048550" s="0" t="n">
        <v>1.42</v>
      </c>
    </row>
    <row r="1048551" customFormat="false" ht="12.8" hidden="false" customHeight="false" outlineLevel="0" collapsed="false">
      <c r="B1048551" s="0" t="n">
        <v>1.73</v>
      </c>
    </row>
    <row r="1048552" customFormat="false" ht="12.8" hidden="false" customHeight="false" outlineLevel="0" collapsed="false">
      <c r="B1048552" s="0" t="n">
        <v>1.67</v>
      </c>
    </row>
    <row r="1048553" customFormat="false" ht="12.8" hidden="false" customHeight="false" outlineLevel="0" collapsed="false">
      <c r="B1048553" s="0" t="n">
        <v>1.44</v>
      </c>
    </row>
    <row r="1048554" customFormat="false" ht="12.8" hidden="false" customHeight="false" outlineLevel="0" collapsed="false">
      <c r="B1048554" s="0" t="n">
        <v>1.43</v>
      </c>
    </row>
    <row r="1048555" customFormat="false" ht="12.8" hidden="false" customHeight="false" outlineLevel="0" collapsed="false">
      <c r="B1048555" s="0" t="n">
        <v>1.2</v>
      </c>
    </row>
    <row r="1048556" customFormat="false" ht="12.8" hidden="false" customHeight="false" outlineLevel="0" collapsed="false">
      <c r="B1048556" s="0" t="n">
        <v>1.05</v>
      </c>
    </row>
    <row r="1048557" customFormat="false" ht="12.8" hidden="false" customHeight="false" outlineLevel="0" collapsed="false">
      <c r="B1048557" s="0" t="n">
        <v>1.2</v>
      </c>
    </row>
  </sheetData>
  <autoFilter ref="A1:E12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19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27</v>
      </c>
      <c r="C2" s="0" t="s">
        <v>178</v>
      </c>
      <c r="D2" s="11" t="n">
        <f aca="false">B2&gt;K$2</f>
        <v>1</v>
      </c>
      <c r="E2" s="11" t="n">
        <f aca="false">B2&lt;=M$2</f>
        <v>0</v>
      </c>
      <c r="G2" s="0" t="n">
        <f aca="false">QUARTILE(B$2:B$122,1)</f>
        <v>4</v>
      </c>
      <c r="H2" s="0" t="n">
        <f aca="false">QUARTILE(B$2:B$122,2)</f>
        <v>5</v>
      </c>
      <c r="I2" s="0" t="n">
        <f aca="false">QUARTILE(B$2:B$122,3)</f>
        <v>7</v>
      </c>
      <c r="J2" s="0" t="n">
        <f aca="false">I2-G2</f>
        <v>3</v>
      </c>
      <c r="K2" s="0" t="n">
        <f aca="false">I2+J2*1.5</f>
        <v>11.5</v>
      </c>
      <c r="L2" s="0" t="n">
        <f aca="false">G2-1.5*J2</f>
        <v>-0.5</v>
      </c>
      <c r="M2" s="0" t="n">
        <f aca="false">H2/3</f>
        <v>1.66666666666667</v>
      </c>
    </row>
    <row r="3" customFormat="false" ht="12.8" hidden="false" customHeight="false" outlineLevel="0" collapsed="false">
      <c r="A3" s="0" t="s">
        <v>29</v>
      </c>
      <c r="B3" s="0" t="n">
        <v>5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100*COUNTIF(D2:D122,1)/121</f>
        <v>8.26446280991735</v>
      </c>
    </row>
    <row r="4" customFormat="false" ht="12.8" hidden="false" customHeight="false" outlineLevel="0" collapsed="false">
      <c r="A4" s="0" t="s">
        <v>30</v>
      </c>
      <c r="B4" s="0" t="n">
        <v>9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0</v>
      </c>
    </row>
    <row r="5" customFormat="false" ht="12.8" hidden="false" customHeight="false" outlineLevel="0" collapsed="false">
      <c r="A5" s="0" t="s">
        <v>31</v>
      </c>
      <c r="B5" s="0" t="n">
        <v>12</v>
      </c>
      <c r="C5" s="0" t="s">
        <v>178</v>
      </c>
      <c r="D5" s="11" t="n">
        <f aca="false">B5&gt;K$2</f>
        <v>1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19</v>
      </c>
      <c r="C6" s="0" t="s">
        <v>178</v>
      </c>
      <c r="D6" s="11" t="n">
        <f aca="false">B6&gt;K$2</f>
        <v>1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17</v>
      </c>
      <c r="C7" s="0" t="s">
        <v>178</v>
      </c>
      <c r="D7" s="11" t="n">
        <f aca="false">B7&gt;K$2</f>
        <v>1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6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7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3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4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4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6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11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5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7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5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3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6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5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6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4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7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11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3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6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11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8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3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3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5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4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6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9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62</v>
      </c>
      <c r="C35" s="0" t="s">
        <v>178</v>
      </c>
      <c r="D35" s="11" t="n">
        <f aca="false">B35&gt;K$2</f>
        <v>1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9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5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6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5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4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5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3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46</v>
      </c>
      <c r="C43" s="0" t="s">
        <v>178</v>
      </c>
      <c r="D43" s="11" t="n">
        <f aca="false">B43&gt;K$2</f>
        <v>1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7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5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5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6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6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4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4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77</v>
      </c>
      <c r="B51" s="0" t="n">
        <v>6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4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6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7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5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5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8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6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4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4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11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8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5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5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5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4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93</v>
      </c>
      <c r="B67" s="0" t="n">
        <v>7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94</v>
      </c>
      <c r="B68" s="0" t="n">
        <v>10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48</v>
      </c>
      <c r="C69" s="0" t="s">
        <v>178</v>
      </c>
      <c r="D69" s="11" t="n">
        <f aca="false">B69&gt;K$2</f>
        <v>1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6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6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3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99</v>
      </c>
      <c r="B73" s="0" t="n">
        <v>4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5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101</v>
      </c>
      <c r="B75" s="0" t="n">
        <v>5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102</v>
      </c>
      <c r="B76" s="0" t="n">
        <v>7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103</v>
      </c>
      <c r="B77" s="0" t="n">
        <v>6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104</v>
      </c>
      <c r="B78" s="0" t="n">
        <v>5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105</v>
      </c>
      <c r="B79" s="0" t="n">
        <v>8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106</v>
      </c>
      <c r="B80" s="0" t="n">
        <v>11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107</v>
      </c>
      <c r="B81" s="0" t="n">
        <v>4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108</v>
      </c>
      <c r="B82" s="0" t="n">
        <v>6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109</v>
      </c>
      <c r="B83" s="0" t="n">
        <v>6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110</v>
      </c>
      <c r="B84" s="0" t="n">
        <v>5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9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112</v>
      </c>
      <c r="B86" s="0" t="n">
        <v>4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113</v>
      </c>
      <c r="B87" s="0" t="n">
        <v>19</v>
      </c>
      <c r="C87" s="0" t="s">
        <v>178</v>
      </c>
      <c r="D87" s="11" t="n">
        <f aca="false">B87&gt;K$2</f>
        <v>1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114</v>
      </c>
      <c r="B88" s="0" t="n">
        <v>5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115</v>
      </c>
      <c r="B89" s="0" t="n">
        <v>5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116</v>
      </c>
      <c r="B90" s="0" t="n">
        <v>8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7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5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119</v>
      </c>
      <c r="B93" s="0" t="n">
        <v>5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120</v>
      </c>
      <c r="B94" s="0" t="n">
        <v>5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121</v>
      </c>
      <c r="B95" s="0" t="n">
        <v>8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122</v>
      </c>
      <c r="B96" s="0" t="n">
        <v>6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123</v>
      </c>
      <c r="B97" s="0" t="n">
        <v>6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124</v>
      </c>
      <c r="B98" s="0" t="n">
        <v>5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125</v>
      </c>
      <c r="B99" s="0" t="n">
        <v>8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8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3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128</v>
      </c>
      <c r="B102" s="0" t="n">
        <v>3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129</v>
      </c>
      <c r="B103" s="0" t="n">
        <v>4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130</v>
      </c>
      <c r="B104" s="0" t="n">
        <v>4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131</v>
      </c>
      <c r="B105" s="0" t="n">
        <v>5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132</v>
      </c>
      <c r="B106" s="0" t="n">
        <v>8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133</v>
      </c>
      <c r="B107" s="0" t="n">
        <v>6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134</v>
      </c>
      <c r="B108" s="0" t="n">
        <v>4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135</v>
      </c>
      <c r="B109" s="0" t="n">
        <v>3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136</v>
      </c>
      <c r="B110" s="0" t="n">
        <v>75</v>
      </c>
      <c r="C110" s="0" t="s">
        <v>178</v>
      </c>
      <c r="D110" s="11" t="n">
        <f aca="false">B110&gt;K$2</f>
        <v>1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137</v>
      </c>
      <c r="B111" s="0" t="n">
        <v>5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138</v>
      </c>
      <c r="B112" s="0" t="n">
        <v>4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139</v>
      </c>
      <c r="B113" s="0" t="n">
        <v>4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140</v>
      </c>
      <c r="B114" s="0" t="n">
        <v>4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141</v>
      </c>
      <c r="B115" s="0" t="n">
        <v>45</v>
      </c>
      <c r="C115" s="0" t="s">
        <v>178</v>
      </c>
      <c r="D115" s="11" t="n">
        <f aca="false">B115&gt;K$2</f>
        <v>1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142</v>
      </c>
      <c r="B116" s="0" t="n">
        <v>6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4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10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7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2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147</v>
      </c>
      <c r="B121" s="0" t="n">
        <v>4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148</v>
      </c>
      <c r="B122" s="0" t="n">
        <v>2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19</v>
      </c>
    </row>
    <row r="1048438" customFormat="false" ht="12.8" hidden="false" customHeight="false" outlineLevel="0" collapsed="false">
      <c r="B1048438" s="0" t="n">
        <v>27</v>
      </c>
    </row>
    <row r="1048439" customFormat="false" ht="12.8" hidden="false" customHeight="false" outlineLevel="0" collapsed="false">
      <c r="B1048439" s="0" t="n">
        <v>5</v>
      </c>
    </row>
    <row r="1048440" customFormat="false" ht="12.8" hidden="false" customHeight="false" outlineLevel="0" collapsed="false">
      <c r="B1048440" s="0" t="n">
        <v>5</v>
      </c>
    </row>
    <row r="1048441" customFormat="false" ht="12.8" hidden="false" customHeight="false" outlineLevel="0" collapsed="false">
      <c r="B1048441" s="0" t="n">
        <v>9</v>
      </c>
    </row>
    <row r="1048442" customFormat="false" ht="12.8" hidden="false" customHeight="false" outlineLevel="0" collapsed="false">
      <c r="B1048442" s="0" t="n">
        <v>8</v>
      </c>
    </row>
    <row r="1048443" customFormat="false" ht="12.8" hidden="false" customHeight="false" outlineLevel="0" collapsed="false">
      <c r="B1048443" s="0" t="n">
        <v>12</v>
      </c>
    </row>
    <row r="1048444" customFormat="false" ht="12.8" hidden="false" customHeight="false" outlineLevel="0" collapsed="false">
      <c r="B1048444" s="0" t="n">
        <v>19</v>
      </c>
    </row>
    <row r="1048445" customFormat="false" ht="12.8" hidden="false" customHeight="false" outlineLevel="0" collapsed="false">
      <c r="B1048445" s="0" t="n">
        <v>7</v>
      </c>
    </row>
    <row r="1048446" customFormat="false" ht="12.8" hidden="false" customHeight="false" outlineLevel="0" collapsed="false">
      <c r="B1048446" s="0" t="n">
        <v>17</v>
      </c>
    </row>
    <row r="1048447" customFormat="false" ht="12.8" hidden="false" customHeight="false" outlineLevel="0" collapsed="false">
      <c r="B1048447" s="0" t="n">
        <v>6</v>
      </c>
    </row>
    <row r="1048448" customFormat="false" ht="12.8" hidden="false" customHeight="false" outlineLevel="0" collapsed="false">
      <c r="B1048448" s="0" t="n">
        <v>7</v>
      </c>
    </row>
    <row r="1048449" customFormat="false" ht="12.8" hidden="false" customHeight="false" outlineLevel="0" collapsed="false">
      <c r="B1048449" s="0" t="n">
        <v>3</v>
      </c>
    </row>
    <row r="1048450" customFormat="false" ht="12.8" hidden="false" customHeight="false" outlineLevel="0" collapsed="false">
      <c r="B1048450" s="0" t="n">
        <v>4</v>
      </c>
    </row>
    <row r="1048451" customFormat="false" ht="12.8" hidden="false" customHeight="false" outlineLevel="0" collapsed="false">
      <c r="B1048451" s="0" t="n">
        <v>4</v>
      </c>
    </row>
    <row r="1048452" customFormat="false" ht="12.8" hidden="false" customHeight="false" outlineLevel="0" collapsed="false">
      <c r="B1048452" s="0" t="n">
        <v>6</v>
      </c>
    </row>
    <row r="1048453" customFormat="false" ht="12.8" hidden="false" customHeight="false" outlineLevel="0" collapsed="false">
      <c r="B1048453" s="0" t="n">
        <v>11</v>
      </c>
    </row>
    <row r="1048454" customFormat="false" ht="12.8" hidden="false" customHeight="false" outlineLevel="0" collapsed="false">
      <c r="B1048454" s="0" t="n">
        <v>5</v>
      </c>
    </row>
    <row r="1048455" customFormat="false" ht="12.8" hidden="false" customHeight="false" outlineLevel="0" collapsed="false">
      <c r="B1048455" s="0" t="n">
        <v>3</v>
      </c>
    </row>
    <row r="1048456" customFormat="false" ht="12.8" hidden="false" customHeight="false" outlineLevel="0" collapsed="false">
      <c r="B1048456" s="0" t="n">
        <v>7</v>
      </c>
    </row>
    <row r="1048457" customFormat="false" ht="12.8" hidden="false" customHeight="false" outlineLevel="0" collapsed="false">
      <c r="B1048457" s="0" t="n">
        <v>5</v>
      </c>
    </row>
    <row r="1048458" customFormat="false" ht="12.8" hidden="false" customHeight="false" outlineLevel="0" collapsed="false">
      <c r="B1048458" s="0" t="n">
        <v>3</v>
      </c>
    </row>
    <row r="1048459" customFormat="false" ht="12.8" hidden="false" customHeight="false" outlineLevel="0" collapsed="false">
      <c r="B1048459" s="0" t="n">
        <v>6</v>
      </c>
    </row>
    <row r="1048460" customFormat="false" ht="12.8" hidden="false" customHeight="false" outlineLevel="0" collapsed="false">
      <c r="B1048460" s="0" t="n">
        <v>5</v>
      </c>
    </row>
    <row r="1048461" customFormat="false" ht="12.8" hidden="false" customHeight="false" outlineLevel="0" collapsed="false">
      <c r="B1048461" s="0" t="n">
        <v>6</v>
      </c>
    </row>
    <row r="1048462" customFormat="false" ht="12.8" hidden="false" customHeight="false" outlineLevel="0" collapsed="false">
      <c r="B1048462" s="0" t="n">
        <v>4</v>
      </c>
    </row>
    <row r="1048463" customFormat="false" ht="12.8" hidden="false" customHeight="false" outlineLevel="0" collapsed="false">
      <c r="B1048463" s="0" t="n">
        <v>7</v>
      </c>
    </row>
    <row r="1048464" customFormat="false" ht="12.8" hidden="false" customHeight="false" outlineLevel="0" collapsed="false">
      <c r="B1048464" s="0" t="n">
        <v>11</v>
      </c>
    </row>
    <row r="1048465" customFormat="false" ht="12.8" hidden="false" customHeight="false" outlineLevel="0" collapsed="false">
      <c r="B1048465" s="0" t="n">
        <v>3</v>
      </c>
    </row>
    <row r="1048466" customFormat="false" ht="12.8" hidden="false" customHeight="false" outlineLevel="0" collapsed="false">
      <c r="B1048466" s="0" t="n">
        <v>6</v>
      </c>
    </row>
    <row r="1048467" customFormat="false" ht="12.8" hidden="false" customHeight="false" outlineLevel="0" collapsed="false">
      <c r="B1048467" s="0" t="n">
        <v>1</v>
      </c>
    </row>
    <row r="1048468" customFormat="false" ht="12.8" hidden="false" customHeight="false" outlineLevel="0" collapsed="false">
      <c r="B1048468" s="0" t="n">
        <v>11</v>
      </c>
    </row>
    <row r="1048469" customFormat="false" ht="12.8" hidden="false" customHeight="false" outlineLevel="0" collapsed="false">
      <c r="B1048469" s="0" t="n">
        <v>8</v>
      </c>
    </row>
    <row r="1048470" customFormat="false" ht="12.8" hidden="false" customHeight="false" outlineLevel="0" collapsed="false">
      <c r="B1048470" s="0" t="n">
        <v>3</v>
      </c>
    </row>
    <row r="1048471" customFormat="false" ht="12.8" hidden="false" customHeight="false" outlineLevel="0" collapsed="false">
      <c r="B1048471" s="0" t="n">
        <v>3</v>
      </c>
    </row>
    <row r="1048472" customFormat="false" ht="12.8" hidden="false" customHeight="false" outlineLevel="0" collapsed="false">
      <c r="B1048472" s="0" t="n">
        <v>5</v>
      </c>
    </row>
    <row r="1048473" customFormat="false" ht="12.8" hidden="false" customHeight="false" outlineLevel="0" collapsed="false">
      <c r="B1048473" s="0" t="n">
        <v>4</v>
      </c>
    </row>
    <row r="1048474" customFormat="false" ht="12.8" hidden="false" customHeight="false" outlineLevel="0" collapsed="false">
      <c r="B1048474" s="0" t="n">
        <v>6</v>
      </c>
    </row>
    <row r="1048475" customFormat="false" ht="12.8" hidden="false" customHeight="false" outlineLevel="0" collapsed="false">
      <c r="B1048475" s="0" t="n">
        <v>9</v>
      </c>
    </row>
    <row r="1048476" customFormat="false" ht="12.8" hidden="false" customHeight="false" outlineLevel="0" collapsed="false">
      <c r="B1048476" s="0" t="n">
        <v>62</v>
      </c>
    </row>
    <row r="1048477" customFormat="false" ht="12.8" hidden="false" customHeight="false" outlineLevel="0" collapsed="false">
      <c r="B1048477" s="0" t="n">
        <v>9</v>
      </c>
    </row>
    <row r="1048478" customFormat="false" ht="12.8" hidden="false" customHeight="false" outlineLevel="0" collapsed="false">
      <c r="B1048478" s="0" t="n">
        <v>2</v>
      </c>
    </row>
    <row r="1048479" customFormat="false" ht="12.8" hidden="false" customHeight="false" outlineLevel="0" collapsed="false">
      <c r="B1048479" s="0" t="n">
        <v>5</v>
      </c>
    </row>
    <row r="1048480" customFormat="false" ht="12.8" hidden="false" customHeight="false" outlineLevel="0" collapsed="false">
      <c r="B1048480" s="0" t="n">
        <v>6</v>
      </c>
    </row>
    <row r="1048481" customFormat="false" ht="12.8" hidden="false" customHeight="false" outlineLevel="0" collapsed="false">
      <c r="B1048481" s="0" t="n">
        <v>5</v>
      </c>
    </row>
    <row r="1048482" customFormat="false" ht="12.8" hidden="false" customHeight="false" outlineLevel="0" collapsed="false">
      <c r="B1048482" s="0" t="n">
        <v>4</v>
      </c>
    </row>
    <row r="1048483" customFormat="false" ht="12.8" hidden="false" customHeight="false" outlineLevel="0" collapsed="false">
      <c r="B1048483" s="0" t="n">
        <v>4</v>
      </c>
    </row>
    <row r="1048484" customFormat="false" ht="12.8" hidden="false" customHeight="false" outlineLevel="0" collapsed="false">
      <c r="B1048484" s="0" t="n">
        <v>5</v>
      </c>
    </row>
    <row r="1048485" customFormat="false" ht="12.8" hidden="false" customHeight="false" outlineLevel="0" collapsed="false">
      <c r="B1048485" s="0" t="n">
        <v>3</v>
      </c>
    </row>
    <row r="1048486" customFormat="false" ht="12.8" hidden="false" customHeight="false" outlineLevel="0" collapsed="false">
      <c r="B1048486" s="0" t="n">
        <v>46</v>
      </c>
    </row>
    <row r="1048487" customFormat="false" ht="12.8" hidden="false" customHeight="false" outlineLevel="0" collapsed="false">
      <c r="B1048487" s="0" t="n">
        <v>7</v>
      </c>
    </row>
    <row r="1048488" customFormat="false" ht="12.8" hidden="false" customHeight="false" outlineLevel="0" collapsed="false">
      <c r="B1048488" s="0" t="n">
        <v>5</v>
      </c>
    </row>
    <row r="1048489" customFormat="false" ht="12.8" hidden="false" customHeight="false" outlineLevel="0" collapsed="false">
      <c r="B1048489" s="0" t="n">
        <v>5</v>
      </c>
    </row>
    <row r="1048490" customFormat="false" ht="12.8" hidden="false" customHeight="false" outlineLevel="0" collapsed="false">
      <c r="B1048490" s="0" t="n">
        <v>6</v>
      </c>
    </row>
    <row r="1048491" customFormat="false" ht="12.8" hidden="false" customHeight="false" outlineLevel="0" collapsed="false">
      <c r="B1048491" s="0" t="n">
        <v>6</v>
      </c>
    </row>
    <row r="1048492" customFormat="false" ht="12.8" hidden="false" customHeight="false" outlineLevel="0" collapsed="false">
      <c r="B1048492" s="0" t="n">
        <v>4</v>
      </c>
    </row>
    <row r="1048493" customFormat="false" ht="12.8" hidden="false" customHeight="false" outlineLevel="0" collapsed="false">
      <c r="B1048493" s="0" t="n">
        <v>4</v>
      </c>
    </row>
    <row r="1048494" customFormat="false" ht="12.8" hidden="false" customHeight="false" outlineLevel="0" collapsed="false">
      <c r="B1048494" s="0" t="n">
        <v>6</v>
      </c>
    </row>
    <row r="1048495" customFormat="false" ht="12.8" hidden="false" customHeight="false" outlineLevel="0" collapsed="false">
      <c r="B1048495" s="0" t="n">
        <v>4</v>
      </c>
    </row>
    <row r="1048496" customFormat="false" ht="12.8" hidden="false" customHeight="false" outlineLevel="0" collapsed="false">
      <c r="B1048496" s="0" t="n">
        <v>6</v>
      </c>
    </row>
    <row r="1048497" customFormat="false" ht="12.8" hidden="false" customHeight="false" outlineLevel="0" collapsed="false">
      <c r="B1048497" s="0" t="n">
        <v>3</v>
      </c>
    </row>
    <row r="1048498" customFormat="false" ht="12.8" hidden="false" customHeight="false" outlineLevel="0" collapsed="false">
      <c r="B1048498" s="0" t="n">
        <v>7</v>
      </c>
    </row>
    <row r="1048499" customFormat="false" ht="12.8" hidden="false" customHeight="false" outlineLevel="0" collapsed="false">
      <c r="B1048499" s="0" t="n">
        <v>5</v>
      </c>
    </row>
    <row r="1048500" customFormat="false" ht="12.8" hidden="false" customHeight="false" outlineLevel="0" collapsed="false">
      <c r="B1048500" s="0" t="n">
        <v>5</v>
      </c>
    </row>
    <row r="1048501" customFormat="false" ht="12.8" hidden="false" customHeight="false" outlineLevel="0" collapsed="false">
      <c r="B1048501" s="0" t="n">
        <v>8</v>
      </c>
    </row>
    <row r="1048502" customFormat="false" ht="12.8" hidden="false" customHeight="false" outlineLevel="0" collapsed="false">
      <c r="B1048502" s="0" t="n">
        <v>6</v>
      </c>
    </row>
    <row r="1048503" customFormat="false" ht="12.8" hidden="false" customHeight="false" outlineLevel="0" collapsed="false">
      <c r="B1048503" s="0" t="n">
        <v>3</v>
      </c>
    </row>
    <row r="1048504" customFormat="false" ht="12.8" hidden="false" customHeight="false" outlineLevel="0" collapsed="false">
      <c r="B1048504" s="0" t="n">
        <v>2</v>
      </c>
    </row>
    <row r="1048505" customFormat="false" ht="12.8" hidden="false" customHeight="false" outlineLevel="0" collapsed="false">
      <c r="B1048505" s="0" t="n">
        <v>4</v>
      </c>
    </row>
    <row r="1048506" customFormat="false" ht="12.8" hidden="false" customHeight="false" outlineLevel="0" collapsed="false">
      <c r="B1048506" s="0" t="n">
        <v>4</v>
      </c>
    </row>
    <row r="1048507" customFormat="false" ht="12.8" hidden="false" customHeight="false" outlineLevel="0" collapsed="false">
      <c r="B1048507" s="0" t="n">
        <v>11</v>
      </c>
    </row>
    <row r="1048508" customFormat="false" ht="12.8" hidden="false" customHeight="false" outlineLevel="0" collapsed="false">
      <c r="B1048508" s="0" t="n">
        <v>8</v>
      </c>
    </row>
    <row r="1048509" customFormat="false" ht="12.8" hidden="false" customHeight="false" outlineLevel="0" collapsed="false">
      <c r="B1048509" s="0" t="n">
        <v>5</v>
      </c>
    </row>
    <row r="1048510" customFormat="false" ht="12.8" hidden="false" customHeight="false" outlineLevel="0" collapsed="false">
      <c r="B1048510" s="0" t="n">
        <v>5</v>
      </c>
    </row>
    <row r="1048511" customFormat="false" ht="12.8" hidden="false" customHeight="false" outlineLevel="0" collapsed="false">
      <c r="B1048511" s="0" t="n">
        <v>5</v>
      </c>
    </row>
    <row r="1048512" customFormat="false" ht="12.8" hidden="false" customHeight="false" outlineLevel="0" collapsed="false">
      <c r="B1048512" s="0" t="n">
        <v>5</v>
      </c>
    </row>
    <row r="1048513" customFormat="false" ht="12.8" hidden="false" customHeight="false" outlineLevel="0" collapsed="false">
      <c r="B1048513" s="0" t="n">
        <v>4</v>
      </c>
    </row>
    <row r="1048514" customFormat="false" ht="12.8" hidden="false" customHeight="false" outlineLevel="0" collapsed="false">
      <c r="B1048514" s="0" t="n">
        <v>2</v>
      </c>
    </row>
    <row r="1048515" customFormat="false" ht="12.8" hidden="false" customHeight="false" outlineLevel="0" collapsed="false">
      <c r="B1048515" s="0" t="n">
        <v>7</v>
      </c>
    </row>
    <row r="1048516" customFormat="false" ht="12.8" hidden="false" customHeight="false" outlineLevel="0" collapsed="false">
      <c r="B1048516" s="0" t="n">
        <v>10</v>
      </c>
    </row>
    <row r="1048517" customFormat="false" ht="12.8" hidden="false" customHeight="false" outlineLevel="0" collapsed="false">
      <c r="B1048517" s="0" t="n">
        <v>2</v>
      </c>
    </row>
    <row r="1048518" customFormat="false" ht="12.8" hidden="false" customHeight="false" outlineLevel="0" collapsed="false">
      <c r="B1048518" s="0" t="n">
        <v>48</v>
      </c>
    </row>
    <row r="1048519" customFormat="false" ht="12.8" hidden="false" customHeight="false" outlineLevel="0" collapsed="false">
      <c r="B1048519" s="0" t="n">
        <v>6</v>
      </c>
    </row>
    <row r="1048520" customFormat="false" ht="12.8" hidden="false" customHeight="false" outlineLevel="0" collapsed="false">
      <c r="B1048520" s="0" t="n">
        <v>6</v>
      </c>
    </row>
    <row r="1048521" customFormat="false" ht="12.8" hidden="false" customHeight="false" outlineLevel="0" collapsed="false">
      <c r="B1048521" s="0" t="n">
        <v>3</v>
      </c>
    </row>
    <row r="1048522" customFormat="false" ht="12.8" hidden="false" customHeight="false" outlineLevel="0" collapsed="false">
      <c r="B1048522" s="0" t="n">
        <v>4</v>
      </c>
    </row>
    <row r="1048523" customFormat="false" ht="12.8" hidden="false" customHeight="false" outlineLevel="0" collapsed="false">
      <c r="B1048523" s="0" t="n">
        <v>5</v>
      </c>
    </row>
    <row r="1048524" customFormat="false" ht="12.8" hidden="false" customHeight="false" outlineLevel="0" collapsed="false">
      <c r="B1048524" s="0" t="n">
        <v>3</v>
      </c>
    </row>
    <row r="1048525" customFormat="false" ht="12.8" hidden="false" customHeight="false" outlineLevel="0" collapsed="false">
      <c r="B1048525" s="0" t="n">
        <v>5</v>
      </c>
    </row>
    <row r="1048526" customFormat="false" ht="12.8" hidden="false" customHeight="false" outlineLevel="0" collapsed="false">
      <c r="B1048526" s="0" t="n">
        <v>3</v>
      </c>
    </row>
    <row r="1048527" customFormat="false" ht="12.8" hidden="false" customHeight="false" outlineLevel="0" collapsed="false">
      <c r="B1048527" s="0" t="n">
        <v>7</v>
      </c>
    </row>
    <row r="1048528" customFormat="false" ht="12.8" hidden="false" customHeight="false" outlineLevel="0" collapsed="false">
      <c r="B1048528" s="0" t="n">
        <v>6</v>
      </c>
    </row>
    <row r="1048529" customFormat="false" ht="12.8" hidden="false" customHeight="false" outlineLevel="0" collapsed="false">
      <c r="B1048529" s="0" t="n">
        <v>5</v>
      </c>
    </row>
    <row r="1048530" customFormat="false" ht="12.8" hidden="false" customHeight="false" outlineLevel="0" collapsed="false">
      <c r="B1048530" s="0" t="n">
        <v>8</v>
      </c>
    </row>
    <row r="1048531" customFormat="false" ht="12.8" hidden="false" customHeight="false" outlineLevel="0" collapsed="false">
      <c r="B1048531" s="0" t="n">
        <v>11</v>
      </c>
    </row>
    <row r="1048532" customFormat="false" ht="12.8" hidden="false" customHeight="false" outlineLevel="0" collapsed="false">
      <c r="B1048532" s="0" t="n">
        <v>3</v>
      </c>
    </row>
    <row r="1048533" customFormat="false" ht="12.8" hidden="false" customHeight="false" outlineLevel="0" collapsed="false">
      <c r="B1048533" s="0" t="n">
        <v>4</v>
      </c>
    </row>
    <row r="1048534" customFormat="false" ht="12.8" hidden="false" customHeight="false" outlineLevel="0" collapsed="false">
      <c r="B1048534" s="0" t="n">
        <v>6</v>
      </c>
    </row>
    <row r="1048535" customFormat="false" ht="12.8" hidden="false" customHeight="false" outlineLevel="0" collapsed="false">
      <c r="B1048535" s="0" t="n">
        <v>6</v>
      </c>
    </row>
    <row r="1048536" customFormat="false" ht="12.8" hidden="false" customHeight="false" outlineLevel="0" collapsed="false">
      <c r="B1048536" s="0" t="n">
        <v>5</v>
      </c>
    </row>
    <row r="1048537" customFormat="false" ht="12.8" hidden="false" customHeight="false" outlineLevel="0" collapsed="false">
      <c r="B1048537" s="0" t="n">
        <v>9</v>
      </c>
    </row>
    <row r="1048538" customFormat="false" ht="12.8" hidden="false" customHeight="false" outlineLevel="0" collapsed="false">
      <c r="B1048538" s="0" t="n">
        <v>4</v>
      </c>
    </row>
    <row r="1048539" customFormat="false" ht="12.8" hidden="false" customHeight="false" outlineLevel="0" collapsed="false">
      <c r="B1048539" s="0" t="n">
        <v>19</v>
      </c>
    </row>
    <row r="1048540" customFormat="false" ht="12.8" hidden="false" customHeight="false" outlineLevel="0" collapsed="false">
      <c r="B1048540" s="0" t="n">
        <v>5</v>
      </c>
    </row>
    <row r="1048541" customFormat="false" ht="12.8" hidden="false" customHeight="false" outlineLevel="0" collapsed="false">
      <c r="B1048541" s="0" t="n">
        <v>5</v>
      </c>
    </row>
    <row r="1048542" customFormat="false" ht="12.8" hidden="false" customHeight="false" outlineLevel="0" collapsed="false">
      <c r="B1048542" s="0" t="n">
        <v>8</v>
      </c>
    </row>
    <row r="1048543" customFormat="false" ht="12.8" hidden="false" customHeight="false" outlineLevel="0" collapsed="false">
      <c r="B1048543" s="0" t="n">
        <v>7</v>
      </c>
    </row>
    <row r="1048544" customFormat="false" ht="12.8" hidden="false" customHeight="false" outlineLevel="0" collapsed="false">
      <c r="B1048544" s="0" t="n">
        <v>5</v>
      </c>
    </row>
    <row r="1048545" customFormat="false" ht="12.8" hidden="false" customHeight="false" outlineLevel="0" collapsed="false">
      <c r="B1048545" s="0" t="n">
        <v>5</v>
      </c>
    </row>
    <row r="1048546" customFormat="false" ht="12.8" hidden="false" customHeight="false" outlineLevel="0" collapsed="false">
      <c r="B1048546" s="0" t="n">
        <v>5</v>
      </c>
    </row>
    <row r="1048547" customFormat="false" ht="12.8" hidden="false" customHeight="false" outlineLevel="0" collapsed="false">
      <c r="B1048547" s="0" t="n">
        <v>8</v>
      </c>
    </row>
    <row r="1048548" customFormat="false" ht="12.8" hidden="false" customHeight="false" outlineLevel="0" collapsed="false">
      <c r="B1048548" s="0" t="n">
        <v>6</v>
      </c>
    </row>
    <row r="1048549" customFormat="false" ht="12.8" hidden="false" customHeight="false" outlineLevel="0" collapsed="false">
      <c r="B1048549" s="0" t="n">
        <v>6</v>
      </c>
    </row>
    <row r="1048550" customFormat="false" ht="12.8" hidden="false" customHeight="false" outlineLevel="0" collapsed="false">
      <c r="B1048550" s="0" t="n">
        <v>5</v>
      </c>
    </row>
    <row r="1048551" customFormat="false" ht="12.8" hidden="false" customHeight="false" outlineLevel="0" collapsed="false">
      <c r="B1048551" s="0" t="n">
        <v>8</v>
      </c>
    </row>
    <row r="1048552" customFormat="false" ht="12.8" hidden="false" customHeight="false" outlineLevel="0" collapsed="false">
      <c r="B1048552" s="0" t="n">
        <v>8</v>
      </c>
    </row>
    <row r="1048553" customFormat="false" ht="12.8" hidden="false" customHeight="false" outlineLevel="0" collapsed="false">
      <c r="B1048553" s="0" t="n">
        <v>3</v>
      </c>
    </row>
    <row r="1048554" customFormat="false" ht="12.8" hidden="false" customHeight="false" outlineLevel="0" collapsed="false">
      <c r="B1048554" s="0" t="n">
        <v>3</v>
      </c>
    </row>
    <row r="1048555" customFormat="false" ht="12.8" hidden="false" customHeight="false" outlineLevel="0" collapsed="false">
      <c r="B1048555" s="0" t="n">
        <v>3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0" t="s">
        <v>0</v>
      </c>
      <c r="B1" s="0" t="s">
        <v>20</v>
      </c>
      <c r="C1" s="0" t="s">
        <v>175</v>
      </c>
      <c r="D1" s="0" t="s">
        <v>298</v>
      </c>
      <c r="E1" s="0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0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0</v>
      </c>
      <c r="H2" s="0" t="n">
        <f aca="false">QUARTILE(B$2:B$122,2)</f>
        <v>0</v>
      </c>
      <c r="I2" s="0" t="n">
        <f aca="false">QUARTILE(B$2:B$122,3)</f>
        <v>0</v>
      </c>
      <c r="J2" s="0" t="n">
        <f aca="false">I2-G2</f>
        <v>0</v>
      </c>
      <c r="K2" s="0" t="n">
        <f aca="false">I2+J2*1.5</f>
        <v>0</v>
      </c>
      <c r="L2" s="0" t="n">
        <f aca="false">G2-1.5*J2</f>
        <v>0</v>
      </c>
      <c r="M2" s="0" t="n">
        <f aca="false">H2/3</f>
        <v>0</v>
      </c>
    </row>
    <row r="3" customFormat="false" ht="12.8" hidden="false" customHeight="false" outlineLevel="0" collapsed="false">
      <c r="A3" s="0" t="s">
        <v>29</v>
      </c>
      <c r="B3" s="0" t="n">
        <v>0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4" t="s">
        <v>306</v>
      </c>
      <c r="H3" s="4" t="n">
        <f aca="false">100*COUNTIF(D2:D122,1)/121</f>
        <v>0</v>
      </c>
    </row>
    <row r="4" customFormat="false" ht="12.8" hidden="false" customHeight="false" outlineLevel="0" collapsed="false">
      <c r="A4" s="0" t="s">
        <v>30</v>
      </c>
      <c r="B4" s="0" t="n">
        <v>0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100</v>
      </c>
    </row>
    <row r="5" customFormat="false" ht="12.8" hidden="false" customHeight="false" outlineLevel="0" collapsed="false">
      <c r="A5" s="0" t="s">
        <v>31</v>
      </c>
      <c r="B5" s="0" t="n">
        <v>0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32</v>
      </c>
      <c r="B6" s="0" t="n">
        <v>0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33</v>
      </c>
      <c r="B7" s="0" t="n">
        <v>0</v>
      </c>
      <c r="C7" s="0" t="s">
        <v>178</v>
      </c>
      <c r="D7" s="11" t="n">
        <f aca="false">B7&gt;K$2</f>
        <v>0</v>
      </c>
      <c r="E7" s="11" t="n">
        <f aca="false">B7&lt;=M$2</f>
        <v>1</v>
      </c>
    </row>
    <row r="8" customFormat="false" ht="12.8" hidden="false" customHeight="false" outlineLevel="0" collapsed="false">
      <c r="A8" s="0" t="s">
        <v>34</v>
      </c>
      <c r="B8" s="0" t="n">
        <v>0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35</v>
      </c>
      <c r="B9" s="0" t="n">
        <v>0</v>
      </c>
      <c r="C9" s="0" t="s">
        <v>178</v>
      </c>
      <c r="D9" s="11" t="n">
        <f aca="false">B9&gt;K$2</f>
        <v>0</v>
      </c>
      <c r="E9" s="11" t="n">
        <f aca="false">B9&lt;=M$2</f>
        <v>1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s">
        <v>178</v>
      </c>
      <c r="D10" s="11" t="n">
        <f aca="false">B10&gt;K$2</f>
        <v>0</v>
      </c>
      <c r="E10" s="11" t="n">
        <f aca="false">B10&lt;=M$2</f>
        <v>1</v>
      </c>
    </row>
    <row r="11" customFormat="false" ht="12.8" hidden="false" customHeight="false" outlineLevel="0" collapsed="false">
      <c r="A11" s="0" t="s">
        <v>37</v>
      </c>
      <c r="B11" s="0" t="n">
        <v>0</v>
      </c>
      <c r="C11" s="0" t="s">
        <v>178</v>
      </c>
      <c r="D11" s="11" t="n">
        <f aca="false">B11&gt;K$2</f>
        <v>0</v>
      </c>
      <c r="E11" s="11" t="n">
        <f aca="false">B11&lt;=M$2</f>
        <v>1</v>
      </c>
    </row>
    <row r="12" customFormat="false" ht="12.8" hidden="false" customHeight="false" outlineLevel="0" collapsed="false">
      <c r="A12" s="0" t="s">
        <v>38</v>
      </c>
      <c r="B12" s="0" t="n">
        <v>0</v>
      </c>
      <c r="C12" s="0" t="s">
        <v>178</v>
      </c>
      <c r="D12" s="11" t="n">
        <f aca="false">B12&gt;K$2</f>
        <v>0</v>
      </c>
      <c r="E12" s="11" t="n">
        <f aca="false">B12&lt;=M$2</f>
        <v>1</v>
      </c>
    </row>
    <row r="13" customFormat="false" ht="12.8" hidden="false" customHeight="false" outlineLevel="0" collapsed="false">
      <c r="A13" s="0" t="s">
        <v>39</v>
      </c>
      <c r="B13" s="0" t="n">
        <v>0</v>
      </c>
      <c r="C13" s="0" t="s">
        <v>178</v>
      </c>
      <c r="D13" s="11" t="n">
        <f aca="false">B13&gt;K$2</f>
        <v>0</v>
      </c>
      <c r="E13" s="11" t="n">
        <f aca="false">B13&lt;=M$2</f>
        <v>1</v>
      </c>
    </row>
    <row r="14" customFormat="false" ht="12.8" hidden="false" customHeight="false" outlineLevel="0" collapsed="false">
      <c r="A14" s="0" t="s">
        <v>40</v>
      </c>
      <c r="B14" s="0" t="n">
        <v>0</v>
      </c>
      <c r="C14" s="0" t="s">
        <v>178</v>
      </c>
      <c r="D14" s="11" t="n">
        <f aca="false">B14&gt;K$2</f>
        <v>0</v>
      </c>
      <c r="E14" s="11" t="n">
        <f aca="false">B14&lt;=M$2</f>
        <v>1</v>
      </c>
    </row>
    <row r="15" customFormat="false" ht="12.8" hidden="false" customHeight="false" outlineLevel="0" collapsed="false">
      <c r="A15" s="0" t="s">
        <v>41</v>
      </c>
      <c r="B15" s="0" t="n">
        <v>0</v>
      </c>
      <c r="C15" s="0" t="s">
        <v>178</v>
      </c>
      <c r="D15" s="11" t="n">
        <f aca="false">B15&gt;K$2</f>
        <v>0</v>
      </c>
      <c r="E15" s="11" t="n">
        <f aca="false">B15&lt;=M$2</f>
        <v>1</v>
      </c>
    </row>
    <row r="16" customFormat="false" ht="12.8" hidden="false" customHeight="false" outlineLevel="0" collapsed="false">
      <c r="A16" s="0" t="s">
        <v>42</v>
      </c>
      <c r="B16" s="0" t="n">
        <v>0</v>
      </c>
      <c r="C16" s="0" t="s">
        <v>178</v>
      </c>
      <c r="D16" s="11" t="n">
        <f aca="false">B16&gt;K$2</f>
        <v>0</v>
      </c>
      <c r="E16" s="11" t="n">
        <f aca="false">B16&lt;=M$2</f>
        <v>1</v>
      </c>
    </row>
    <row r="17" customFormat="false" ht="12.8" hidden="false" customHeight="false" outlineLevel="0" collapsed="false">
      <c r="A17" s="0" t="s">
        <v>43</v>
      </c>
      <c r="B17" s="0" t="n">
        <v>0</v>
      </c>
      <c r="C17" s="0" t="s">
        <v>178</v>
      </c>
      <c r="D17" s="11" t="n">
        <f aca="false">B17&gt;K$2</f>
        <v>0</v>
      </c>
      <c r="E17" s="11" t="n">
        <f aca="false">B17&lt;=M$2</f>
        <v>1</v>
      </c>
    </row>
    <row r="18" customFormat="false" ht="12.8" hidden="false" customHeight="false" outlineLevel="0" collapsed="false">
      <c r="A18" s="0" t="s">
        <v>44</v>
      </c>
      <c r="B18" s="0" t="n">
        <v>0</v>
      </c>
      <c r="C18" s="0" t="s">
        <v>178</v>
      </c>
      <c r="D18" s="11" t="n">
        <f aca="false">B18&gt;K$2</f>
        <v>0</v>
      </c>
      <c r="E18" s="11" t="n">
        <f aca="false">B18&lt;=M$2</f>
        <v>1</v>
      </c>
    </row>
    <row r="19" customFormat="false" ht="12.8" hidden="false" customHeight="false" outlineLevel="0" collapsed="false">
      <c r="A19" s="0" t="s">
        <v>45</v>
      </c>
      <c r="B19" s="0" t="n">
        <v>0</v>
      </c>
      <c r="C19" s="0" t="s">
        <v>178</v>
      </c>
      <c r="D19" s="11" t="n">
        <f aca="false">B19&gt;K$2</f>
        <v>0</v>
      </c>
      <c r="E19" s="11" t="n">
        <f aca="false">B19&lt;=M$2</f>
        <v>1</v>
      </c>
    </row>
    <row r="20" customFormat="false" ht="12.8" hidden="false" customHeight="false" outlineLevel="0" collapsed="false">
      <c r="A20" s="0" t="s">
        <v>46</v>
      </c>
      <c r="B20" s="0" t="n">
        <v>0</v>
      </c>
      <c r="C20" s="0" t="s">
        <v>178</v>
      </c>
      <c r="D20" s="11" t="n">
        <f aca="false">B20&gt;K$2</f>
        <v>0</v>
      </c>
      <c r="E20" s="11" t="n">
        <f aca="false">B20&lt;=M$2</f>
        <v>1</v>
      </c>
    </row>
    <row r="21" customFormat="false" ht="12.8" hidden="false" customHeight="false" outlineLevel="0" collapsed="false">
      <c r="A21" s="0" t="s">
        <v>47</v>
      </c>
      <c r="B21" s="0" t="n">
        <v>0</v>
      </c>
      <c r="C21" s="0" t="s">
        <v>178</v>
      </c>
      <c r="D21" s="11" t="n">
        <f aca="false">B21&gt;K$2</f>
        <v>0</v>
      </c>
      <c r="E21" s="11" t="n">
        <f aca="false">B21&lt;=M$2</f>
        <v>1</v>
      </c>
    </row>
    <row r="22" customFormat="false" ht="12.8" hidden="false" customHeight="false" outlineLevel="0" collapsed="false">
      <c r="A22" s="0" t="s">
        <v>48</v>
      </c>
      <c r="B22" s="0" t="n">
        <v>0</v>
      </c>
      <c r="C22" s="0" t="s">
        <v>178</v>
      </c>
      <c r="D22" s="11" t="n">
        <f aca="false">B22&gt;K$2</f>
        <v>0</v>
      </c>
      <c r="E22" s="11" t="n">
        <f aca="false">B22&lt;=M$2</f>
        <v>1</v>
      </c>
    </row>
    <row r="23" customFormat="false" ht="12.8" hidden="false" customHeight="false" outlineLevel="0" collapsed="false">
      <c r="A23" s="0" t="s">
        <v>49</v>
      </c>
      <c r="B23" s="0" t="n">
        <v>0</v>
      </c>
      <c r="C23" s="0" t="s">
        <v>178</v>
      </c>
      <c r="D23" s="11" t="n">
        <f aca="false">B23&gt;K$2</f>
        <v>0</v>
      </c>
      <c r="E23" s="11" t="n">
        <f aca="false">B23&lt;=M$2</f>
        <v>1</v>
      </c>
    </row>
    <row r="24" customFormat="false" ht="12.8" hidden="false" customHeight="false" outlineLevel="0" collapsed="false">
      <c r="A24" s="0" t="s">
        <v>50</v>
      </c>
      <c r="B24" s="0" t="n">
        <v>0</v>
      </c>
      <c r="C24" s="0" t="s">
        <v>178</v>
      </c>
      <c r="D24" s="11" t="n">
        <f aca="false">B24&gt;K$2</f>
        <v>0</v>
      </c>
      <c r="E24" s="11" t="n">
        <f aca="false">B24&lt;=M$2</f>
        <v>1</v>
      </c>
    </row>
    <row r="25" customFormat="false" ht="12.8" hidden="false" customHeight="false" outlineLevel="0" collapsed="false">
      <c r="A25" s="0" t="s">
        <v>51</v>
      </c>
      <c r="B25" s="0" t="n">
        <v>0</v>
      </c>
      <c r="C25" s="0" t="s">
        <v>178</v>
      </c>
      <c r="D25" s="11" t="n">
        <f aca="false">B25&gt;K$2</f>
        <v>0</v>
      </c>
      <c r="E25" s="11" t="n">
        <f aca="false">B25&lt;=M$2</f>
        <v>1</v>
      </c>
    </row>
    <row r="26" customFormat="false" ht="12.8" hidden="false" customHeight="false" outlineLevel="0" collapsed="false">
      <c r="A26" s="0" t="s">
        <v>52</v>
      </c>
      <c r="B26" s="0" t="n">
        <v>0</v>
      </c>
      <c r="C26" s="0" t="s">
        <v>178</v>
      </c>
      <c r="D26" s="11" t="n">
        <f aca="false">B26&gt;K$2</f>
        <v>0</v>
      </c>
      <c r="E26" s="11" t="n">
        <f aca="false">B26&lt;=M$2</f>
        <v>1</v>
      </c>
    </row>
    <row r="27" customFormat="false" ht="12.8" hidden="false" customHeight="false" outlineLevel="0" collapsed="false">
      <c r="A27" s="0" t="s">
        <v>53</v>
      </c>
      <c r="B27" s="0" t="n">
        <v>0</v>
      </c>
      <c r="C27" s="0" t="s">
        <v>178</v>
      </c>
      <c r="D27" s="11" t="n">
        <f aca="false">B27&gt;K$2</f>
        <v>0</v>
      </c>
      <c r="E27" s="11" t="n">
        <f aca="false">B27&lt;=M$2</f>
        <v>1</v>
      </c>
    </row>
    <row r="28" customFormat="false" ht="12.8" hidden="false" customHeight="false" outlineLevel="0" collapsed="false">
      <c r="A28" s="0" t="s">
        <v>54</v>
      </c>
      <c r="B28" s="0" t="n">
        <v>0</v>
      </c>
      <c r="C28" s="0" t="s">
        <v>178</v>
      </c>
      <c r="D28" s="11" t="n">
        <f aca="false">B28&gt;K$2</f>
        <v>0</v>
      </c>
      <c r="E28" s="11" t="n">
        <f aca="false">B28&lt;=M$2</f>
        <v>1</v>
      </c>
    </row>
    <row r="29" customFormat="false" ht="12.8" hidden="false" customHeight="false" outlineLevel="0" collapsed="false">
      <c r="A29" s="0" t="s">
        <v>55</v>
      </c>
      <c r="B29" s="0" t="n">
        <v>0</v>
      </c>
      <c r="C29" s="0" t="s">
        <v>178</v>
      </c>
      <c r="D29" s="11" t="n">
        <f aca="false">B29&gt;K$2</f>
        <v>0</v>
      </c>
      <c r="E29" s="11" t="n">
        <f aca="false">B29&lt;=M$2</f>
        <v>1</v>
      </c>
    </row>
    <row r="30" customFormat="false" ht="12.8" hidden="false" customHeight="false" outlineLevel="0" collapsed="false">
      <c r="A30" s="0" t="s">
        <v>56</v>
      </c>
      <c r="B30" s="0" t="n">
        <v>0</v>
      </c>
      <c r="C30" s="0" t="s">
        <v>178</v>
      </c>
      <c r="D30" s="11" t="n">
        <f aca="false">B30&gt;K$2</f>
        <v>0</v>
      </c>
      <c r="E30" s="11" t="n">
        <f aca="false">B30&lt;=M$2</f>
        <v>1</v>
      </c>
    </row>
    <row r="31" customFormat="false" ht="12.8" hidden="false" customHeight="false" outlineLevel="0" collapsed="false">
      <c r="A31" s="0" t="s">
        <v>57</v>
      </c>
      <c r="B31" s="0" t="n">
        <v>0</v>
      </c>
      <c r="C31" s="0" t="s">
        <v>178</v>
      </c>
      <c r="D31" s="11" t="n">
        <f aca="false">B31&gt;K$2</f>
        <v>0</v>
      </c>
      <c r="E31" s="11" t="n">
        <f aca="false">B31&lt;=M$2</f>
        <v>1</v>
      </c>
    </row>
    <row r="32" customFormat="false" ht="12.8" hidden="false" customHeight="false" outlineLevel="0" collapsed="false">
      <c r="A32" s="0" t="s">
        <v>58</v>
      </c>
      <c r="B32" s="0" t="n">
        <v>0</v>
      </c>
      <c r="C32" s="0" t="s">
        <v>178</v>
      </c>
      <c r="D32" s="11" t="n">
        <f aca="false">B32&gt;K$2</f>
        <v>0</v>
      </c>
      <c r="E32" s="11" t="n">
        <f aca="false">B32&lt;=M$2</f>
        <v>1</v>
      </c>
    </row>
    <row r="33" customFormat="false" ht="12.8" hidden="false" customHeight="false" outlineLevel="0" collapsed="false">
      <c r="A33" s="0" t="s">
        <v>59</v>
      </c>
      <c r="B33" s="0" t="n">
        <v>0</v>
      </c>
      <c r="C33" s="0" t="s">
        <v>178</v>
      </c>
      <c r="D33" s="11" t="n">
        <f aca="false">B33&gt;K$2</f>
        <v>0</v>
      </c>
      <c r="E33" s="11" t="n">
        <f aca="false">B33&lt;=M$2</f>
        <v>1</v>
      </c>
    </row>
    <row r="34" customFormat="false" ht="12.8" hidden="false" customHeight="false" outlineLevel="0" collapsed="false">
      <c r="A34" s="0" t="s">
        <v>60</v>
      </c>
      <c r="B34" s="0" t="n">
        <v>0</v>
      </c>
      <c r="C34" s="0" t="s">
        <v>178</v>
      </c>
      <c r="D34" s="11" t="n">
        <f aca="false">B34&gt;K$2</f>
        <v>0</v>
      </c>
      <c r="E34" s="11" t="n">
        <f aca="false">B34&lt;=M$2</f>
        <v>1</v>
      </c>
    </row>
    <row r="35" customFormat="false" ht="12.8" hidden="false" customHeight="false" outlineLevel="0" collapsed="false">
      <c r="A35" s="0" t="s">
        <v>61</v>
      </c>
      <c r="B35" s="0" t="n">
        <v>0</v>
      </c>
      <c r="C35" s="0" t="s">
        <v>178</v>
      </c>
      <c r="D35" s="11" t="n">
        <f aca="false">B35&gt;K$2</f>
        <v>0</v>
      </c>
      <c r="E35" s="11" t="n">
        <f aca="false">B35&lt;=M$2</f>
        <v>1</v>
      </c>
    </row>
    <row r="36" customFormat="false" ht="12.8" hidden="false" customHeight="false" outlineLevel="0" collapsed="false">
      <c r="A36" s="0" t="s">
        <v>62</v>
      </c>
      <c r="B36" s="0" t="n">
        <v>0</v>
      </c>
      <c r="C36" s="0" t="s">
        <v>178</v>
      </c>
      <c r="D36" s="11" t="n">
        <f aca="false">B36&gt;K$2</f>
        <v>0</v>
      </c>
      <c r="E36" s="11" t="n">
        <f aca="false">B36&lt;=M$2</f>
        <v>1</v>
      </c>
    </row>
    <row r="37" customFormat="false" ht="12.8" hidden="false" customHeight="false" outlineLevel="0" collapsed="false">
      <c r="A37" s="0" t="s">
        <v>63</v>
      </c>
      <c r="B37" s="0" t="n">
        <v>0</v>
      </c>
      <c r="C37" s="0" t="s">
        <v>178</v>
      </c>
      <c r="D37" s="11" t="n">
        <f aca="false">B37&gt;K$2</f>
        <v>0</v>
      </c>
      <c r="E37" s="11" t="n">
        <f aca="false">B37&lt;=M$2</f>
        <v>1</v>
      </c>
    </row>
    <row r="38" customFormat="false" ht="12.8" hidden="false" customHeight="false" outlineLevel="0" collapsed="false">
      <c r="A38" s="0" t="s">
        <v>64</v>
      </c>
      <c r="B38" s="0" t="n">
        <v>0</v>
      </c>
      <c r="C38" s="0" t="s">
        <v>178</v>
      </c>
      <c r="D38" s="11" t="n">
        <f aca="false">B38&gt;K$2</f>
        <v>0</v>
      </c>
      <c r="E38" s="11" t="n">
        <f aca="false">B38&lt;=M$2</f>
        <v>1</v>
      </c>
    </row>
    <row r="39" customFormat="false" ht="12.8" hidden="false" customHeight="false" outlineLevel="0" collapsed="false">
      <c r="A39" s="0" t="s">
        <v>65</v>
      </c>
      <c r="B39" s="0" t="n">
        <v>0</v>
      </c>
      <c r="C39" s="0" t="s">
        <v>178</v>
      </c>
      <c r="D39" s="11" t="n">
        <f aca="false">B39&gt;K$2</f>
        <v>0</v>
      </c>
      <c r="E39" s="11" t="n">
        <f aca="false">B39&lt;=M$2</f>
        <v>1</v>
      </c>
    </row>
    <row r="40" customFormat="false" ht="12.8" hidden="false" customHeight="false" outlineLevel="0" collapsed="false">
      <c r="A40" s="0" t="s">
        <v>66</v>
      </c>
      <c r="B40" s="0" t="n">
        <v>0</v>
      </c>
      <c r="C40" s="0" t="s">
        <v>178</v>
      </c>
      <c r="D40" s="11" t="n">
        <f aca="false">B40&gt;K$2</f>
        <v>0</v>
      </c>
      <c r="E40" s="11" t="n">
        <f aca="false">B40&lt;=M$2</f>
        <v>1</v>
      </c>
    </row>
    <row r="41" customFormat="false" ht="12.8" hidden="false" customHeight="false" outlineLevel="0" collapsed="false">
      <c r="A41" s="0" t="s">
        <v>67</v>
      </c>
      <c r="B41" s="0" t="n">
        <v>0</v>
      </c>
      <c r="C41" s="0" t="s">
        <v>178</v>
      </c>
      <c r="D41" s="11" t="n">
        <f aca="false">B41&gt;K$2</f>
        <v>0</v>
      </c>
      <c r="E41" s="11" t="n">
        <f aca="false">B41&lt;=M$2</f>
        <v>1</v>
      </c>
    </row>
    <row r="42" customFormat="false" ht="12.8" hidden="false" customHeight="false" outlineLevel="0" collapsed="false">
      <c r="A42" s="0" t="s">
        <v>68</v>
      </c>
      <c r="B42" s="0" t="n">
        <v>0</v>
      </c>
      <c r="C42" s="0" t="s">
        <v>178</v>
      </c>
      <c r="D42" s="11" t="n">
        <f aca="false">B42&gt;K$2</f>
        <v>0</v>
      </c>
      <c r="E42" s="11" t="n">
        <f aca="false">B42&lt;=M$2</f>
        <v>1</v>
      </c>
    </row>
    <row r="43" customFormat="false" ht="12.8" hidden="false" customHeight="false" outlineLevel="0" collapsed="false">
      <c r="A43" s="0" t="s">
        <v>69</v>
      </c>
      <c r="B43" s="0" t="n">
        <v>0</v>
      </c>
      <c r="C43" s="0" t="s">
        <v>178</v>
      </c>
      <c r="D43" s="11" t="n">
        <f aca="false">B43&gt;K$2</f>
        <v>0</v>
      </c>
      <c r="E43" s="11" t="n">
        <f aca="false">B43&lt;=M$2</f>
        <v>1</v>
      </c>
    </row>
    <row r="44" customFormat="false" ht="12.8" hidden="false" customHeight="false" outlineLevel="0" collapsed="false">
      <c r="A44" s="0" t="s">
        <v>70</v>
      </c>
      <c r="B44" s="0" t="n">
        <v>0</v>
      </c>
      <c r="C44" s="0" t="s">
        <v>178</v>
      </c>
      <c r="D44" s="11" t="n">
        <f aca="false">B44&gt;K$2</f>
        <v>0</v>
      </c>
      <c r="E44" s="11" t="n">
        <f aca="false">B44&lt;=M$2</f>
        <v>1</v>
      </c>
    </row>
    <row r="45" customFormat="false" ht="12.8" hidden="false" customHeight="false" outlineLevel="0" collapsed="false">
      <c r="A45" s="0" t="s">
        <v>71</v>
      </c>
      <c r="B45" s="0" t="n">
        <v>0</v>
      </c>
      <c r="C45" s="0" t="s">
        <v>178</v>
      </c>
      <c r="D45" s="11" t="n">
        <f aca="false">B45&gt;K$2</f>
        <v>0</v>
      </c>
      <c r="E45" s="11" t="n">
        <f aca="false">B45&lt;=M$2</f>
        <v>1</v>
      </c>
    </row>
    <row r="46" customFormat="false" ht="12.8" hidden="false" customHeight="false" outlineLevel="0" collapsed="false">
      <c r="A46" s="0" t="s">
        <v>72</v>
      </c>
      <c r="B46" s="0" t="n">
        <v>0</v>
      </c>
      <c r="C46" s="0" t="s">
        <v>178</v>
      </c>
      <c r="D46" s="11" t="n">
        <f aca="false">B46&gt;K$2</f>
        <v>0</v>
      </c>
      <c r="E46" s="11" t="n">
        <f aca="false">B46&lt;=M$2</f>
        <v>1</v>
      </c>
    </row>
    <row r="47" customFormat="false" ht="12.8" hidden="false" customHeight="false" outlineLevel="0" collapsed="false">
      <c r="A47" s="0" t="s">
        <v>73</v>
      </c>
      <c r="B47" s="0" t="n">
        <v>0</v>
      </c>
      <c r="C47" s="0" t="s">
        <v>178</v>
      </c>
      <c r="D47" s="11" t="n">
        <f aca="false">B47&gt;K$2</f>
        <v>0</v>
      </c>
      <c r="E47" s="11" t="n">
        <f aca="false">B47&lt;=M$2</f>
        <v>1</v>
      </c>
    </row>
    <row r="48" customFormat="false" ht="12.8" hidden="false" customHeight="false" outlineLevel="0" collapsed="false">
      <c r="A48" s="0" t="s">
        <v>74</v>
      </c>
      <c r="B48" s="0" t="n">
        <v>0</v>
      </c>
      <c r="C48" s="0" t="s">
        <v>178</v>
      </c>
      <c r="D48" s="11" t="n">
        <f aca="false">B48&gt;K$2</f>
        <v>0</v>
      </c>
      <c r="E48" s="11" t="n">
        <f aca="false">B48&lt;=M$2</f>
        <v>1</v>
      </c>
    </row>
    <row r="49" customFormat="false" ht="12.8" hidden="false" customHeight="false" outlineLevel="0" collapsed="false">
      <c r="A49" s="0" t="s">
        <v>75</v>
      </c>
      <c r="B49" s="0" t="n">
        <v>0</v>
      </c>
      <c r="C49" s="0" t="s">
        <v>178</v>
      </c>
      <c r="D49" s="11" t="n">
        <f aca="false">B49&gt;K$2</f>
        <v>0</v>
      </c>
      <c r="E49" s="11" t="n">
        <f aca="false">B49&lt;=M$2</f>
        <v>1</v>
      </c>
    </row>
    <row r="50" customFormat="false" ht="12.8" hidden="false" customHeight="false" outlineLevel="0" collapsed="false">
      <c r="A50" s="0" t="s">
        <v>76</v>
      </c>
      <c r="B50" s="0" t="n">
        <v>0</v>
      </c>
      <c r="C50" s="0" t="s">
        <v>178</v>
      </c>
      <c r="D50" s="11" t="n">
        <f aca="false">B50&gt;K$2</f>
        <v>0</v>
      </c>
      <c r="E50" s="11" t="n">
        <f aca="false">B50&lt;=M$2</f>
        <v>1</v>
      </c>
    </row>
    <row r="51" customFormat="false" ht="12.8" hidden="false" customHeight="false" outlineLevel="0" collapsed="false">
      <c r="A51" s="0" t="s">
        <v>77</v>
      </c>
      <c r="B51" s="0" t="n">
        <v>0</v>
      </c>
      <c r="C51" s="0" t="s">
        <v>178</v>
      </c>
      <c r="D51" s="11" t="n">
        <f aca="false">B51&gt;K$2</f>
        <v>0</v>
      </c>
      <c r="E51" s="11" t="n">
        <f aca="false">B51&lt;=M$2</f>
        <v>1</v>
      </c>
    </row>
    <row r="52" customFormat="false" ht="12.8" hidden="false" customHeight="false" outlineLevel="0" collapsed="false">
      <c r="A52" s="0" t="s">
        <v>78</v>
      </c>
      <c r="B52" s="0" t="n">
        <v>0</v>
      </c>
      <c r="C52" s="0" t="s">
        <v>178</v>
      </c>
      <c r="D52" s="11" t="n">
        <f aca="false">B52&gt;K$2</f>
        <v>0</v>
      </c>
      <c r="E52" s="11" t="n">
        <f aca="false">B52&lt;=M$2</f>
        <v>1</v>
      </c>
    </row>
    <row r="53" customFormat="false" ht="12.8" hidden="false" customHeight="false" outlineLevel="0" collapsed="false">
      <c r="A53" s="0" t="s">
        <v>79</v>
      </c>
      <c r="B53" s="0" t="n">
        <v>0</v>
      </c>
      <c r="C53" s="0" t="s">
        <v>178</v>
      </c>
      <c r="D53" s="11" t="n">
        <f aca="false">B53&gt;K$2</f>
        <v>0</v>
      </c>
      <c r="E53" s="11" t="n">
        <f aca="false">B53&lt;=M$2</f>
        <v>1</v>
      </c>
    </row>
    <row r="54" customFormat="false" ht="12.8" hidden="false" customHeight="false" outlineLevel="0" collapsed="false">
      <c r="A54" s="0" t="s">
        <v>80</v>
      </c>
      <c r="B54" s="0" t="n">
        <v>0</v>
      </c>
      <c r="C54" s="0" t="s">
        <v>178</v>
      </c>
      <c r="D54" s="11" t="n">
        <f aca="false">B54&gt;K$2</f>
        <v>0</v>
      </c>
      <c r="E54" s="11" t="n">
        <f aca="false">B54&lt;=M$2</f>
        <v>1</v>
      </c>
    </row>
    <row r="55" customFormat="false" ht="12.8" hidden="false" customHeight="false" outlineLevel="0" collapsed="false">
      <c r="A55" s="0" t="s">
        <v>81</v>
      </c>
      <c r="B55" s="0" t="n">
        <v>0</v>
      </c>
      <c r="C55" s="0" t="s">
        <v>178</v>
      </c>
      <c r="D55" s="11" t="n">
        <f aca="false">B55&gt;K$2</f>
        <v>0</v>
      </c>
      <c r="E55" s="11" t="n">
        <f aca="false">B55&lt;=M$2</f>
        <v>1</v>
      </c>
    </row>
    <row r="56" customFormat="false" ht="12.8" hidden="false" customHeight="false" outlineLevel="0" collapsed="false">
      <c r="A56" s="0" t="s">
        <v>82</v>
      </c>
      <c r="B56" s="0" t="n">
        <v>0</v>
      </c>
      <c r="C56" s="0" t="s">
        <v>178</v>
      </c>
      <c r="D56" s="11" t="n">
        <f aca="false">B56&gt;K$2</f>
        <v>0</v>
      </c>
      <c r="E56" s="11" t="n">
        <f aca="false">B56&lt;=M$2</f>
        <v>1</v>
      </c>
    </row>
    <row r="57" customFormat="false" ht="12.8" hidden="false" customHeight="false" outlineLevel="0" collapsed="false">
      <c r="A57" s="0" t="s">
        <v>83</v>
      </c>
      <c r="B57" s="0" t="n">
        <v>0</v>
      </c>
      <c r="C57" s="0" t="s">
        <v>178</v>
      </c>
      <c r="D57" s="11" t="n">
        <f aca="false">B57&gt;K$2</f>
        <v>0</v>
      </c>
      <c r="E57" s="11" t="n">
        <f aca="false">B57&lt;=M$2</f>
        <v>1</v>
      </c>
    </row>
    <row r="58" customFormat="false" ht="12.8" hidden="false" customHeight="false" outlineLevel="0" collapsed="false">
      <c r="A58" s="0" t="s">
        <v>84</v>
      </c>
      <c r="B58" s="0" t="n">
        <v>0</v>
      </c>
      <c r="C58" s="0" t="s">
        <v>178</v>
      </c>
      <c r="D58" s="11" t="n">
        <f aca="false">B58&gt;K$2</f>
        <v>0</v>
      </c>
      <c r="E58" s="11" t="n">
        <f aca="false">B58&lt;=M$2</f>
        <v>1</v>
      </c>
    </row>
    <row r="59" customFormat="false" ht="12.8" hidden="false" customHeight="false" outlineLevel="0" collapsed="false">
      <c r="A59" s="0" t="s">
        <v>85</v>
      </c>
      <c r="B59" s="0" t="n">
        <v>0</v>
      </c>
      <c r="C59" s="0" t="s">
        <v>178</v>
      </c>
      <c r="D59" s="11" t="n">
        <f aca="false">B59&gt;K$2</f>
        <v>0</v>
      </c>
      <c r="E59" s="11" t="n">
        <f aca="false">B59&lt;=M$2</f>
        <v>1</v>
      </c>
    </row>
    <row r="60" customFormat="false" ht="12.8" hidden="false" customHeight="false" outlineLevel="0" collapsed="false">
      <c r="A60" s="0" t="s">
        <v>86</v>
      </c>
      <c r="B60" s="0" t="n">
        <v>0</v>
      </c>
      <c r="C60" s="0" t="s">
        <v>178</v>
      </c>
      <c r="D60" s="11" t="n">
        <f aca="false">B60&gt;K$2</f>
        <v>0</v>
      </c>
      <c r="E60" s="11" t="n">
        <f aca="false">B60&lt;=M$2</f>
        <v>1</v>
      </c>
    </row>
    <row r="61" customFormat="false" ht="12.8" hidden="false" customHeight="false" outlineLevel="0" collapsed="false">
      <c r="A61" s="0" t="s">
        <v>87</v>
      </c>
      <c r="B61" s="0" t="n">
        <v>0</v>
      </c>
      <c r="C61" s="0" t="s">
        <v>178</v>
      </c>
      <c r="D61" s="11" t="n">
        <f aca="false">B61&gt;K$2</f>
        <v>0</v>
      </c>
      <c r="E61" s="11" t="n">
        <f aca="false">B61&lt;=M$2</f>
        <v>1</v>
      </c>
    </row>
    <row r="62" customFormat="false" ht="12.8" hidden="false" customHeight="false" outlineLevel="0" collapsed="false">
      <c r="A62" s="0" t="s">
        <v>88</v>
      </c>
      <c r="B62" s="0" t="n">
        <v>0</v>
      </c>
      <c r="C62" s="0" t="s">
        <v>178</v>
      </c>
      <c r="D62" s="11" t="n">
        <f aca="false">B62&gt;K$2</f>
        <v>0</v>
      </c>
      <c r="E62" s="11" t="n">
        <f aca="false">B62&lt;=M$2</f>
        <v>1</v>
      </c>
    </row>
    <row r="63" customFormat="false" ht="12.8" hidden="false" customHeight="false" outlineLevel="0" collapsed="false">
      <c r="A63" s="0" t="s">
        <v>89</v>
      </c>
      <c r="B63" s="0" t="n">
        <v>0</v>
      </c>
      <c r="C63" s="0" t="s">
        <v>178</v>
      </c>
      <c r="D63" s="11" t="n">
        <f aca="false">B63&gt;K$2</f>
        <v>0</v>
      </c>
      <c r="E63" s="11" t="n">
        <f aca="false">B63&lt;=M$2</f>
        <v>1</v>
      </c>
    </row>
    <row r="64" customFormat="false" ht="12.8" hidden="false" customHeight="false" outlineLevel="0" collapsed="false">
      <c r="A64" s="0" t="s">
        <v>90</v>
      </c>
      <c r="B64" s="0" t="n">
        <v>0</v>
      </c>
      <c r="C64" s="0" t="s">
        <v>178</v>
      </c>
      <c r="D64" s="11" t="n">
        <f aca="false">B64&gt;K$2</f>
        <v>0</v>
      </c>
      <c r="E64" s="11" t="n">
        <f aca="false">B64&lt;=M$2</f>
        <v>1</v>
      </c>
    </row>
    <row r="65" customFormat="false" ht="12.8" hidden="false" customHeight="false" outlineLevel="0" collapsed="false">
      <c r="A65" s="0" t="s">
        <v>91</v>
      </c>
      <c r="B65" s="0" t="n">
        <v>0</v>
      </c>
      <c r="C65" s="0" t="s">
        <v>178</v>
      </c>
      <c r="D65" s="11" t="n">
        <f aca="false">B65&gt;K$2</f>
        <v>0</v>
      </c>
      <c r="E65" s="11" t="n">
        <f aca="false">B65&lt;=M$2</f>
        <v>1</v>
      </c>
    </row>
    <row r="66" customFormat="false" ht="12.8" hidden="false" customHeight="false" outlineLevel="0" collapsed="false">
      <c r="A66" s="0" t="s">
        <v>92</v>
      </c>
      <c r="B66" s="0" t="n">
        <v>0</v>
      </c>
      <c r="C66" s="0" t="s">
        <v>178</v>
      </c>
      <c r="D66" s="11" t="n">
        <f aca="false">B66&gt;K$2</f>
        <v>0</v>
      </c>
      <c r="E66" s="11" t="n">
        <f aca="false">B66&lt;=M$2</f>
        <v>1</v>
      </c>
    </row>
    <row r="67" customFormat="false" ht="12.8" hidden="false" customHeight="false" outlineLevel="0" collapsed="false">
      <c r="A67" s="0" t="s">
        <v>93</v>
      </c>
      <c r="B67" s="0" t="n">
        <v>0</v>
      </c>
      <c r="C67" s="0" t="s">
        <v>178</v>
      </c>
      <c r="D67" s="11" t="n">
        <f aca="false">B67&gt;K$2</f>
        <v>0</v>
      </c>
      <c r="E67" s="11" t="n">
        <f aca="false">B67&lt;=M$2</f>
        <v>1</v>
      </c>
    </row>
    <row r="68" customFormat="false" ht="12.8" hidden="false" customHeight="false" outlineLevel="0" collapsed="false">
      <c r="A68" s="0" t="s">
        <v>94</v>
      </c>
      <c r="B68" s="0" t="n">
        <v>0</v>
      </c>
      <c r="C68" s="0" t="s">
        <v>178</v>
      </c>
      <c r="D68" s="11" t="n">
        <f aca="false">B68&gt;K$2</f>
        <v>0</v>
      </c>
      <c r="E68" s="11" t="n">
        <f aca="false">B68&lt;=M$2</f>
        <v>1</v>
      </c>
    </row>
    <row r="69" customFormat="false" ht="12.8" hidden="false" customHeight="false" outlineLevel="0" collapsed="false">
      <c r="A69" s="0" t="s">
        <v>95</v>
      </c>
      <c r="B69" s="0" t="n">
        <v>0</v>
      </c>
      <c r="C69" s="0" t="s">
        <v>178</v>
      </c>
      <c r="D69" s="11" t="n">
        <f aca="false">B69&gt;K$2</f>
        <v>0</v>
      </c>
      <c r="E69" s="11" t="n">
        <f aca="false">B69&lt;=M$2</f>
        <v>1</v>
      </c>
    </row>
    <row r="70" customFormat="false" ht="12.8" hidden="false" customHeight="false" outlineLevel="0" collapsed="false">
      <c r="A70" s="0" t="s">
        <v>96</v>
      </c>
      <c r="B70" s="0" t="n">
        <v>0</v>
      </c>
      <c r="C70" s="0" t="s">
        <v>178</v>
      </c>
      <c r="D70" s="11" t="n">
        <f aca="false">B70&gt;K$2</f>
        <v>0</v>
      </c>
      <c r="E70" s="11" t="n">
        <f aca="false">B70&lt;=M$2</f>
        <v>1</v>
      </c>
    </row>
    <row r="71" customFormat="false" ht="12.8" hidden="false" customHeight="false" outlineLevel="0" collapsed="false">
      <c r="A71" s="0" t="s">
        <v>97</v>
      </c>
      <c r="B71" s="0" t="n">
        <v>0</v>
      </c>
      <c r="C71" s="0" t="s">
        <v>178</v>
      </c>
      <c r="D71" s="11" t="n">
        <f aca="false">B71&gt;K$2</f>
        <v>0</v>
      </c>
      <c r="E71" s="11" t="n">
        <f aca="false">B71&lt;=M$2</f>
        <v>1</v>
      </c>
    </row>
    <row r="72" customFormat="false" ht="12.8" hidden="false" customHeight="false" outlineLevel="0" collapsed="false">
      <c r="A72" s="0" t="s">
        <v>98</v>
      </c>
      <c r="B72" s="0" t="n">
        <v>0</v>
      </c>
      <c r="C72" s="0" t="s">
        <v>178</v>
      </c>
      <c r="D72" s="11" t="n">
        <f aca="false">B72&gt;K$2</f>
        <v>0</v>
      </c>
      <c r="E72" s="11" t="n">
        <f aca="false">B72&lt;=M$2</f>
        <v>1</v>
      </c>
    </row>
    <row r="73" customFormat="false" ht="12.8" hidden="false" customHeight="false" outlineLevel="0" collapsed="false">
      <c r="A73" s="0" t="s">
        <v>99</v>
      </c>
      <c r="B73" s="0" t="n">
        <v>0</v>
      </c>
      <c r="C73" s="0" t="s">
        <v>178</v>
      </c>
      <c r="D73" s="11" t="n">
        <f aca="false">B73&gt;K$2</f>
        <v>0</v>
      </c>
      <c r="E73" s="11" t="n">
        <f aca="false">B73&lt;=M$2</f>
        <v>1</v>
      </c>
    </row>
    <row r="74" customFormat="false" ht="12.8" hidden="false" customHeight="false" outlineLevel="0" collapsed="false">
      <c r="A74" s="0" t="s">
        <v>100</v>
      </c>
      <c r="B74" s="0" t="n">
        <v>0</v>
      </c>
      <c r="C74" s="0" t="s">
        <v>178</v>
      </c>
      <c r="D74" s="11" t="n">
        <f aca="false">B74&gt;K$2</f>
        <v>0</v>
      </c>
      <c r="E74" s="11" t="n">
        <f aca="false">B74&lt;=M$2</f>
        <v>1</v>
      </c>
    </row>
    <row r="75" customFormat="false" ht="12.8" hidden="false" customHeight="false" outlineLevel="0" collapsed="false">
      <c r="A75" s="0" t="s">
        <v>101</v>
      </c>
      <c r="B75" s="0" t="n">
        <v>0</v>
      </c>
      <c r="C75" s="0" t="s">
        <v>178</v>
      </c>
      <c r="D75" s="11" t="n">
        <f aca="false">B75&gt;K$2</f>
        <v>0</v>
      </c>
      <c r="E75" s="11" t="n">
        <f aca="false">B75&lt;=M$2</f>
        <v>1</v>
      </c>
    </row>
    <row r="76" customFormat="false" ht="12.8" hidden="false" customHeight="false" outlineLevel="0" collapsed="false">
      <c r="A76" s="0" t="s">
        <v>102</v>
      </c>
      <c r="B76" s="0" t="n">
        <v>0</v>
      </c>
      <c r="C76" s="0" t="s">
        <v>178</v>
      </c>
      <c r="D76" s="11" t="n">
        <f aca="false">B76&gt;K$2</f>
        <v>0</v>
      </c>
      <c r="E76" s="11" t="n">
        <f aca="false">B76&lt;=M$2</f>
        <v>1</v>
      </c>
    </row>
    <row r="77" customFormat="false" ht="12.8" hidden="false" customHeight="false" outlineLevel="0" collapsed="false">
      <c r="A77" s="0" t="s">
        <v>103</v>
      </c>
      <c r="B77" s="0" t="n">
        <v>0</v>
      </c>
      <c r="C77" s="0" t="s">
        <v>178</v>
      </c>
      <c r="D77" s="11" t="n">
        <f aca="false">B77&gt;K$2</f>
        <v>0</v>
      </c>
      <c r="E77" s="11" t="n">
        <f aca="false">B77&lt;=M$2</f>
        <v>1</v>
      </c>
    </row>
    <row r="78" customFormat="false" ht="12.8" hidden="false" customHeight="false" outlineLevel="0" collapsed="false">
      <c r="A78" s="0" t="s">
        <v>104</v>
      </c>
      <c r="B78" s="0" t="n">
        <v>0</v>
      </c>
      <c r="C78" s="0" t="s">
        <v>178</v>
      </c>
      <c r="D78" s="11" t="n">
        <f aca="false">B78&gt;K$2</f>
        <v>0</v>
      </c>
      <c r="E78" s="11" t="n">
        <f aca="false">B78&lt;=M$2</f>
        <v>1</v>
      </c>
    </row>
    <row r="79" customFormat="false" ht="12.8" hidden="false" customHeight="false" outlineLevel="0" collapsed="false">
      <c r="A79" s="0" t="s">
        <v>105</v>
      </c>
      <c r="B79" s="0" t="n">
        <v>0</v>
      </c>
      <c r="C79" s="0" t="s">
        <v>178</v>
      </c>
      <c r="D79" s="11" t="n">
        <f aca="false">B79&gt;K$2</f>
        <v>0</v>
      </c>
      <c r="E79" s="11" t="n">
        <f aca="false">B79&lt;=M$2</f>
        <v>1</v>
      </c>
    </row>
    <row r="80" customFormat="false" ht="12.8" hidden="false" customHeight="false" outlineLevel="0" collapsed="false">
      <c r="A80" s="0" t="s">
        <v>106</v>
      </c>
      <c r="B80" s="0" t="n">
        <v>0</v>
      </c>
      <c r="C80" s="0" t="s">
        <v>178</v>
      </c>
      <c r="D80" s="11" t="n">
        <f aca="false">B80&gt;K$2</f>
        <v>0</v>
      </c>
      <c r="E80" s="11" t="n">
        <f aca="false">B80&lt;=M$2</f>
        <v>1</v>
      </c>
    </row>
    <row r="81" customFormat="false" ht="12.8" hidden="false" customHeight="false" outlineLevel="0" collapsed="false">
      <c r="A81" s="0" t="s">
        <v>107</v>
      </c>
      <c r="B81" s="0" t="n">
        <v>0</v>
      </c>
      <c r="C81" s="0" t="s">
        <v>178</v>
      </c>
      <c r="D81" s="11" t="n">
        <f aca="false">B81&gt;K$2</f>
        <v>0</v>
      </c>
      <c r="E81" s="11" t="n">
        <f aca="false">B81&lt;=M$2</f>
        <v>1</v>
      </c>
    </row>
    <row r="82" customFormat="false" ht="12.8" hidden="false" customHeight="false" outlineLevel="0" collapsed="false">
      <c r="A82" s="0" t="s">
        <v>108</v>
      </c>
      <c r="B82" s="0" t="n">
        <v>0</v>
      </c>
      <c r="C82" s="0" t="s">
        <v>178</v>
      </c>
      <c r="D82" s="11" t="n">
        <f aca="false">B82&gt;K$2</f>
        <v>0</v>
      </c>
      <c r="E82" s="11" t="n">
        <f aca="false">B82&lt;=M$2</f>
        <v>1</v>
      </c>
    </row>
    <row r="83" customFormat="false" ht="12.8" hidden="false" customHeight="false" outlineLevel="0" collapsed="false">
      <c r="A83" s="0" t="s">
        <v>109</v>
      </c>
      <c r="B83" s="0" t="n">
        <v>0</v>
      </c>
      <c r="C83" s="0" t="s">
        <v>178</v>
      </c>
      <c r="D83" s="11" t="n">
        <f aca="false">B83&gt;K$2</f>
        <v>0</v>
      </c>
      <c r="E83" s="11" t="n">
        <f aca="false">B83&lt;=M$2</f>
        <v>1</v>
      </c>
    </row>
    <row r="84" customFormat="false" ht="12.8" hidden="false" customHeight="false" outlineLevel="0" collapsed="false">
      <c r="A84" s="0" t="s">
        <v>110</v>
      </c>
      <c r="B84" s="0" t="n">
        <v>0</v>
      </c>
      <c r="C84" s="0" t="s">
        <v>178</v>
      </c>
      <c r="D84" s="11" t="n">
        <f aca="false">B84&gt;K$2</f>
        <v>0</v>
      </c>
      <c r="E84" s="11" t="n">
        <f aca="false">B84&lt;=M$2</f>
        <v>1</v>
      </c>
    </row>
    <row r="85" customFormat="false" ht="12.8" hidden="false" customHeight="false" outlineLevel="0" collapsed="false">
      <c r="A85" s="0" t="s">
        <v>111</v>
      </c>
      <c r="B85" s="0" t="n">
        <v>0</v>
      </c>
      <c r="C85" s="0" t="s">
        <v>178</v>
      </c>
      <c r="D85" s="11" t="n">
        <f aca="false">B85&gt;K$2</f>
        <v>0</v>
      </c>
      <c r="E85" s="11" t="n">
        <f aca="false">B85&lt;=M$2</f>
        <v>1</v>
      </c>
    </row>
    <row r="86" customFormat="false" ht="12.8" hidden="false" customHeight="false" outlineLevel="0" collapsed="false">
      <c r="A86" s="0" t="s">
        <v>112</v>
      </c>
      <c r="B86" s="0" t="n">
        <v>0</v>
      </c>
      <c r="C86" s="0" t="s">
        <v>178</v>
      </c>
      <c r="D86" s="11" t="n">
        <f aca="false">B86&gt;K$2</f>
        <v>0</v>
      </c>
      <c r="E86" s="11" t="n">
        <f aca="false">B86&lt;=M$2</f>
        <v>1</v>
      </c>
    </row>
    <row r="87" customFormat="false" ht="12.8" hidden="false" customHeight="false" outlineLevel="0" collapsed="false">
      <c r="A87" s="0" t="s">
        <v>113</v>
      </c>
      <c r="B87" s="0" t="n">
        <v>0</v>
      </c>
      <c r="C87" s="0" t="s">
        <v>178</v>
      </c>
      <c r="D87" s="11" t="n">
        <f aca="false">B87&gt;K$2</f>
        <v>0</v>
      </c>
      <c r="E87" s="11" t="n">
        <f aca="false">B87&lt;=M$2</f>
        <v>1</v>
      </c>
    </row>
    <row r="88" customFormat="false" ht="12.8" hidden="false" customHeight="false" outlineLevel="0" collapsed="false">
      <c r="A88" s="0" t="s">
        <v>114</v>
      </c>
      <c r="B88" s="0" t="n">
        <v>0</v>
      </c>
      <c r="C88" s="0" t="s">
        <v>178</v>
      </c>
      <c r="D88" s="11" t="n">
        <f aca="false">B88&gt;K$2</f>
        <v>0</v>
      </c>
      <c r="E88" s="11" t="n">
        <f aca="false">B88&lt;=M$2</f>
        <v>1</v>
      </c>
    </row>
    <row r="89" customFormat="false" ht="12.8" hidden="false" customHeight="false" outlineLevel="0" collapsed="false">
      <c r="A89" s="0" t="s">
        <v>115</v>
      </c>
      <c r="B89" s="0" t="n">
        <v>0</v>
      </c>
      <c r="C89" s="0" t="s">
        <v>178</v>
      </c>
      <c r="D89" s="11" t="n">
        <f aca="false">B89&gt;K$2</f>
        <v>0</v>
      </c>
      <c r="E89" s="11" t="n">
        <f aca="false">B89&lt;=M$2</f>
        <v>1</v>
      </c>
    </row>
    <row r="90" customFormat="false" ht="12.8" hidden="false" customHeight="false" outlineLevel="0" collapsed="false">
      <c r="A90" s="0" t="s">
        <v>116</v>
      </c>
      <c r="B90" s="0" t="n">
        <v>0</v>
      </c>
      <c r="C90" s="0" t="s">
        <v>178</v>
      </c>
      <c r="D90" s="11" t="n">
        <f aca="false">B90&gt;K$2</f>
        <v>0</v>
      </c>
      <c r="E90" s="11" t="n">
        <f aca="false">B90&lt;=M$2</f>
        <v>1</v>
      </c>
    </row>
    <row r="91" customFormat="false" ht="12.8" hidden="false" customHeight="false" outlineLevel="0" collapsed="false">
      <c r="A91" s="0" t="s">
        <v>117</v>
      </c>
      <c r="B91" s="0" t="n">
        <v>0</v>
      </c>
      <c r="C91" s="0" t="s">
        <v>178</v>
      </c>
      <c r="D91" s="11" t="n">
        <f aca="false">B91&gt;K$2</f>
        <v>0</v>
      </c>
      <c r="E91" s="11" t="n">
        <f aca="false">B91&lt;=M$2</f>
        <v>1</v>
      </c>
    </row>
    <row r="92" customFormat="false" ht="12.8" hidden="false" customHeight="false" outlineLevel="0" collapsed="false">
      <c r="A92" s="0" t="s">
        <v>118</v>
      </c>
      <c r="B92" s="0" t="n">
        <v>0</v>
      </c>
      <c r="C92" s="0" t="s">
        <v>178</v>
      </c>
      <c r="D92" s="11" t="n">
        <f aca="false">B92&gt;K$2</f>
        <v>0</v>
      </c>
      <c r="E92" s="11" t="n">
        <f aca="false">B92&lt;=M$2</f>
        <v>1</v>
      </c>
    </row>
    <row r="93" customFormat="false" ht="12.8" hidden="false" customHeight="false" outlineLevel="0" collapsed="false">
      <c r="A93" s="0" t="s">
        <v>119</v>
      </c>
      <c r="B93" s="0" t="n">
        <v>0</v>
      </c>
      <c r="C93" s="0" t="s">
        <v>178</v>
      </c>
      <c r="D93" s="11" t="n">
        <f aca="false">B93&gt;K$2</f>
        <v>0</v>
      </c>
      <c r="E93" s="11" t="n">
        <f aca="false">B93&lt;=M$2</f>
        <v>1</v>
      </c>
    </row>
    <row r="94" customFormat="false" ht="12.8" hidden="false" customHeight="false" outlineLevel="0" collapsed="false">
      <c r="A94" s="0" t="s">
        <v>120</v>
      </c>
      <c r="B94" s="0" t="n">
        <v>0</v>
      </c>
      <c r="C94" s="0" t="s">
        <v>178</v>
      </c>
      <c r="D94" s="11" t="n">
        <f aca="false">B94&gt;K$2</f>
        <v>0</v>
      </c>
      <c r="E94" s="11" t="n">
        <f aca="false">B94&lt;=M$2</f>
        <v>1</v>
      </c>
    </row>
    <row r="95" customFormat="false" ht="12.8" hidden="false" customHeight="false" outlineLevel="0" collapsed="false">
      <c r="A95" s="0" t="s">
        <v>121</v>
      </c>
      <c r="B95" s="0" t="n">
        <v>0</v>
      </c>
      <c r="C95" s="0" t="s">
        <v>178</v>
      </c>
      <c r="D95" s="11" t="n">
        <f aca="false">B95&gt;K$2</f>
        <v>0</v>
      </c>
      <c r="E95" s="11" t="n">
        <f aca="false">B95&lt;=M$2</f>
        <v>1</v>
      </c>
    </row>
    <row r="96" customFormat="false" ht="12.8" hidden="false" customHeight="false" outlineLevel="0" collapsed="false">
      <c r="A96" s="0" t="s">
        <v>122</v>
      </c>
      <c r="B96" s="0" t="n">
        <v>0</v>
      </c>
      <c r="C96" s="0" t="s">
        <v>178</v>
      </c>
      <c r="D96" s="11" t="n">
        <f aca="false">B96&gt;K$2</f>
        <v>0</v>
      </c>
      <c r="E96" s="11" t="n">
        <f aca="false">B96&lt;=M$2</f>
        <v>1</v>
      </c>
    </row>
    <row r="97" customFormat="false" ht="12.8" hidden="false" customHeight="false" outlineLevel="0" collapsed="false">
      <c r="A97" s="0" t="s">
        <v>123</v>
      </c>
      <c r="B97" s="0" t="n">
        <v>0</v>
      </c>
      <c r="C97" s="0" t="s">
        <v>178</v>
      </c>
      <c r="D97" s="11" t="n">
        <f aca="false">B97&gt;K$2</f>
        <v>0</v>
      </c>
      <c r="E97" s="11" t="n">
        <f aca="false">B97&lt;=M$2</f>
        <v>1</v>
      </c>
    </row>
    <row r="98" customFormat="false" ht="12.8" hidden="false" customHeight="false" outlineLevel="0" collapsed="false">
      <c r="A98" s="0" t="s">
        <v>124</v>
      </c>
      <c r="B98" s="0" t="n">
        <v>0</v>
      </c>
      <c r="C98" s="0" t="s">
        <v>178</v>
      </c>
      <c r="D98" s="11" t="n">
        <f aca="false">B98&gt;K$2</f>
        <v>0</v>
      </c>
      <c r="E98" s="11" t="n">
        <f aca="false">B98&lt;=M$2</f>
        <v>1</v>
      </c>
    </row>
    <row r="99" customFormat="false" ht="12.8" hidden="false" customHeight="false" outlineLevel="0" collapsed="false">
      <c r="A99" s="0" t="s">
        <v>125</v>
      </c>
      <c r="B99" s="0" t="n">
        <v>0</v>
      </c>
      <c r="C99" s="0" t="s">
        <v>178</v>
      </c>
      <c r="D99" s="11" t="n">
        <f aca="false">B99&gt;K$2</f>
        <v>0</v>
      </c>
      <c r="E99" s="11" t="n">
        <f aca="false">B99&lt;=M$2</f>
        <v>1</v>
      </c>
    </row>
    <row r="100" customFormat="false" ht="12.8" hidden="false" customHeight="false" outlineLevel="0" collapsed="false">
      <c r="A100" s="0" t="s">
        <v>126</v>
      </c>
      <c r="B100" s="0" t="n">
        <v>0</v>
      </c>
      <c r="C100" s="0" t="s">
        <v>178</v>
      </c>
      <c r="D100" s="11" t="n">
        <f aca="false">B100&gt;K$2</f>
        <v>0</v>
      </c>
      <c r="E100" s="11" t="n">
        <f aca="false">B100&lt;=M$2</f>
        <v>1</v>
      </c>
    </row>
    <row r="101" customFormat="false" ht="12.8" hidden="false" customHeight="false" outlineLevel="0" collapsed="false">
      <c r="A101" s="0" t="s">
        <v>127</v>
      </c>
      <c r="B101" s="0" t="n">
        <v>0</v>
      </c>
      <c r="C101" s="0" t="s">
        <v>178</v>
      </c>
      <c r="D101" s="11" t="n">
        <f aca="false">B101&gt;K$2</f>
        <v>0</v>
      </c>
      <c r="E101" s="11" t="n">
        <f aca="false">B101&lt;=M$2</f>
        <v>1</v>
      </c>
    </row>
    <row r="102" customFormat="false" ht="12.8" hidden="false" customHeight="false" outlineLevel="0" collapsed="false">
      <c r="A102" s="0" t="s">
        <v>128</v>
      </c>
      <c r="B102" s="0" t="n">
        <v>0</v>
      </c>
      <c r="C102" s="0" t="s">
        <v>178</v>
      </c>
      <c r="D102" s="11" t="n">
        <f aca="false">B102&gt;K$2</f>
        <v>0</v>
      </c>
      <c r="E102" s="11" t="n">
        <f aca="false">B102&lt;=M$2</f>
        <v>1</v>
      </c>
    </row>
    <row r="103" customFormat="false" ht="12.8" hidden="false" customHeight="false" outlineLevel="0" collapsed="false">
      <c r="A103" s="0" t="s">
        <v>129</v>
      </c>
      <c r="B103" s="0" t="n">
        <v>0</v>
      </c>
      <c r="C103" s="0" t="s">
        <v>178</v>
      </c>
      <c r="D103" s="11" t="n">
        <f aca="false">B103&gt;K$2</f>
        <v>0</v>
      </c>
      <c r="E103" s="11" t="n">
        <f aca="false">B103&lt;=M$2</f>
        <v>1</v>
      </c>
    </row>
    <row r="104" customFormat="false" ht="12.8" hidden="false" customHeight="false" outlineLevel="0" collapsed="false">
      <c r="A104" s="0" t="s">
        <v>130</v>
      </c>
      <c r="B104" s="0" t="n">
        <v>0</v>
      </c>
      <c r="C104" s="0" t="s">
        <v>178</v>
      </c>
      <c r="D104" s="11" t="n">
        <f aca="false">B104&gt;K$2</f>
        <v>0</v>
      </c>
      <c r="E104" s="11" t="n">
        <f aca="false">B104&lt;=M$2</f>
        <v>1</v>
      </c>
    </row>
    <row r="105" customFormat="false" ht="12.8" hidden="false" customHeight="false" outlineLevel="0" collapsed="false">
      <c r="A105" s="0" t="s">
        <v>131</v>
      </c>
      <c r="B105" s="0" t="n">
        <v>0</v>
      </c>
      <c r="C105" s="0" t="s">
        <v>178</v>
      </c>
      <c r="D105" s="11" t="n">
        <f aca="false">B105&gt;K$2</f>
        <v>0</v>
      </c>
      <c r="E105" s="11" t="n">
        <f aca="false">B105&lt;=M$2</f>
        <v>1</v>
      </c>
    </row>
    <row r="106" customFormat="false" ht="12.8" hidden="false" customHeight="false" outlineLevel="0" collapsed="false">
      <c r="A106" s="0" t="s">
        <v>132</v>
      </c>
      <c r="B106" s="0" t="n">
        <v>0</v>
      </c>
      <c r="C106" s="0" t="s">
        <v>178</v>
      </c>
      <c r="D106" s="11" t="n">
        <f aca="false">B106&gt;K$2</f>
        <v>0</v>
      </c>
      <c r="E106" s="11" t="n">
        <f aca="false">B106&lt;=M$2</f>
        <v>1</v>
      </c>
    </row>
    <row r="107" customFormat="false" ht="12.8" hidden="false" customHeight="false" outlineLevel="0" collapsed="false">
      <c r="A107" s="0" t="s">
        <v>133</v>
      </c>
      <c r="B107" s="0" t="n">
        <v>0</v>
      </c>
      <c r="C107" s="0" t="s">
        <v>178</v>
      </c>
      <c r="D107" s="11" t="n">
        <f aca="false">B107&gt;K$2</f>
        <v>0</v>
      </c>
      <c r="E107" s="11" t="n">
        <f aca="false">B107&lt;=M$2</f>
        <v>1</v>
      </c>
    </row>
    <row r="108" customFormat="false" ht="12.8" hidden="false" customHeight="false" outlineLevel="0" collapsed="false">
      <c r="A108" s="0" t="s">
        <v>134</v>
      </c>
      <c r="B108" s="0" t="n">
        <v>0</v>
      </c>
      <c r="C108" s="0" t="s">
        <v>178</v>
      </c>
      <c r="D108" s="11" t="n">
        <f aca="false">B108&gt;K$2</f>
        <v>0</v>
      </c>
      <c r="E108" s="11" t="n">
        <f aca="false">B108&lt;=M$2</f>
        <v>1</v>
      </c>
    </row>
    <row r="109" customFormat="false" ht="12.8" hidden="false" customHeight="false" outlineLevel="0" collapsed="false">
      <c r="A109" s="0" t="s">
        <v>135</v>
      </c>
      <c r="B109" s="0" t="n">
        <v>0</v>
      </c>
      <c r="C109" s="0" t="s">
        <v>178</v>
      </c>
      <c r="D109" s="11" t="n">
        <f aca="false">B109&gt;K$2</f>
        <v>0</v>
      </c>
      <c r="E109" s="11" t="n">
        <f aca="false">B109&lt;=M$2</f>
        <v>1</v>
      </c>
    </row>
    <row r="110" customFormat="false" ht="12.8" hidden="false" customHeight="false" outlineLevel="0" collapsed="false">
      <c r="A110" s="0" t="s">
        <v>136</v>
      </c>
      <c r="B110" s="0" t="n">
        <v>0</v>
      </c>
      <c r="C110" s="0" t="s">
        <v>178</v>
      </c>
      <c r="D110" s="11" t="n">
        <f aca="false">B110&gt;K$2</f>
        <v>0</v>
      </c>
      <c r="E110" s="11" t="n">
        <f aca="false">B110&lt;=M$2</f>
        <v>1</v>
      </c>
    </row>
    <row r="111" customFormat="false" ht="12.8" hidden="false" customHeight="false" outlineLevel="0" collapsed="false">
      <c r="A111" s="0" t="s">
        <v>137</v>
      </c>
      <c r="B111" s="0" t="n">
        <v>0</v>
      </c>
      <c r="C111" s="0" t="s">
        <v>178</v>
      </c>
      <c r="D111" s="11" t="n">
        <f aca="false">B111&gt;K$2</f>
        <v>0</v>
      </c>
      <c r="E111" s="11" t="n">
        <f aca="false">B111&lt;=M$2</f>
        <v>1</v>
      </c>
    </row>
    <row r="112" customFormat="false" ht="12.8" hidden="false" customHeight="false" outlineLevel="0" collapsed="false">
      <c r="A112" s="0" t="s">
        <v>138</v>
      </c>
      <c r="B112" s="0" t="n">
        <v>0</v>
      </c>
      <c r="C112" s="0" t="s">
        <v>178</v>
      </c>
      <c r="D112" s="11" t="n">
        <f aca="false">B112&gt;K$2</f>
        <v>0</v>
      </c>
      <c r="E112" s="11" t="n">
        <f aca="false">B112&lt;=M$2</f>
        <v>1</v>
      </c>
    </row>
    <row r="113" customFormat="false" ht="12.8" hidden="false" customHeight="false" outlineLevel="0" collapsed="false">
      <c r="A113" s="0" t="s">
        <v>139</v>
      </c>
      <c r="B113" s="0" t="n">
        <v>0</v>
      </c>
      <c r="C113" s="0" t="s">
        <v>178</v>
      </c>
      <c r="D113" s="11" t="n">
        <f aca="false">B113&gt;K$2</f>
        <v>0</v>
      </c>
      <c r="E113" s="11" t="n">
        <f aca="false">B113&lt;=M$2</f>
        <v>1</v>
      </c>
    </row>
    <row r="114" customFormat="false" ht="12.8" hidden="false" customHeight="false" outlineLevel="0" collapsed="false">
      <c r="A114" s="0" t="s">
        <v>140</v>
      </c>
      <c r="B114" s="0" t="n">
        <v>0</v>
      </c>
      <c r="C114" s="0" t="s">
        <v>178</v>
      </c>
      <c r="D114" s="11" t="n">
        <f aca="false">B114&gt;K$2</f>
        <v>0</v>
      </c>
      <c r="E114" s="11" t="n">
        <f aca="false">B114&lt;=M$2</f>
        <v>1</v>
      </c>
    </row>
    <row r="115" customFormat="false" ht="12.8" hidden="false" customHeight="false" outlineLevel="0" collapsed="false">
      <c r="A115" s="0" t="s">
        <v>141</v>
      </c>
      <c r="B115" s="0" t="n">
        <v>0</v>
      </c>
      <c r="C115" s="0" t="s">
        <v>178</v>
      </c>
      <c r="D115" s="11" t="n">
        <f aca="false">B115&gt;K$2</f>
        <v>0</v>
      </c>
      <c r="E115" s="11" t="n">
        <f aca="false">B115&lt;=M$2</f>
        <v>1</v>
      </c>
    </row>
    <row r="116" customFormat="false" ht="12.8" hidden="false" customHeight="false" outlineLevel="0" collapsed="false">
      <c r="A116" s="0" t="s">
        <v>142</v>
      </c>
      <c r="B116" s="0" t="n">
        <v>0</v>
      </c>
      <c r="C116" s="0" t="s">
        <v>178</v>
      </c>
      <c r="D116" s="11" t="n">
        <f aca="false">B116&gt;K$2</f>
        <v>0</v>
      </c>
      <c r="E116" s="11" t="n">
        <f aca="false">B116&lt;=M$2</f>
        <v>1</v>
      </c>
    </row>
    <row r="117" customFormat="false" ht="12.8" hidden="false" customHeight="false" outlineLevel="0" collapsed="false">
      <c r="A117" s="0" t="s">
        <v>143</v>
      </c>
      <c r="B117" s="0" t="n">
        <v>0</v>
      </c>
      <c r="C117" s="0" t="s">
        <v>178</v>
      </c>
      <c r="D117" s="11" t="n">
        <f aca="false">B117&gt;K$2</f>
        <v>0</v>
      </c>
      <c r="E117" s="11" t="n">
        <f aca="false">B117&lt;=M$2</f>
        <v>1</v>
      </c>
    </row>
    <row r="118" customFormat="false" ht="12.8" hidden="false" customHeight="false" outlineLevel="0" collapsed="false">
      <c r="A118" s="0" t="s">
        <v>144</v>
      </c>
      <c r="B118" s="0" t="n">
        <v>0</v>
      </c>
      <c r="C118" s="0" t="s">
        <v>178</v>
      </c>
      <c r="D118" s="11" t="n">
        <f aca="false">B118&gt;K$2</f>
        <v>0</v>
      </c>
      <c r="E118" s="11" t="n">
        <f aca="false">B118&lt;=M$2</f>
        <v>1</v>
      </c>
    </row>
    <row r="119" customFormat="false" ht="12.8" hidden="false" customHeight="false" outlineLevel="0" collapsed="false">
      <c r="A119" s="0" t="s">
        <v>145</v>
      </c>
      <c r="B119" s="0" t="n">
        <v>0</v>
      </c>
      <c r="C119" s="0" t="s">
        <v>178</v>
      </c>
      <c r="D119" s="11" t="n">
        <f aca="false">B119&gt;K$2</f>
        <v>0</v>
      </c>
      <c r="E119" s="11" t="n">
        <f aca="false">B119&lt;=M$2</f>
        <v>1</v>
      </c>
    </row>
    <row r="120" customFormat="false" ht="12.8" hidden="false" customHeight="false" outlineLevel="0" collapsed="false">
      <c r="A120" s="0" t="s">
        <v>146</v>
      </c>
      <c r="B120" s="0" t="n">
        <v>0</v>
      </c>
      <c r="C120" s="0" t="s">
        <v>178</v>
      </c>
      <c r="D120" s="11" t="n">
        <f aca="false">B120&gt;K$2</f>
        <v>0</v>
      </c>
      <c r="E120" s="11" t="n">
        <f aca="false">B120&lt;=M$2</f>
        <v>1</v>
      </c>
    </row>
    <row r="121" customFormat="false" ht="12.8" hidden="false" customHeight="false" outlineLevel="0" collapsed="false">
      <c r="A121" s="0" t="s">
        <v>147</v>
      </c>
      <c r="B121" s="0" t="n">
        <v>0</v>
      </c>
      <c r="C121" s="0" t="s">
        <v>178</v>
      </c>
      <c r="D121" s="11" t="n">
        <f aca="false">B121&gt;K$2</f>
        <v>0</v>
      </c>
      <c r="E121" s="11" t="n">
        <f aca="false">B121&lt;=M$2</f>
        <v>1</v>
      </c>
    </row>
    <row r="122" customFormat="false" ht="12.8" hidden="false" customHeight="false" outlineLevel="0" collapsed="false">
      <c r="A122" s="0" t="s">
        <v>148</v>
      </c>
      <c r="B122" s="0" t="n">
        <v>0</v>
      </c>
      <c r="C122" s="0" t="s">
        <v>178</v>
      </c>
      <c r="D122" s="11" t="n">
        <f aca="false">B122&gt;K$2</f>
        <v>0</v>
      </c>
      <c r="E122" s="11" t="n">
        <f aca="false">B122&lt;=M$2</f>
        <v>1</v>
      </c>
    </row>
    <row r="1048437" customFormat="false" ht="12.8" hidden="false" customHeight="false" outlineLevel="0" collapsed="false">
      <c r="B1048437" s="0" t="s">
        <v>20</v>
      </c>
    </row>
    <row r="1048438" customFormat="false" ht="12.8" hidden="false" customHeight="false" outlineLevel="0" collapsed="false">
      <c r="B1048438" s="0" t="n">
        <v>0</v>
      </c>
    </row>
    <row r="1048439" customFormat="false" ht="12.8" hidden="false" customHeight="false" outlineLevel="0" collapsed="false">
      <c r="B1048439" s="0" t="n">
        <v>0</v>
      </c>
    </row>
    <row r="1048440" customFormat="false" ht="12.8" hidden="false" customHeight="false" outlineLevel="0" collapsed="false">
      <c r="B1048440" s="0" t="n">
        <v>0</v>
      </c>
    </row>
    <row r="1048441" customFormat="false" ht="12.8" hidden="false" customHeight="false" outlineLevel="0" collapsed="false">
      <c r="B1048441" s="0" t="n">
        <v>0</v>
      </c>
    </row>
    <row r="1048442" customFormat="false" ht="12.8" hidden="false" customHeight="false" outlineLevel="0" collapsed="false">
      <c r="B1048442" s="0" t="n">
        <v>0</v>
      </c>
    </row>
    <row r="1048443" customFormat="false" ht="12.8" hidden="false" customHeight="false" outlineLevel="0" collapsed="false">
      <c r="B1048443" s="0" t="n">
        <v>0</v>
      </c>
    </row>
    <row r="1048444" customFormat="false" ht="12.8" hidden="false" customHeight="false" outlineLevel="0" collapsed="false">
      <c r="B1048444" s="0" t="n">
        <v>0</v>
      </c>
    </row>
    <row r="1048445" customFormat="false" ht="12.8" hidden="false" customHeight="false" outlineLevel="0" collapsed="false">
      <c r="B1048445" s="0" t="n">
        <v>0</v>
      </c>
    </row>
    <row r="1048446" customFormat="false" ht="12.8" hidden="false" customHeight="false" outlineLevel="0" collapsed="false">
      <c r="B1048446" s="0" t="n">
        <v>0</v>
      </c>
    </row>
    <row r="1048447" customFormat="false" ht="12.8" hidden="false" customHeight="false" outlineLevel="0" collapsed="false">
      <c r="B1048447" s="0" t="n">
        <v>0</v>
      </c>
    </row>
    <row r="1048448" customFormat="false" ht="12.8" hidden="false" customHeight="false" outlineLevel="0" collapsed="false">
      <c r="B1048448" s="0" t="n">
        <v>0</v>
      </c>
    </row>
    <row r="1048449" customFormat="false" ht="12.8" hidden="false" customHeight="false" outlineLevel="0" collapsed="false">
      <c r="B1048449" s="0" t="n">
        <v>0</v>
      </c>
    </row>
    <row r="1048450" customFormat="false" ht="12.8" hidden="false" customHeight="false" outlineLevel="0" collapsed="false">
      <c r="B1048450" s="0" t="n">
        <v>0</v>
      </c>
    </row>
    <row r="1048451" customFormat="false" ht="12.8" hidden="false" customHeight="false" outlineLevel="0" collapsed="false">
      <c r="B1048451" s="0" t="n">
        <v>0</v>
      </c>
    </row>
    <row r="1048452" customFormat="false" ht="12.8" hidden="false" customHeight="false" outlineLevel="0" collapsed="false">
      <c r="B1048452" s="0" t="n">
        <v>0</v>
      </c>
    </row>
    <row r="1048453" customFormat="false" ht="12.8" hidden="false" customHeight="false" outlineLevel="0" collapsed="false">
      <c r="B1048453" s="0" t="n">
        <v>0</v>
      </c>
    </row>
    <row r="1048454" customFormat="false" ht="12.8" hidden="false" customHeight="false" outlineLevel="0" collapsed="false">
      <c r="B1048454" s="0" t="n">
        <v>0</v>
      </c>
    </row>
    <row r="1048455" customFormat="false" ht="12.8" hidden="false" customHeight="false" outlineLevel="0" collapsed="false">
      <c r="B1048455" s="0" t="n">
        <v>0</v>
      </c>
    </row>
    <row r="1048456" customFormat="false" ht="12.8" hidden="false" customHeight="false" outlineLevel="0" collapsed="false">
      <c r="B1048456" s="0" t="n">
        <v>0</v>
      </c>
    </row>
    <row r="1048457" customFormat="false" ht="12.8" hidden="false" customHeight="false" outlineLevel="0" collapsed="false">
      <c r="B1048457" s="0" t="n">
        <v>0</v>
      </c>
    </row>
    <row r="1048458" customFormat="false" ht="12.8" hidden="false" customHeight="false" outlineLevel="0" collapsed="false">
      <c r="B1048458" s="0" t="n">
        <v>0</v>
      </c>
    </row>
    <row r="1048459" customFormat="false" ht="12.8" hidden="false" customHeight="false" outlineLevel="0" collapsed="false">
      <c r="B1048459" s="0" t="n">
        <v>0</v>
      </c>
    </row>
    <row r="1048460" customFormat="false" ht="12.8" hidden="false" customHeight="false" outlineLevel="0" collapsed="false">
      <c r="B1048460" s="0" t="n">
        <v>0</v>
      </c>
    </row>
    <row r="1048461" customFormat="false" ht="12.8" hidden="false" customHeight="false" outlineLevel="0" collapsed="false">
      <c r="B1048461" s="0" t="n">
        <v>0</v>
      </c>
    </row>
    <row r="1048462" customFormat="false" ht="12.8" hidden="false" customHeight="false" outlineLevel="0" collapsed="false">
      <c r="B1048462" s="0" t="n">
        <v>0</v>
      </c>
    </row>
    <row r="1048463" customFormat="false" ht="12.8" hidden="false" customHeight="false" outlineLevel="0" collapsed="false">
      <c r="B1048463" s="0" t="n">
        <v>0</v>
      </c>
    </row>
    <row r="1048464" customFormat="false" ht="12.8" hidden="false" customHeight="false" outlineLevel="0" collapsed="false">
      <c r="B1048464" s="0" t="n">
        <v>0</v>
      </c>
    </row>
    <row r="1048465" customFormat="false" ht="12.8" hidden="false" customHeight="false" outlineLevel="0" collapsed="false">
      <c r="B1048465" s="0" t="n">
        <v>0</v>
      </c>
    </row>
    <row r="1048466" customFormat="false" ht="12.8" hidden="false" customHeight="false" outlineLevel="0" collapsed="false">
      <c r="B1048466" s="0" t="n">
        <v>0</v>
      </c>
    </row>
    <row r="1048467" customFormat="false" ht="12.8" hidden="false" customHeight="false" outlineLevel="0" collapsed="false">
      <c r="B1048467" s="0" t="n">
        <v>0</v>
      </c>
    </row>
    <row r="1048468" customFormat="false" ht="12.8" hidden="false" customHeight="false" outlineLevel="0" collapsed="false">
      <c r="B1048468" s="0" t="n">
        <v>0</v>
      </c>
    </row>
    <row r="1048469" customFormat="false" ht="12.8" hidden="false" customHeight="false" outlineLevel="0" collapsed="false">
      <c r="B1048469" s="0" t="n">
        <v>0</v>
      </c>
    </row>
    <row r="1048470" customFormat="false" ht="12.8" hidden="false" customHeight="false" outlineLevel="0" collapsed="false">
      <c r="B1048470" s="0" t="n">
        <v>0</v>
      </c>
    </row>
    <row r="1048471" customFormat="false" ht="12.8" hidden="false" customHeight="false" outlineLevel="0" collapsed="false">
      <c r="B1048471" s="0" t="n">
        <v>0</v>
      </c>
    </row>
    <row r="1048472" customFormat="false" ht="12.8" hidden="false" customHeight="false" outlineLevel="0" collapsed="false">
      <c r="B1048472" s="0" t="n">
        <v>0</v>
      </c>
    </row>
    <row r="1048473" customFormat="false" ht="12.8" hidden="false" customHeight="false" outlineLevel="0" collapsed="false">
      <c r="B1048473" s="0" t="n">
        <v>0</v>
      </c>
    </row>
    <row r="1048474" customFormat="false" ht="12.8" hidden="false" customHeight="false" outlineLevel="0" collapsed="false">
      <c r="B1048474" s="0" t="n">
        <v>0</v>
      </c>
    </row>
    <row r="1048475" customFormat="false" ht="12.8" hidden="false" customHeight="false" outlineLevel="0" collapsed="false">
      <c r="B1048475" s="0" t="n">
        <v>0</v>
      </c>
    </row>
    <row r="1048476" customFormat="false" ht="12.8" hidden="false" customHeight="false" outlineLevel="0" collapsed="false">
      <c r="B1048476" s="0" t="n">
        <v>0</v>
      </c>
    </row>
    <row r="1048477" customFormat="false" ht="12.8" hidden="false" customHeight="false" outlineLevel="0" collapsed="false">
      <c r="B1048477" s="0" t="n">
        <v>0</v>
      </c>
    </row>
    <row r="1048478" customFormat="false" ht="12.8" hidden="false" customHeight="false" outlineLevel="0" collapsed="false">
      <c r="B1048478" s="0" t="n">
        <v>0</v>
      </c>
    </row>
    <row r="1048479" customFormat="false" ht="12.8" hidden="false" customHeight="false" outlineLevel="0" collapsed="false">
      <c r="B1048479" s="0" t="n">
        <v>0</v>
      </c>
    </row>
    <row r="1048480" customFormat="false" ht="12.8" hidden="false" customHeight="false" outlineLevel="0" collapsed="false">
      <c r="B1048480" s="0" t="n">
        <v>0</v>
      </c>
    </row>
    <row r="1048481" customFormat="false" ht="12.8" hidden="false" customHeight="false" outlineLevel="0" collapsed="false">
      <c r="B1048481" s="0" t="n">
        <v>0</v>
      </c>
    </row>
    <row r="1048482" customFormat="false" ht="12.8" hidden="false" customHeight="false" outlineLevel="0" collapsed="false">
      <c r="B1048482" s="0" t="n">
        <v>0</v>
      </c>
    </row>
    <row r="1048483" customFormat="false" ht="12.8" hidden="false" customHeight="false" outlineLevel="0" collapsed="false">
      <c r="B1048483" s="0" t="n">
        <v>0</v>
      </c>
    </row>
    <row r="1048484" customFormat="false" ht="12.8" hidden="false" customHeight="false" outlineLevel="0" collapsed="false">
      <c r="B1048484" s="0" t="n">
        <v>0</v>
      </c>
    </row>
    <row r="1048485" customFormat="false" ht="12.8" hidden="false" customHeight="false" outlineLevel="0" collapsed="false">
      <c r="B1048485" s="0" t="n">
        <v>0</v>
      </c>
    </row>
    <row r="1048486" customFormat="false" ht="12.8" hidden="false" customHeight="false" outlineLevel="0" collapsed="false">
      <c r="B1048486" s="0" t="n">
        <v>0</v>
      </c>
    </row>
    <row r="1048487" customFormat="false" ht="12.8" hidden="false" customHeight="false" outlineLevel="0" collapsed="false">
      <c r="B1048487" s="0" t="n">
        <v>0</v>
      </c>
    </row>
    <row r="1048488" customFormat="false" ht="12.8" hidden="false" customHeight="false" outlineLevel="0" collapsed="false">
      <c r="B1048488" s="0" t="n">
        <v>0</v>
      </c>
    </row>
    <row r="1048489" customFormat="false" ht="12.8" hidden="false" customHeight="false" outlineLevel="0" collapsed="false">
      <c r="B1048489" s="0" t="n">
        <v>0</v>
      </c>
    </row>
    <row r="1048490" customFormat="false" ht="12.8" hidden="false" customHeight="false" outlineLevel="0" collapsed="false">
      <c r="B1048490" s="0" t="n">
        <v>0</v>
      </c>
    </row>
    <row r="1048491" customFormat="false" ht="12.8" hidden="false" customHeight="false" outlineLevel="0" collapsed="false">
      <c r="B1048491" s="0" t="n">
        <v>0</v>
      </c>
    </row>
    <row r="1048492" customFormat="false" ht="12.8" hidden="false" customHeight="false" outlineLevel="0" collapsed="false">
      <c r="B1048492" s="0" t="n">
        <v>0</v>
      </c>
    </row>
    <row r="1048493" customFormat="false" ht="12.8" hidden="false" customHeight="false" outlineLevel="0" collapsed="false">
      <c r="B1048493" s="0" t="n">
        <v>0</v>
      </c>
    </row>
    <row r="1048494" customFormat="false" ht="12.8" hidden="false" customHeight="false" outlineLevel="0" collapsed="false">
      <c r="B1048494" s="0" t="n">
        <v>0</v>
      </c>
    </row>
    <row r="1048495" customFormat="false" ht="12.8" hidden="false" customHeight="false" outlineLevel="0" collapsed="false">
      <c r="B1048495" s="0" t="n">
        <v>0</v>
      </c>
    </row>
    <row r="1048496" customFormat="false" ht="12.8" hidden="false" customHeight="false" outlineLevel="0" collapsed="false">
      <c r="B1048496" s="0" t="n">
        <v>0</v>
      </c>
    </row>
    <row r="1048497" customFormat="false" ht="12.8" hidden="false" customHeight="false" outlineLevel="0" collapsed="false">
      <c r="B1048497" s="0" t="n">
        <v>0</v>
      </c>
    </row>
    <row r="1048498" customFormat="false" ht="12.8" hidden="false" customHeight="false" outlineLevel="0" collapsed="false">
      <c r="B1048498" s="0" t="n">
        <v>0</v>
      </c>
    </row>
    <row r="1048499" customFormat="false" ht="12.8" hidden="false" customHeight="false" outlineLevel="0" collapsed="false">
      <c r="B1048499" s="0" t="n">
        <v>0</v>
      </c>
    </row>
    <row r="1048500" customFormat="false" ht="12.8" hidden="false" customHeight="false" outlineLevel="0" collapsed="false">
      <c r="B1048500" s="0" t="n">
        <v>0</v>
      </c>
    </row>
    <row r="1048501" customFormat="false" ht="12.8" hidden="false" customHeight="false" outlineLevel="0" collapsed="false">
      <c r="B1048501" s="0" t="n">
        <v>0</v>
      </c>
    </row>
    <row r="1048502" customFormat="false" ht="12.8" hidden="false" customHeight="false" outlineLevel="0" collapsed="false">
      <c r="B1048502" s="0" t="n">
        <v>0</v>
      </c>
    </row>
    <row r="1048503" customFormat="false" ht="12.8" hidden="false" customHeight="false" outlineLevel="0" collapsed="false">
      <c r="B1048503" s="0" t="n">
        <v>0</v>
      </c>
    </row>
    <row r="1048504" customFormat="false" ht="12.8" hidden="false" customHeight="false" outlineLevel="0" collapsed="false">
      <c r="B1048504" s="0" t="n">
        <v>0</v>
      </c>
    </row>
    <row r="1048505" customFormat="false" ht="12.8" hidden="false" customHeight="false" outlineLevel="0" collapsed="false">
      <c r="B1048505" s="0" t="n">
        <v>0</v>
      </c>
    </row>
    <row r="1048506" customFormat="false" ht="12.8" hidden="false" customHeight="false" outlineLevel="0" collapsed="false">
      <c r="B1048506" s="0" t="n">
        <v>0</v>
      </c>
    </row>
    <row r="1048507" customFormat="false" ht="12.8" hidden="false" customHeight="false" outlineLevel="0" collapsed="false">
      <c r="B1048507" s="0" t="n">
        <v>0</v>
      </c>
    </row>
    <row r="1048508" customFormat="false" ht="12.8" hidden="false" customHeight="false" outlineLevel="0" collapsed="false">
      <c r="B1048508" s="0" t="n">
        <v>0</v>
      </c>
    </row>
    <row r="1048509" customFormat="false" ht="12.8" hidden="false" customHeight="false" outlineLevel="0" collapsed="false">
      <c r="B1048509" s="0" t="n">
        <v>0</v>
      </c>
    </row>
    <row r="1048510" customFormat="false" ht="12.8" hidden="false" customHeight="false" outlineLevel="0" collapsed="false">
      <c r="B1048510" s="0" t="n">
        <v>0</v>
      </c>
    </row>
    <row r="1048511" customFormat="false" ht="12.8" hidden="false" customHeight="false" outlineLevel="0" collapsed="false">
      <c r="B1048511" s="0" t="n">
        <v>0</v>
      </c>
    </row>
    <row r="1048512" customFormat="false" ht="12.8" hidden="false" customHeight="false" outlineLevel="0" collapsed="false">
      <c r="B1048512" s="0" t="n">
        <v>0</v>
      </c>
    </row>
    <row r="1048513" customFormat="false" ht="12.8" hidden="false" customHeight="false" outlineLevel="0" collapsed="false">
      <c r="B1048513" s="0" t="n">
        <v>0</v>
      </c>
    </row>
    <row r="1048514" customFormat="false" ht="12.8" hidden="false" customHeight="false" outlineLevel="0" collapsed="false">
      <c r="B1048514" s="0" t="n">
        <v>0</v>
      </c>
    </row>
    <row r="1048515" customFormat="false" ht="12.8" hidden="false" customHeight="false" outlineLevel="0" collapsed="false">
      <c r="B1048515" s="0" t="n">
        <v>0</v>
      </c>
    </row>
    <row r="1048516" customFormat="false" ht="12.8" hidden="false" customHeight="false" outlineLevel="0" collapsed="false">
      <c r="B1048516" s="0" t="n">
        <v>0</v>
      </c>
    </row>
    <row r="1048517" customFormat="false" ht="12.8" hidden="false" customHeight="false" outlineLevel="0" collapsed="false">
      <c r="B1048517" s="0" t="n">
        <v>0</v>
      </c>
    </row>
    <row r="1048518" customFormat="false" ht="12.8" hidden="false" customHeight="false" outlineLevel="0" collapsed="false">
      <c r="B1048518" s="0" t="n">
        <v>0</v>
      </c>
    </row>
    <row r="1048519" customFormat="false" ht="12.8" hidden="false" customHeight="false" outlineLevel="0" collapsed="false">
      <c r="B1048519" s="0" t="n">
        <v>0</v>
      </c>
    </row>
    <row r="1048520" customFormat="false" ht="12.8" hidden="false" customHeight="false" outlineLevel="0" collapsed="false">
      <c r="B1048520" s="0" t="n">
        <v>0</v>
      </c>
    </row>
    <row r="1048521" customFormat="false" ht="12.8" hidden="false" customHeight="false" outlineLevel="0" collapsed="false">
      <c r="B1048521" s="0" t="n">
        <v>0</v>
      </c>
    </row>
    <row r="1048522" customFormat="false" ht="12.8" hidden="false" customHeight="false" outlineLevel="0" collapsed="false">
      <c r="B1048522" s="0" t="n">
        <v>0</v>
      </c>
    </row>
    <row r="1048523" customFormat="false" ht="12.8" hidden="false" customHeight="false" outlineLevel="0" collapsed="false">
      <c r="B1048523" s="0" t="n">
        <v>0</v>
      </c>
    </row>
    <row r="1048524" customFormat="false" ht="12.8" hidden="false" customHeight="false" outlineLevel="0" collapsed="false">
      <c r="B1048524" s="0" t="n">
        <v>0</v>
      </c>
    </row>
    <row r="1048525" customFormat="false" ht="12.8" hidden="false" customHeight="false" outlineLevel="0" collapsed="false">
      <c r="B1048525" s="0" t="n">
        <v>0</v>
      </c>
    </row>
    <row r="1048526" customFormat="false" ht="12.8" hidden="false" customHeight="false" outlineLevel="0" collapsed="false">
      <c r="B1048526" s="0" t="n">
        <v>0</v>
      </c>
    </row>
    <row r="1048527" customFormat="false" ht="12.8" hidden="false" customHeight="false" outlineLevel="0" collapsed="false">
      <c r="B1048527" s="0" t="n">
        <v>0</v>
      </c>
    </row>
    <row r="1048528" customFormat="false" ht="12.8" hidden="false" customHeight="false" outlineLevel="0" collapsed="false">
      <c r="B1048528" s="0" t="n">
        <v>0</v>
      </c>
    </row>
    <row r="1048529" customFormat="false" ht="12.8" hidden="false" customHeight="false" outlineLevel="0" collapsed="false">
      <c r="B1048529" s="0" t="n">
        <v>0</v>
      </c>
    </row>
    <row r="1048530" customFormat="false" ht="12.8" hidden="false" customHeight="false" outlineLevel="0" collapsed="false">
      <c r="B1048530" s="0" t="n">
        <v>0</v>
      </c>
    </row>
    <row r="1048531" customFormat="false" ht="12.8" hidden="false" customHeight="false" outlineLevel="0" collapsed="false">
      <c r="B1048531" s="0" t="n">
        <v>0</v>
      </c>
    </row>
    <row r="1048532" customFormat="false" ht="12.8" hidden="false" customHeight="false" outlineLevel="0" collapsed="false">
      <c r="B1048532" s="0" t="n">
        <v>0</v>
      </c>
    </row>
    <row r="1048533" customFormat="false" ht="12.8" hidden="false" customHeight="false" outlineLevel="0" collapsed="false">
      <c r="B1048533" s="0" t="n">
        <v>0</v>
      </c>
    </row>
    <row r="1048534" customFormat="false" ht="12.8" hidden="false" customHeight="false" outlineLevel="0" collapsed="false">
      <c r="B1048534" s="0" t="n">
        <v>0</v>
      </c>
    </row>
    <row r="1048535" customFormat="false" ht="12.8" hidden="false" customHeight="false" outlineLevel="0" collapsed="false">
      <c r="B1048535" s="0" t="n">
        <v>0</v>
      </c>
    </row>
    <row r="1048536" customFormat="false" ht="12.8" hidden="false" customHeight="false" outlineLevel="0" collapsed="false">
      <c r="B1048536" s="0" t="n">
        <v>0</v>
      </c>
    </row>
    <row r="1048537" customFormat="false" ht="12.8" hidden="false" customHeight="false" outlineLevel="0" collapsed="false">
      <c r="B1048537" s="0" t="n">
        <v>0</v>
      </c>
    </row>
    <row r="1048538" customFormat="false" ht="12.8" hidden="false" customHeight="false" outlineLevel="0" collapsed="false">
      <c r="B1048538" s="0" t="n">
        <v>0</v>
      </c>
    </row>
    <row r="1048539" customFormat="false" ht="12.8" hidden="false" customHeight="false" outlineLevel="0" collapsed="false">
      <c r="B1048539" s="0" t="n">
        <v>0</v>
      </c>
    </row>
    <row r="1048540" customFormat="false" ht="12.8" hidden="false" customHeight="false" outlineLevel="0" collapsed="false">
      <c r="B1048540" s="0" t="n">
        <v>0</v>
      </c>
    </row>
    <row r="1048541" customFormat="false" ht="12.8" hidden="false" customHeight="false" outlineLevel="0" collapsed="false">
      <c r="B1048541" s="0" t="n">
        <v>0</v>
      </c>
    </row>
    <row r="1048542" customFormat="false" ht="12.8" hidden="false" customHeight="false" outlineLevel="0" collapsed="false">
      <c r="B1048542" s="0" t="n">
        <v>0</v>
      </c>
    </row>
    <row r="1048543" customFormat="false" ht="12.8" hidden="false" customHeight="false" outlineLevel="0" collapsed="false">
      <c r="B1048543" s="0" t="n">
        <v>0</v>
      </c>
    </row>
    <row r="1048544" customFormat="false" ht="12.8" hidden="false" customHeight="false" outlineLevel="0" collapsed="false">
      <c r="B1048544" s="0" t="n">
        <v>0</v>
      </c>
    </row>
    <row r="1048545" customFormat="false" ht="12.8" hidden="false" customHeight="false" outlineLevel="0" collapsed="false">
      <c r="B1048545" s="0" t="n">
        <v>0</v>
      </c>
    </row>
    <row r="1048546" customFormat="false" ht="12.8" hidden="false" customHeight="false" outlineLevel="0" collapsed="false">
      <c r="B1048546" s="0" t="n">
        <v>0</v>
      </c>
    </row>
    <row r="1048547" customFormat="false" ht="12.8" hidden="false" customHeight="false" outlineLevel="0" collapsed="false">
      <c r="B1048547" s="0" t="n">
        <v>0</v>
      </c>
    </row>
    <row r="1048548" customFormat="false" ht="12.8" hidden="false" customHeight="false" outlineLevel="0" collapsed="false">
      <c r="B1048548" s="0" t="n">
        <v>0</v>
      </c>
    </row>
    <row r="1048549" customFormat="false" ht="12.8" hidden="false" customHeight="false" outlineLevel="0" collapsed="false">
      <c r="B1048549" s="0" t="n">
        <v>0</v>
      </c>
    </row>
    <row r="1048550" customFormat="false" ht="12.8" hidden="false" customHeight="false" outlineLevel="0" collapsed="false">
      <c r="B1048550" s="0" t="n">
        <v>0</v>
      </c>
    </row>
    <row r="1048551" customFormat="false" ht="12.8" hidden="false" customHeight="false" outlineLevel="0" collapsed="false">
      <c r="B1048551" s="0" t="n">
        <v>0</v>
      </c>
    </row>
    <row r="1048552" customFormat="false" ht="12.8" hidden="false" customHeight="false" outlineLevel="0" collapsed="false">
      <c r="B1048552" s="0" t="n">
        <v>0</v>
      </c>
    </row>
    <row r="1048553" customFormat="false" ht="12.8" hidden="false" customHeight="false" outlineLevel="0" collapsed="false">
      <c r="B1048553" s="0" t="n">
        <v>0</v>
      </c>
    </row>
    <row r="1048554" customFormat="false" ht="12.8" hidden="false" customHeight="false" outlineLevel="0" collapsed="false">
      <c r="B1048554" s="0" t="n">
        <v>0</v>
      </c>
    </row>
    <row r="1048555" customFormat="false" ht="12.8" hidden="false" customHeight="false" outlineLevel="0" collapsed="false">
      <c r="B1048555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0" t="s">
        <v>0</v>
      </c>
      <c r="B1" s="0" t="s">
        <v>21</v>
      </c>
      <c r="C1" s="0" t="s">
        <v>175</v>
      </c>
      <c r="D1" s="0" t="s">
        <v>298</v>
      </c>
      <c r="E1" s="0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0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0</v>
      </c>
      <c r="H2" s="0" t="n">
        <f aca="false">QUARTILE(B$2:B$122,2)</f>
        <v>0</v>
      </c>
      <c r="I2" s="0" t="n">
        <f aca="false">QUARTILE(B$2:B$122,3)</f>
        <v>0</v>
      </c>
      <c r="J2" s="0" t="n">
        <f aca="false">I2-G2</f>
        <v>0</v>
      </c>
      <c r="K2" s="0" t="n">
        <f aca="false">I2+J2*1.5</f>
        <v>0</v>
      </c>
      <c r="L2" s="0" t="n">
        <f aca="false">G2-1.5*J2</f>
        <v>0</v>
      </c>
      <c r="M2" s="0" t="n">
        <f aca="false">H2/3</f>
        <v>0</v>
      </c>
    </row>
    <row r="3" customFormat="false" ht="12.8" hidden="false" customHeight="false" outlineLevel="0" collapsed="false">
      <c r="A3" s="0" t="s">
        <v>29</v>
      </c>
      <c r="B3" s="0" t="n">
        <v>0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4" t="s">
        <v>306</v>
      </c>
      <c r="H3" s="4" t="n">
        <f aca="false">100*COUNTIF(D2:D122,1)/121</f>
        <v>0</v>
      </c>
    </row>
    <row r="4" customFormat="false" ht="12.8" hidden="false" customHeight="false" outlineLevel="0" collapsed="false">
      <c r="A4" s="0" t="s">
        <v>30</v>
      </c>
      <c r="B4" s="0" t="n">
        <v>0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100</v>
      </c>
    </row>
    <row r="5" customFormat="false" ht="12.8" hidden="false" customHeight="false" outlineLevel="0" collapsed="false">
      <c r="A5" s="0" t="s">
        <v>31</v>
      </c>
      <c r="B5" s="0" t="n">
        <v>0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32</v>
      </c>
      <c r="B6" s="0" t="n">
        <v>0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33</v>
      </c>
      <c r="B7" s="0" t="n">
        <v>0</v>
      </c>
      <c r="C7" s="0" t="s">
        <v>178</v>
      </c>
      <c r="D7" s="11" t="n">
        <f aca="false">B7&gt;K$2</f>
        <v>0</v>
      </c>
      <c r="E7" s="11" t="n">
        <f aca="false">B7&lt;=M$2</f>
        <v>1</v>
      </c>
    </row>
    <row r="8" customFormat="false" ht="12.8" hidden="false" customHeight="false" outlineLevel="0" collapsed="false">
      <c r="A8" s="0" t="s">
        <v>34</v>
      </c>
      <c r="B8" s="0" t="n">
        <v>0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35</v>
      </c>
      <c r="B9" s="0" t="n">
        <v>0</v>
      </c>
      <c r="C9" s="0" t="s">
        <v>178</v>
      </c>
      <c r="D9" s="11" t="n">
        <f aca="false">B9&gt;K$2</f>
        <v>0</v>
      </c>
      <c r="E9" s="11" t="n">
        <f aca="false">B9&lt;=M$2</f>
        <v>1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s">
        <v>178</v>
      </c>
      <c r="D10" s="11" t="n">
        <f aca="false">B10&gt;K$2</f>
        <v>0</v>
      </c>
      <c r="E10" s="11" t="n">
        <f aca="false">B10&lt;=M$2</f>
        <v>1</v>
      </c>
    </row>
    <row r="11" customFormat="false" ht="12.8" hidden="false" customHeight="false" outlineLevel="0" collapsed="false">
      <c r="A11" s="0" t="s">
        <v>37</v>
      </c>
      <c r="B11" s="0" t="n">
        <v>0</v>
      </c>
      <c r="C11" s="0" t="s">
        <v>178</v>
      </c>
      <c r="D11" s="11" t="n">
        <f aca="false">B11&gt;K$2</f>
        <v>0</v>
      </c>
      <c r="E11" s="11" t="n">
        <f aca="false">B11&lt;=M$2</f>
        <v>1</v>
      </c>
    </row>
    <row r="12" customFormat="false" ht="12.8" hidden="false" customHeight="false" outlineLevel="0" collapsed="false">
      <c r="A12" s="0" t="s">
        <v>38</v>
      </c>
      <c r="B12" s="0" t="n">
        <v>0</v>
      </c>
      <c r="C12" s="0" t="s">
        <v>178</v>
      </c>
      <c r="D12" s="11" t="n">
        <f aca="false">B12&gt;K$2</f>
        <v>0</v>
      </c>
      <c r="E12" s="11" t="n">
        <f aca="false">B12&lt;=M$2</f>
        <v>1</v>
      </c>
    </row>
    <row r="13" customFormat="false" ht="12.8" hidden="false" customHeight="false" outlineLevel="0" collapsed="false">
      <c r="A13" s="0" t="s">
        <v>39</v>
      </c>
      <c r="B13" s="0" t="n">
        <v>0</v>
      </c>
      <c r="C13" s="0" t="s">
        <v>178</v>
      </c>
      <c r="D13" s="11" t="n">
        <f aca="false">B13&gt;K$2</f>
        <v>0</v>
      </c>
      <c r="E13" s="11" t="n">
        <f aca="false">B13&lt;=M$2</f>
        <v>1</v>
      </c>
    </row>
    <row r="14" customFormat="false" ht="12.8" hidden="false" customHeight="false" outlineLevel="0" collapsed="false">
      <c r="A14" s="0" t="s">
        <v>40</v>
      </c>
      <c r="B14" s="0" t="n">
        <v>0</v>
      </c>
      <c r="C14" s="0" t="s">
        <v>178</v>
      </c>
      <c r="D14" s="11" t="n">
        <f aca="false">B14&gt;K$2</f>
        <v>0</v>
      </c>
      <c r="E14" s="11" t="n">
        <f aca="false">B14&lt;=M$2</f>
        <v>1</v>
      </c>
    </row>
    <row r="15" customFormat="false" ht="12.8" hidden="false" customHeight="false" outlineLevel="0" collapsed="false">
      <c r="A15" s="0" t="s">
        <v>41</v>
      </c>
      <c r="B15" s="0" t="n">
        <v>0</v>
      </c>
      <c r="C15" s="0" t="s">
        <v>178</v>
      </c>
      <c r="D15" s="11" t="n">
        <f aca="false">B15&gt;K$2</f>
        <v>0</v>
      </c>
      <c r="E15" s="11" t="n">
        <f aca="false">B15&lt;=M$2</f>
        <v>1</v>
      </c>
    </row>
    <row r="16" customFormat="false" ht="12.8" hidden="false" customHeight="false" outlineLevel="0" collapsed="false">
      <c r="A16" s="0" t="s">
        <v>42</v>
      </c>
      <c r="B16" s="0" t="n">
        <v>0</v>
      </c>
      <c r="C16" s="0" t="s">
        <v>178</v>
      </c>
      <c r="D16" s="11" t="n">
        <f aca="false">B16&gt;K$2</f>
        <v>0</v>
      </c>
      <c r="E16" s="11" t="n">
        <f aca="false">B16&lt;=M$2</f>
        <v>1</v>
      </c>
    </row>
    <row r="17" customFormat="false" ht="12.8" hidden="false" customHeight="false" outlineLevel="0" collapsed="false">
      <c r="A17" s="0" t="s">
        <v>43</v>
      </c>
      <c r="B17" s="0" t="n">
        <v>0</v>
      </c>
      <c r="C17" s="0" t="s">
        <v>178</v>
      </c>
      <c r="D17" s="11" t="n">
        <f aca="false">B17&gt;K$2</f>
        <v>0</v>
      </c>
      <c r="E17" s="11" t="n">
        <f aca="false">B17&lt;=M$2</f>
        <v>1</v>
      </c>
    </row>
    <row r="18" customFormat="false" ht="12.8" hidden="false" customHeight="false" outlineLevel="0" collapsed="false">
      <c r="A18" s="0" t="s">
        <v>44</v>
      </c>
      <c r="B18" s="0" t="n">
        <v>0</v>
      </c>
      <c r="C18" s="0" t="s">
        <v>178</v>
      </c>
      <c r="D18" s="11" t="n">
        <f aca="false">B18&gt;K$2</f>
        <v>0</v>
      </c>
      <c r="E18" s="11" t="n">
        <f aca="false">B18&lt;=M$2</f>
        <v>1</v>
      </c>
    </row>
    <row r="19" customFormat="false" ht="12.8" hidden="false" customHeight="false" outlineLevel="0" collapsed="false">
      <c r="A19" s="0" t="s">
        <v>45</v>
      </c>
      <c r="B19" s="0" t="n">
        <v>0</v>
      </c>
      <c r="C19" s="0" t="s">
        <v>178</v>
      </c>
      <c r="D19" s="11" t="n">
        <f aca="false">B19&gt;K$2</f>
        <v>0</v>
      </c>
      <c r="E19" s="11" t="n">
        <f aca="false">B19&lt;=M$2</f>
        <v>1</v>
      </c>
    </row>
    <row r="20" customFormat="false" ht="12.8" hidden="false" customHeight="false" outlineLevel="0" collapsed="false">
      <c r="A20" s="0" t="s">
        <v>46</v>
      </c>
      <c r="B20" s="0" t="n">
        <v>0</v>
      </c>
      <c r="C20" s="0" t="s">
        <v>178</v>
      </c>
      <c r="D20" s="11" t="n">
        <f aca="false">B20&gt;K$2</f>
        <v>0</v>
      </c>
      <c r="E20" s="11" t="n">
        <f aca="false">B20&lt;=M$2</f>
        <v>1</v>
      </c>
    </row>
    <row r="21" customFormat="false" ht="12.8" hidden="false" customHeight="false" outlineLevel="0" collapsed="false">
      <c r="A21" s="0" t="s">
        <v>47</v>
      </c>
      <c r="B21" s="0" t="n">
        <v>0</v>
      </c>
      <c r="C21" s="0" t="s">
        <v>178</v>
      </c>
      <c r="D21" s="11" t="n">
        <f aca="false">B21&gt;K$2</f>
        <v>0</v>
      </c>
      <c r="E21" s="11" t="n">
        <f aca="false">B21&lt;=M$2</f>
        <v>1</v>
      </c>
    </row>
    <row r="22" customFormat="false" ht="12.8" hidden="false" customHeight="false" outlineLevel="0" collapsed="false">
      <c r="A22" s="0" t="s">
        <v>48</v>
      </c>
      <c r="B22" s="0" t="n">
        <v>0</v>
      </c>
      <c r="C22" s="0" t="s">
        <v>178</v>
      </c>
      <c r="D22" s="11" t="n">
        <f aca="false">B22&gt;K$2</f>
        <v>0</v>
      </c>
      <c r="E22" s="11" t="n">
        <f aca="false">B22&lt;=M$2</f>
        <v>1</v>
      </c>
    </row>
    <row r="23" customFormat="false" ht="12.8" hidden="false" customHeight="false" outlineLevel="0" collapsed="false">
      <c r="A23" s="0" t="s">
        <v>49</v>
      </c>
      <c r="B23" s="0" t="n">
        <v>0</v>
      </c>
      <c r="C23" s="0" t="s">
        <v>178</v>
      </c>
      <c r="D23" s="11" t="n">
        <f aca="false">B23&gt;K$2</f>
        <v>0</v>
      </c>
      <c r="E23" s="11" t="n">
        <f aca="false">B23&lt;=M$2</f>
        <v>1</v>
      </c>
    </row>
    <row r="24" customFormat="false" ht="12.8" hidden="false" customHeight="false" outlineLevel="0" collapsed="false">
      <c r="A24" s="0" t="s">
        <v>50</v>
      </c>
      <c r="B24" s="0" t="n">
        <v>0</v>
      </c>
      <c r="C24" s="0" t="s">
        <v>178</v>
      </c>
      <c r="D24" s="11" t="n">
        <f aca="false">B24&gt;K$2</f>
        <v>0</v>
      </c>
      <c r="E24" s="11" t="n">
        <f aca="false">B24&lt;=M$2</f>
        <v>1</v>
      </c>
    </row>
    <row r="25" customFormat="false" ht="12.8" hidden="false" customHeight="false" outlineLevel="0" collapsed="false">
      <c r="A25" s="0" t="s">
        <v>51</v>
      </c>
      <c r="B25" s="0" t="n">
        <v>0</v>
      </c>
      <c r="C25" s="0" t="s">
        <v>178</v>
      </c>
      <c r="D25" s="11" t="n">
        <f aca="false">B25&gt;K$2</f>
        <v>0</v>
      </c>
      <c r="E25" s="11" t="n">
        <f aca="false">B25&lt;=M$2</f>
        <v>1</v>
      </c>
    </row>
    <row r="26" customFormat="false" ht="12.8" hidden="false" customHeight="false" outlineLevel="0" collapsed="false">
      <c r="A26" s="0" t="s">
        <v>52</v>
      </c>
      <c r="B26" s="0" t="n">
        <v>0</v>
      </c>
      <c r="C26" s="0" t="s">
        <v>178</v>
      </c>
      <c r="D26" s="11" t="n">
        <f aca="false">B26&gt;K$2</f>
        <v>0</v>
      </c>
      <c r="E26" s="11" t="n">
        <f aca="false">B26&lt;=M$2</f>
        <v>1</v>
      </c>
    </row>
    <row r="27" customFormat="false" ht="12.8" hidden="false" customHeight="false" outlineLevel="0" collapsed="false">
      <c r="A27" s="0" t="s">
        <v>53</v>
      </c>
      <c r="B27" s="0" t="n">
        <v>0</v>
      </c>
      <c r="C27" s="0" t="s">
        <v>178</v>
      </c>
      <c r="D27" s="11" t="n">
        <f aca="false">B27&gt;K$2</f>
        <v>0</v>
      </c>
      <c r="E27" s="11" t="n">
        <f aca="false">B27&lt;=M$2</f>
        <v>1</v>
      </c>
    </row>
    <row r="28" customFormat="false" ht="12.8" hidden="false" customHeight="false" outlineLevel="0" collapsed="false">
      <c r="A28" s="0" t="s">
        <v>54</v>
      </c>
      <c r="B28" s="0" t="n">
        <v>0</v>
      </c>
      <c r="C28" s="0" t="s">
        <v>178</v>
      </c>
      <c r="D28" s="11" t="n">
        <f aca="false">B28&gt;K$2</f>
        <v>0</v>
      </c>
      <c r="E28" s="11" t="n">
        <f aca="false">B28&lt;=M$2</f>
        <v>1</v>
      </c>
    </row>
    <row r="29" customFormat="false" ht="12.8" hidden="false" customHeight="false" outlineLevel="0" collapsed="false">
      <c r="A29" s="0" t="s">
        <v>55</v>
      </c>
      <c r="B29" s="0" t="n">
        <v>0</v>
      </c>
      <c r="C29" s="0" t="s">
        <v>178</v>
      </c>
      <c r="D29" s="11" t="n">
        <f aca="false">B29&gt;K$2</f>
        <v>0</v>
      </c>
      <c r="E29" s="11" t="n">
        <f aca="false">B29&lt;=M$2</f>
        <v>1</v>
      </c>
    </row>
    <row r="30" customFormat="false" ht="12.8" hidden="false" customHeight="false" outlineLevel="0" collapsed="false">
      <c r="A30" s="0" t="s">
        <v>56</v>
      </c>
      <c r="B30" s="0" t="n">
        <v>0</v>
      </c>
      <c r="C30" s="0" t="s">
        <v>178</v>
      </c>
      <c r="D30" s="11" t="n">
        <f aca="false">B30&gt;K$2</f>
        <v>0</v>
      </c>
      <c r="E30" s="11" t="n">
        <f aca="false">B30&lt;=M$2</f>
        <v>1</v>
      </c>
    </row>
    <row r="31" customFormat="false" ht="12.8" hidden="false" customHeight="false" outlineLevel="0" collapsed="false">
      <c r="A31" s="0" t="s">
        <v>57</v>
      </c>
      <c r="B31" s="0" t="n">
        <v>0</v>
      </c>
      <c r="C31" s="0" t="s">
        <v>178</v>
      </c>
      <c r="D31" s="11" t="n">
        <f aca="false">B31&gt;K$2</f>
        <v>0</v>
      </c>
      <c r="E31" s="11" t="n">
        <f aca="false">B31&lt;=M$2</f>
        <v>1</v>
      </c>
    </row>
    <row r="32" customFormat="false" ht="12.8" hidden="false" customHeight="false" outlineLevel="0" collapsed="false">
      <c r="A32" s="0" t="s">
        <v>58</v>
      </c>
      <c r="B32" s="0" t="n">
        <v>0</v>
      </c>
      <c r="C32" s="0" t="s">
        <v>178</v>
      </c>
      <c r="D32" s="11" t="n">
        <f aca="false">B32&gt;K$2</f>
        <v>0</v>
      </c>
      <c r="E32" s="11" t="n">
        <f aca="false">B32&lt;=M$2</f>
        <v>1</v>
      </c>
    </row>
    <row r="33" customFormat="false" ht="12.8" hidden="false" customHeight="false" outlineLevel="0" collapsed="false">
      <c r="A33" s="0" t="s">
        <v>59</v>
      </c>
      <c r="B33" s="0" t="n">
        <v>0</v>
      </c>
      <c r="C33" s="0" t="s">
        <v>178</v>
      </c>
      <c r="D33" s="11" t="n">
        <f aca="false">B33&gt;K$2</f>
        <v>0</v>
      </c>
      <c r="E33" s="11" t="n">
        <f aca="false">B33&lt;=M$2</f>
        <v>1</v>
      </c>
    </row>
    <row r="34" customFormat="false" ht="12.8" hidden="false" customHeight="false" outlineLevel="0" collapsed="false">
      <c r="A34" s="0" t="s">
        <v>60</v>
      </c>
      <c r="B34" s="0" t="n">
        <v>0</v>
      </c>
      <c r="C34" s="0" t="s">
        <v>178</v>
      </c>
      <c r="D34" s="11" t="n">
        <f aca="false">B34&gt;K$2</f>
        <v>0</v>
      </c>
      <c r="E34" s="11" t="n">
        <f aca="false">B34&lt;=M$2</f>
        <v>1</v>
      </c>
    </row>
    <row r="35" customFormat="false" ht="12.8" hidden="false" customHeight="false" outlineLevel="0" collapsed="false">
      <c r="A35" s="0" t="s">
        <v>61</v>
      </c>
      <c r="B35" s="0" t="n">
        <v>0</v>
      </c>
      <c r="C35" s="0" t="s">
        <v>178</v>
      </c>
      <c r="D35" s="11" t="n">
        <f aca="false">B35&gt;K$2</f>
        <v>0</v>
      </c>
      <c r="E35" s="11" t="n">
        <f aca="false">B35&lt;=M$2</f>
        <v>1</v>
      </c>
    </row>
    <row r="36" customFormat="false" ht="12.8" hidden="false" customHeight="false" outlineLevel="0" collapsed="false">
      <c r="A36" s="0" t="s">
        <v>62</v>
      </c>
      <c r="B36" s="0" t="n">
        <v>0</v>
      </c>
      <c r="C36" s="0" t="s">
        <v>178</v>
      </c>
      <c r="D36" s="11" t="n">
        <f aca="false">B36&gt;K$2</f>
        <v>0</v>
      </c>
      <c r="E36" s="11" t="n">
        <f aca="false">B36&lt;=M$2</f>
        <v>1</v>
      </c>
    </row>
    <row r="37" customFormat="false" ht="12.8" hidden="false" customHeight="false" outlineLevel="0" collapsed="false">
      <c r="A37" s="0" t="s">
        <v>63</v>
      </c>
      <c r="B37" s="0" t="n">
        <v>0</v>
      </c>
      <c r="C37" s="0" t="s">
        <v>178</v>
      </c>
      <c r="D37" s="11" t="n">
        <f aca="false">B37&gt;K$2</f>
        <v>0</v>
      </c>
      <c r="E37" s="11" t="n">
        <f aca="false">B37&lt;=M$2</f>
        <v>1</v>
      </c>
    </row>
    <row r="38" customFormat="false" ht="12.8" hidden="false" customHeight="false" outlineLevel="0" collapsed="false">
      <c r="A38" s="0" t="s">
        <v>64</v>
      </c>
      <c r="B38" s="0" t="n">
        <v>0</v>
      </c>
      <c r="C38" s="0" t="s">
        <v>178</v>
      </c>
      <c r="D38" s="11" t="n">
        <f aca="false">B38&gt;K$2</f>
        <v>0</v>
      </c>
      <c r="E38" s="11" t="n">
        <f aca="false">B38&lt;=M$2</f>
        <v>1</v>
      </c>
    </row>
    <row r="39" customFormat="false" ht="12.8" hidden="false" customHeight="false" outlineLevel="0" collapsed="false">
      <c r="A39" s="0" t="s">
        <v>65</v>
      </c>
      <c r="B39" s="0" t="n">
        <v>0</v>
      </c>
      <c r="C39" s="0" t="s">
        <v>178</v>
      </c>
      <c r="D39" s="11" t="n">
        <f aca="false">B39&gt;K$2</f>
        <v>0</v>
      </c>
      <c r="E39" s="11" t="n">
        <f aca="false">B39&lt;=M$2</f>
        <v>1</v>
      </c>
    </row>
    <row r="40" customFormat="false" ht="12.8" hidden="false" customHeight="false" outlineLevel="0" collapsed="false">
      <c r="A40" s="0" t="s">
        <v>66</v>
      </c>
      <c r="B40" s="0" t="n">
        <v>0</v>
      </c>
      <c r="C40" s="0" t="s">
        <v>178</v>
      </c>
      <c r="D40" s="11" t="n">
        <f aca="false">B40&gt;K$2</f>
        <v>0</v>
      </c>
      <c r="E40" s="11" t="n">
        <f aca="false">B40&lt;=M$2</f>
        <v>1</v>
      </c>
    </row>
    <row r="41" customFormat="false" ht="12.8" hidden="false" customHeight="false" outlineLevel="0" collapsed="false">
      <c r="A41" s="0" t="s">
        <v>67</v>
      </c>
      <c r="B41" s="0" t="n">
        <v>0</v>
      </c>
      <c r="C41" s="0" t="s">
        <v>178</v>
      </c>
      <c r="D41" s="11" t="n">
        <f aca="false">B41&gt;K$2</f>
        <v>0</v>
      </c>
      <c r="E41" s="11" t="n">
        <f aca="false">B41&lt;=M$2</f>
        <v>1</v>
      </c>
    </row>
    <row r="42" customFormat="false" ht="12.8" hidden="false" customHeight="false" outlineLevel="0" collapsed="false">
      <c r="A42" s="0" t="s">
        <v>68</v>
      </c>
      <c r="B42" s="0" t="n">
        <v>0</v>
      </c>
      <c r="C42" s="0" t="s">
        <v>178</v>
      </c>
      <c r="D42" s="11" t="n">
        <f aca="false">B42&gt;K$2</f>
        <v>0</v>
      </c>
      <c r="E42" s="11" t="n">
        <f aca="false">B42&lt;=M$2</f>
        <v>1</v>
      </c>
    </row>
    <row r="43" customFormat="false" ht="12.8" hidden="false" customHeight="false" outlineLevel="0" collapsed="false">
      <c r="A43" s="0" t="s">
        <v>69</v>
      </c>
      <c r="B43" s="0" t="n">
        <v>0</v>
      </c>
      <c r="C43" s="0" t="s">
        <v>178</v>
      </c>
      <c r="D43" s="11" t="n">
        <f aca="false">B43&gt;K$2</f>
        <v>0</v>
      </c>
      <c r="E43" s="11" t="n">
        <f aca="false">B43&lt;=M$2</f>
        <v>1</v>
      </c>
    </row>
    <row r="44" customFormat="false" ht="12.8" hidden="false" customHeight="false" outlineLevel="0" collapsed="false">
      <c r="A44" s="0" t="s">
        <v>70</v>
      </c>
      <c r="B44" s="0" t="n">
        <v>0</v>
      </c>
      <c r="C44" s="0" t="s">
        <v>178</v>
      </c>
      <c r="D44" s="11" t="n">
        <f aca="false">B44&gt;K$2</f>
        <v>0</v>
      </c>
      <c r="E44" s="11" t="n">
        <f aca="false">B44&lt;=M$2</f>
        <v>1</v>
      </c>
    </row>
    <row r="45" customFormat="false" ht="12.8" hidden="false" customHeight="false" outlineLevel="0" collapsed="false">
      <c r="A45" s="0" t="s">
        <v>71</v>
      </c>
      <c r="B45" s="0" t="n">
        <v>0</v>
      </c>
      <c r="C45" s="0" t="s">
        <v>178</v>
      </c>
      <c r="D45" s="11" t="n">
        <f aca="false">B45&gt;K$2</f>
        <v>0</v>
      </c>
      <c r="E45" s="11" t="n">
        <f aca="false">B45&lt;=M$2</f>
        <v>1</v>
      </c>
    </row>
    <row r="46" customFormat="false" ht="12.8" hidden="false" customHeight="false" outlineLevel="0" collapsed="false">
      <c r="A46" s="0" t="s">
        <v>72</v>
      </c>
      <c r="B46" s="0" t="n">
        <v>0</v>
      </c>
      <c r="C46" s="0" t="s">
        <v>178</v>
      </c>
      <c r="D46" s="11" t="n">
        <f aca="false">B46&gt;K$2</f>
        <v>0</v>
      </c>
      <c r="E46" s="11" t="n">
        <f aca="false">B46&lt;=M$2</f>
        <v>1</v>
      </c>
    </row>
    <row r="47" customFormat="false" ht="12.8" hidden="false" customHeight="false" outlineLevel="0" collapsed="false">
      <c r="A47" s="0" t="s">
        <v>73</v>
      </c>
      <c r="B47" s="0" t="n">
        <v>0</v>
      </c>
      <c r="C47" s="0" t="s">
        <v>178</v>
      </c>
      <c r="D47" s="11" t="n">
        <f aca="false">B47&gt;K$2</f>
        <v>0</v>
      </c>
      <c r="E47" s="11" t="n">
        <f aca="false">B47&lt;=M$2</f>
        <v>1</v>
      </c>
    </row>
    <row r="48" customFormat="false" ht="12.8" hidden="false" customHeight="false" outlineLevel="0" collapsed="false">
      <c r="A48" s="0" t="s">
        <v>74</v>
      </c>
      <c r="B48" s="0" t="n">
        <v>0</v>
      </c>
      <c r="C48" s="0" t="s">
        <v>178</v>
      </c>
      <c r="D48" s="11" t="n">
        <f aca="false">B48&gt;K$2</f>
        <v>0</v>
      </c>
      <c r="E48" s="11" t="n">
        <f aca="false">B48&lt;=M$2</f>
        <v>1</v>
      </c>
    </row>
    <row r="49" customFormat="false" ht="12.8" hidden="false" customHeight="false" outlineLevel="0" collapsed="false">
      <c r="A49" s="0" t="s">
        <v>75</v>
      </c>
      <c r="B49" s="0" t="n">
        <v>0</v>
      </c>
      <c r="C49" s="0" t="s">
        <v>178</v>
      </c>
      <c r="D49" s="11" t="n">
        <f aca="false">B49&gt;K$2</f>
        <v>0</v>
      </c>
      <c r="E49" s="11" t="n">
        <f aca="false">B49&lt;=M$2</f>
        <v>1</v>
      </c>
    </row>
    <row r="50" customFormat="false" ht="12.8" hidden="false" customHeight="false" outlineLevel="0" collapsed="false">
      <c r="A50" s="0" t="s">
        <v>76</v>
      </c>
      <c r="B50" s="0" t="n">
        <v>0</v>
      </c>
      <c r="C50" s="0" t="s">
        <v>178</v>
      </c>
      <c r="D50" s="11" t="n">
        <f aca="false">B50&gt;K$2</f>
        <v>0</v>
      </c>
      <c r="E50" s="11" t="n">
        <f aca="false">B50&lt;=M$2</f>
        <v>1</v>
      </c>
    </row>
    <row r="51" customFormat="false" ht="12.8" hidden="false" customHeight="false" outlineLevel="0" collapsed="false">
      <c r="A51" s="0" t="s">
        <v>77</v>
      </c>
      <c r="B51" s="0" t="n">
        <v>0</v>
      </c>
      <c r="C51" s="0" t="s">
        <v>178</v>
      </c>
      <c r="D51" s="11" t="n">
        <f aca="false">B51&gt;K$2</f>
        <v>0</v>
      </c>
      <c r="E51" s="11" t="n">
        <f aca="false">B51&lt;=M$2</f>
        <v>1</v>
      </c>
    </row>
    <row r="52" customFormat="false" ht="12.8" hidden="false" customHeight="false" outlineLevel="0" collapsed="false">
      <c r="A52" s="0" t="s">
        <v>78</v>
      </c>
      <c r="B52" s="0" t="n">
        <v>0</v>
      </c>
      <c r="C52" s="0" t="s">
        <v>178</v>
      </c>
      <c r="D52" s="11" t="n">
        <f aca="false">B52&gt;K$2</f>
        <v>0</v>
      </c>
      <c r="E52" s="11" t="n">
        <f aca="false">B52&lt;=M$2</f>
        <v>1</v>
      </c>
    </row>
    <row r="53" customFormat="false" ht="12.8" hidden="false" customHeight="false" outlineLevel="0" collapsed="false">
      <c r="A53" s="0" t="s">
        <v>79</v>
      </c>
      <c r="B53" s="0" t="n">
        <v>0</v>
      </c>
      <c r="C53" s="0" t="s">
        <v>178</v>
      </c>
      <c r="D53" s="11" t="n">
        <f aca="false">B53&gt;K$2</f>
        <v>0</v>
      </c>
      <c r="E53" s="11" t="n">
        <f aca="false">B53&lt;=M$2</f>
        <v>1</v>
      </c>
    </row>
    <row r="54" customFormat="false" ht="12.8" hidden="false" customHeight="false" outlineLevel="0" collapsed="false">
      <c r="A54" s="0" t="s">
        <v>80</v>
      </c>
      <c r="B54" s="0" t="n">
        <v>0</v>
      </c>
      <c r="C54" s="0" t="s">
        <v>178</v>
      </c>
      <c r="D54" s="11" t="n">
        <f aca="false">B54&gt;K$2</f>
        <v>0</v>
      </c>
      <c r="E54" s="11" t="n">
        <f aca="false">B54&lt;=M$2</f>
        <v>1</v>
      </c>
    </row>
    <row r="55" customFormat="false" ht="12.8" hidden="false" customHeight="false" outlineLevel="0" collapsed="false">
      <c r="A55" s="0" t="s">
        <v>81</v>
      </c>
      <c r="B55" s="0" t="n">
        <v>0</v>
      </c>
      <c r="C55" s="0" t="s">
        <v>178</v>
      </c>
      <c r="D55" s="11" t="n">
        <f aca="false">B55&gt;K$2</f>
        <v>0</v>
      </c>
      <c r="E55" s="11" t="n">
        <f aca="false">B55&lt;=M$2</f>
        <v>1</v>
      </c>
    </row>
    <row r="56" customFormat="false" ht="12.8" hidden="false" customHeight="false" outlineLevel="0" collapsed="false">
      <c r="A56" s="0" t="s">
        <v>82</v>
      </c>
      <c r="B56" s="0" t="n">
        <v>0</v>
      </c>
      <c r="C56" s="0" t="s">
        <v>178</v>
      </c>
      <c r="D56" s="11" t="n">
        <f aca="false">B56&gt;K$2</f>
        <v>0</v>
      </c>
      <c r="E56" s="11" t="n">
        <f aca="false">B56&lt;=M$2</f>
        <v>1</v>
      </c>
    </row>
    <row r="57" customFormat="false" ht="12.8" hidden="false" customHeight="false" outlineLevel="0" collapsed="false">
      <c r="A57" s="0" t="s">
        <v>83</v>
      </c>
      <c r="B57" s="0" t="n">
        <v>0</v>
      </c>
      <c r="C57" s="0" t="s">
        <v>178</v>
      </c>
      <c r="D57" s="11" t="n">
        <f aca="false">B57&gt;K$2</f>
        <v>0</v>
      </c>
      <c r="E57" s="11" t="n">
        <f aca="false">B57&lt;=M$2</f>
        <v>1</v>
      </c>
    </row>
    <row r="58" customFormat="false" ht="12.8" hidden="false" customHeight="false" outlineLevel="0" collapsed="false">
      <c r="A58" s="0" t="s">
        <v>84</v>
      </c>
      <c r="B58" s="0" t="n">
        <v>0</v>
      </c>
      <c r="C58" s="0" t="s">
        <v>178</v>
      </c>
      <c r="D58" s="11" t="n">
        <f aca="false">B58&gt;K$2</f>
        <v>0</v>
      </c>
      <c r="E58" s="11" t="n">
        <f aca="false">B58&lt;=M$2</f>
        <v>1</v>
      </c>
    </row>
    <row r="59" customFormat="false" ht="12.8" hidden="false" customHeight="false" outlineLevel="0" collapsed="false">
      <c r="A59" s="0" t="s">
        <v>85</v>
      </c>
      <c r="B59" s="0" t="n">
        <v>0</v>
      </c>
      <c r="C59" s="0" t="s">
        <v>178</v>
      </c>
      <c r="D59" s="11" t="n">
        <f aca="false">B59&gt;K$2</f>
        <v>0</v>
      </c>
      <c r="E59" s="11" t="n">
        <f aca="false">B59&lt;=M$2</f>
        <v>1</v>
      </c>
    </row>
    <row r="60" customFormat="false" ht="12.8" hidden="false" customHeight="false" outlineLevel="0" collapsed="false">
      <c r="A60" s="0" t="s">
        <v>86</v>
      </c>
      <c r="B60" s="0" t="n">
        <v>0</v>
      </c>
      <c r="C60" s="0" t="s">
        <v>178</v>
      </c>
      <c r="D60" s="11" t="n">
        <f aca="false">B60&gt;K$2</f>
        <v>0</v>
      </c>
      <c r="E60" s="11" t="n">
        <f aca="false">B60&lt;=M$2</f>
        <v>1</v>
      </c>
    </row>
    <row r="61" customFormat="false" ht="12.8" hidden="false" customHeight="false" outlineLevel="0" collapsed="false">
      <c r="A61" s="0" t="s">
        <v>87</v>
      </c>
      <c r="B61" s="0" t="n">
        <v>0</v>
      </c>
      <c r="C61" s="0" t="s">
        <v>178</v>
      </c>
      <c r="D61" s="11" t="n">
        <f aca="false">B61&gt;K$2</f>
        <v>0</v>
      </c>
      <c r="E61" s="11" t="n">
        <f aca="false">B61&lt;=M$2</f>
        <v>1</v>
      </c>
    </row>
    <row r="62" customFormat="false" ht="12.8" hidden="false" customHeight="false" outlineLevel="0" collapsed="false">
      <c r="A62" s="0" t="s">
        <v>88</v>
      </c>
      <c r="B62" s="0" t="n">
        <v>0</v>
      </c>
      <c r="C62" s="0" t="s">
        <v>178</v>
      </c>
      <c r="D62" s="11" t="n">
        <f aca="false">B62&gt;K$2</f>
        <v>0</v>
      </c>
      <c r="E62" s="11" t="n">
        <f aca="false">B62&lt;=M$2</f>
        <v>1</v>
      </c>
    </row>
    <row r="63" customFormat="false" ht="12.8" hidden="false" customHeight="false" outlineLevel="0" collapsed="false">
      <c r="A63" s="0" t="s">
        <v>89</v>
      </c>
      <c r="B63" s="0" t="n">
        <v>0</v>
      </c>
      <c r="C63" s="0" t="s">
        <v>178</v>
      </c>
      <c r="D63" s="11" t="n">
        <f aca="false">B63&gt;K$2</f>
        <v>0</v>
      </c>
      <c r="E63" s="11" t="n">
        <f aca="false">B63&lt;=M$2</f>
        <v>1</v>
      </c>
    </row>
    <row r="64" customFormat="false" ht="12.8" hidden="false" customHeight="false" outlineLevel="0" collapsed="false">
      <c r="A64" s="0" t="s">
        <v>90</v>
      </c>
      <c r="B64" s="0" t="n">
        <v>0</v>
      </c>
      <c r="C64" s="0" t="s">
        <v>178</v>
      </c>
      <c r="D64" s="11" t="n">
        <f aca="false">B64&gt;K$2</f>
        <v>0</v>
      </c>
      <c r="E64" s="11" t="n">
        <f aca="false">B64&lt;=M$2</f>
        <v>1</v>
      </c>
    </row>
    <row r="65" customFormat="false" ht="12.8" hidden="false" customHeight="false" outlineLevel="0" collapsed="false">
      <c r="A65" s="0" t="s">
        <v>91</v>
      </c>
      <c r="B65" s="0" t="n">
        <v>0</v>
      </c>
      <c r="C65" s="0" t="s">
        <v>178</v>
      </c>
      <c r="D65" s="11" t="n">
        <f aca="false">B65&gt;K$2</f>
        <v>0</v>
      </c>
      <c r="E65" s="11" t="n">
        <f aca="false">B65&lt;=M$2</f>
        <v>1</v>
      </c>
    </row>
    <row r="66" customFormat="false" ht="12.8" hidden="false" customHeight="false" outlineLevel="0" collapsed="false">
      <c r="A66" s="0" t="s">
        <v>92</v>
      </c>
      <c r="B66" s="0" t="n">
        <v>0</v>
      </c>
      <c r="C66" s="0" t="s">
        <v>178</v>
      </c>
      <c r="D66" s="11" t="n">
        <f aca="false">B66&gt;K$2</f>
        <v>0</v>
      </c>
      <c r="E66" s="11" t="n">
        <f aca="false">B66&lt;=M$2</f>
        <v>1</v>
      </c>
    </row>
    <row r="67" customFormat="false" ht="12.8" hidden="false" customHeight="false" outlineLevel="0" collapsed="false">
      <c r="A67" s="0" t="s">
        <v>93</v>
      </c>
      <c r="B67" s="0" t="n">
        <v>0</v>
      </c>
      <c r="C67" s="0" t="s">
        <v>178</v>
      </c>
      <c r="D67" s="11" t="n">
        <f aca="false">B67&gt;K$2</f>
        <v>0</v>
      </c>
      <c r="E67" s="11" t="n">
        <f aca="false">B67&lt;=M$2</f>
        <v>1</v>
      </c>
    </row>
    <row r="68" customFormat="false" ht="12.8" hidden="false" customHeight="false" outlineLevel="0" collapsed="false">
      <c r="A68" s="0" t="s">
        <v>94</v>
      </c>
      <c r="B68" s="0" t="n">
        <v>0</v>
      </c>
      <c r="C68" s="0" t="s">
        <v>178</v>
      </c>
      <c r="D68" s="11" t="n">
        <f aca="false">B68&gt;K$2</f>
        <v>0</v>
      </c>
      <c r="E68" s="11" t="n">
        <f aca="false">B68&lt;=M$2</f>
        <v>1</v>
      </c>
    </row>
    <row r="69" customFormat="false" ht="12.8" hidden="false" customHeight="false" outlineLevel="0" collapsed="false">
      <c r="A69" s="0" t="s">
        <v>95</v>
      </c>
      <c r="B69" s="0" t="n">
        <v>0</v>
      </c>
      <c r="C69" s="0" t="s">
        <v>178</v>
      </c>
      <c r="D69" s="11" t="n">
        <f aca="false">B69&gt;K$2</f>
        <v>0</v>
      </c>
      <c r="E69" s="11" t="n">
        <f aca="false">B69&lt;=M$2</f>
        <v>1</v>
      </c>
    </row>
    <row r="70" customFormat="false" ht="12.8" hidden="false" customHeight="false" outlineLevel="0" collapsed="false">
      <c r="A70" s="0" t="s">
        <v>96</v>
      </c>
      <c r="B70" s="0" t="n">
        <v>0</v>
      </c>
      <c r="C70" s="0" t="s">
        <v>178</v>
      </c>
      <c r="D70" s="11" t="n">
        <f aca="false">B70&gt;K$2</f>
        <v>0</v>
      </c>
      <c r="E70" s="11" t="n">
        <f aca="false">B70&lt;=M$2</f>
        <v>1</v>
      </c>
    </row>
    <row r="71" customFormat="false" ht="12.8" hidden="false" customHeight="false" outlineLevel="0" collapsed="false">
      <c r="A71" s="0" t="s">
        <v>97</v>
      </c>
      <c r="B71" s="0" t="n">
        <v>0</v>
      </c>
      <c r="C71" s="0" t="s">
        <v>178</v>
      </c>
      <c r="D71" s="11" t="n">
        <f aca="false">B71&gt;K$2</f>
        <v>0</v>
      </c>
      <c r="E71" s="11" t="n">
        <f aca="false">B71&lt;=M$2</f>
        <v>1</v>
      </c>
    </row>
    <row r="72" customFormat="false" ht="12.8" hidden="false" customHeight="false" outlineLevel="0" collapsed="false">
      <c r="A72" s="0" t="s">
        <v>98</v>
      </c>
      <c r="B72" s="0" t="n">
        <v>0</v>
      </c>
      <c r="C72" s="0" t="s">
        <v>178</v>
      </c>
      <c r="D72" s="11" t="n">
        <f aca="false">B72&gt;K$2</f>
        <v>0</v>
      </c>
      <c r="E72" s="11" t="n">
        <f aca="false">B72&lt;=M$2</f>
        <v>1</v>
      </c>
    </row>
    <row r="73" customFormat="false" ht="12.8" hidden="false" customHeight="false" outlineLevel="0" collapsed="false">
      <c r="A73" s="0" t="s">
        <v>99</v>
      </c>
      <c r="B73" s="0" t="n">
        <v>0</v>
      </c>
      <c r="C73" s="0" t="s">
        <v>178</v>
      </c>
      <c r="D73" s="11" t="n">
        <f aca="false">B73&gt;K$2</f>
        <v>0</v>
      </c>
      <c r="E73" s="11" t="n">
        <f aca="false">B73&lt;=M$2</f>
        <v>1</v>
      </c>
    </row>
    <row r="74" customFormat="false" ht="12.8" hidden="false" customHeight="false" outlineLevel="0" collapsed="false">
      <c r="A74" s="0" t="s">
        <v>100</v>
      </c>
      <c r="B74" s="0" t="n">
        <v>0</v>
      </c>
      <c r="C74" s="0" t="s">
        <v>178</v>
      </c>
      <c r="D74" s="11" t="n">
        <f aca="false">B74&gt;K$2</f>
        <v>0</v>
      </c>
      <c r="E74" s="11" t="n">
        <f aca="false">B74&lt;=M$2</f>
        <v>1</v>
      </c>
    </row>
    <row r="75" customFormat="false" ht="12.8" hidden="false" customHeight="false" outlineLevel="0" collapsed="false">
      <c r="A75" s="0" t="s">
        <v>101</v>
      </c>
      <c r="B75" s="0" t="n">
        <v>0</v>
      </c>
      <c r="C75" s="0" t="s">
        <v>178</v>
      </c>
      <c r="D75" s="11" t="n">
        <f aca="false">B75&gt;K$2</f>
        <v>0</v>
      </c>
      <c r="E75" s="11" t="n">
        <f aca="false">B75&lt;=M$2</f>
        <v>1</v>
      </c>
    </row>
    <row r="76" customFormat="false" ht="12.8" hidden="false" customHeight="false" outlineLevel="0" collapsed="false">
      <c r="A76" s="0" t="s">
        <v>102</v>
      </c>
      <c r="B76" s="0" t="n">
        <v>0</v>
      </c>
      <c r="C76" s="0" t="s">
        <v>178</v>
      </c>
      <c r="D76" s="11" t="n">
        <f aca="false">B76&gt;K$2</f>
        <v>0</v>
      </c>
      <c r="E76" s="11" t="n">
        <f aca="false">B76&lt;=M$2</f>
        <v>1</v>
      </c>
    </row>
    <row r="77" customFormat="false" ht="12.8" hidden="false" customHeight="false" outlineLevel="0" collapsed="false">
      <c r="A77" s="0" t="s">
        <v>103</v>
      </c>
      <c r="B77" s="0" t="n">
        <v>0</v>
      </c>
      <c r="C77" s="0" t="s">
        <v>178</v>
      </c>
      <c r="D77" s="11" t="n">
        <f aca="false">B77&gt;K$2</f>
        <v>0</v>
      </c>
      <c r="E77" s="11" t="n">
        <f aca="false">B77&lt;=M$2</f>
        <v>1</v>
      </c>
    </row>
    <row r="78" customFormat="false" ht="12.8" hidden="false" customHeight="false" outlineLevel="0" collapsed="false">
      <c r="A78" s="0" t="s">
        <v>104</v>
      </c>
      <c r="B78" s="0" t="n">
        <v>0</v>
      </c>
      <c r="C78" s="0" t="s">
        <v>178</v>
      </c>
      <c r="D78" s="11" t="n">
        <f aca="false">B78&gt;K$2</f>
        <v>0</v>
      </c>
      <c r="E78" s="11" t="n">
        <f aca="false">B78&lt;=M$2</f>
        <v>1</v>
      </c>
    </row>
    <row r="79" customFormat="false" ht="12.8" hidden="false" customHeight="false" outlineLevel="0" collapsed="false">
      <c r="A79" s="0" t="s">
        <v>105</v>
      </c>
      <c r="B79" s="0" t="n">
        <v>0</v>
      </c>
      <c r="C79" s="0" t="s">
        <v>178</v>
      </c>
      <c r="D79" s="11" t="n">
        <f aca="false">B79&gt;K$2</f>
        <v>0</v>
      </c>
      <c r="E79" s="11" t="n">
        <f aca="false">B79&lt;=M$2</f>
        <v>1</v>
      </c>
    </row>
    <row r="80" customFormat="false" ht="12.8" hidden="false" customHeight="false" outlineLevel="0" collapsed="false">
      <c r="A80" s="0" t="s">
        <v>106</v>
      </c>
      <c r="B80" s="0" t="n">
        <v>0</v>
      </c>
      <c r="C80" s="0" t="s">
        <v>178</v>
      </c>
      <c r="D80" s="11" t="n">
        <f aca="false">B80&gt;K$2</f>
        <v>0</v>
      </c>
      <c r="E80" s="11" t="n">
        <f aca="false">B80&lt;=M$2</f>
        <v>1</v>
      </c>
    </row>
    <row r="81" customFormat="false" ht="12.8" hidden="false" customHeight="false" outlineLevel="0" collapsed="false">
      <c r="A81" s="0" t="s">
        <v>107</v>
      </c>
      <c r="B81" s="0" t="n">
        <v>0</v>
      </c>
      <c r="C81" s="0" t="s">
        <v>178</v>
      </c>
      <c r="D81" s="11" t="n">
        <f aca="false">B81&gt;K$2</f>
        <v>0</v>
      </c>
      <c r="E81" s="11" t="n">
        <f aca="false">B81&lt;=M$2</f>
        <v>1</v>
      </c>
    </row>
    <row r="82" customFormat="false" ht="12.8" hidden="false" customHeight="false" outlineLevel="0" collapsed="false">
      <c r="A82" s="0" t="s">
        <v>108</v>
      </c>
      <c r="B82" s="0" t="n">
        <v>0</v>
      </c>
      <c r="C82" s="0" t="s">
        <v>178</v>
      </c>
      <c r="D82" s="11" t="n">
        <f aca="false">B82&gt;K$2</f>
        <v>0</v>
      </c>
      <c r="E82" s="11" t="n">
        <f aca="false">B82&lt;=M$2</f>
        <v>1</v>
      </c>
    </row>
    <row r="83" customFormat="false" ht="12.8" hidden="false" customHeight="false" outlineLevel="0" collapsed="false">
      <c r="A83" s="0" t="s">
        <v>109</v>
      </c>
      <c r="B83" s="0" t="n">
        <v>0</v>
      </c>
      <c r="C83" s="0" t="s">
        <v>178</v>
      </c>
      <c r="D83" s="11" t="n">
        <f aca="false">B83&gt;K$2</f>
        <v>0</v>
      </c>
      <c r="E83" s="11" t="n">
        <f aca="false">B83&lt;=M$2</f>
        <v>1</v>
      </c>
    </row>
    <row r="84" customFormat="false" ht="12.8" hidden="false" customHeight="false" outlineLevel="0" collapsed="false">
      <c r="A84" s="0" t="s">
        <v>110</v>
      </c>
      <c r="B84" s="0" t="n">
        <v>0</v>
      </c>
      <c r="C84" s="0" t="s">
        <v>178</v>
      </c>
      <c r="D84" s="11" t="n">
        <f aca="false">B84&gt;K$2</f>
        <v>0</v>
      </c>
      <c r="E84" s="11" t="n">
        <f aca="false">B84&lt;=M$2</f>
        <v>1</v>
      </c>
    </row>
    <row r="85" customFormat="false" ht="12.8" hidden="false" customHeight="false" outlineLevel="0" collapsed="false">
      <c r="A85" s="0" t="s">
        <v>111</v>
      </c>
      <c r="B85" s="0" t="n">
        <v>0</v>
      </c>
      <c r="C85" s="0" t="s">
        <v>178</v>
      </c>
      <c r="D85" s="11" t="n">
        <f aca="false">B85&gt;K$2</f>
        <v>0</v>
      </c>
      <c r="E85" s="11" t="n">
        <f aca="false">B85&lt;=M$2</f>
        <v>1</v>
      </c>
    </row>
    <row r="86" customFormat="false" ht="12.8" hidden="false" customHeight="false" outlineLevel="0" collapsed="false">
      <c r="A86" s="0" t="s">
        <v>112</v>
      </c>
      <c r="B86" s="0" t="n">
        <v>0</v>
      </c>
      <c r="C86" s="0" t="s">
        <v>178</v>
      </c>
      <c r="D86" s="11" t="n">
        <f aca="false">B86&gt;K$2</f>
        <v>0</v>
      </c>
      <c r="E86" s="11" t="n">
        <f aca="false">B86&lt;=M$2</f>
        <v>1</v>
      </c>
    </row>
    <row r="87" customFormat="false" ht="12.8" hidden="false" customHeight="false" outlineLevel="0" collapsed="false">
      <c r="A87" s="0" t="s">
        <v>113</v>
      </c>
      <c r="B87" s="0" t="n">
        <v>0</v>
      </c>
      <c r="C87" s="0" t="s">
        <v>178</v>
      </c>
      <c r="D87" s="11" t="n">
        <f aca="false">B87&gt;K$2</f>
        <v>0</v>
      </c>
      <c r="E87" s="11" t="n">
        <f aca="false">B87&lt;=M$2</f>
        <v>1</v>
      </c>
    </row>
    <row r="88" customFormat="false" ht="12.8" hidden="false" customHeight="false" outlineLevel="0" collapsed="false">
      <c r="A88" s="0" t="s">
        <v>114</v>
      </c>
      <c r="B88" s="0" t="n">
        <v>0</v>
      </c>
      <c r="C88" s="0" t="s">
        <v>178</v>
      </c>
      <c r="D88" s="11" t="n">
        <f aca="false">B88&gt;K$2</f>
        <v>0</v>
      </c>
      <c r="E88" s="11" t="n">
        <f aca="false">B88&lt;=M$2</f>
        <v>1</v>
      </c>
    </row>
    <row r="89" customFormat="false" ht="12.8" hidden="false" customHeight="false" outlineLevel="0" collapsed="false">
      <c r="A89" s="0" t="s">
        <v>115</v>
      </c>
      <c r="B89" s="0" t="n">
        <v>0</v>
      </c>
      <c r="C89" s="0" t="s">
        <v>178</v>
      </c>
      <c r="D89" s="11" t="n">
        <f aca="false">B89&gt;K$2</f>
        <v>0</v>
      </c>
      <c r="E89" s="11" t="n">
        <f aca="false">B89&lt;=M$2</f>
        <v>1</v>
      </c>
    </row>
    <row r="90" customFormat="false" ht="12.8" hidden="false" customHeight="false" outlineLevel="0" collapsed="false">
      <c r="A90" s="0" t="s">
        <v>116</v>
      </c>
      <c r="B90" s="0" t="n">
        <v>0</v>
      </c>
      <c r="C90" s="0" t="s">
        <v>178</v>
      </c>
      <c r="D90" s="11" t="n">
        <f aca="false">B90&gt;K$2</f>
        <v>0</v>
      </c>
      <c r="E90" s="11" t="n">
        <f aca="false">B90&lt;=M$2</f>
        <v>1</v>
      </c>
    </row>
    <row r="91" customFormat="false" ht="12.8" hidden="false" customHeight="false" outlineLevel="0" collapsed="false">
      <c r="A91" s="0" t="s">
        <v>117</v>
      </c>
      <c r="B91" s="0" t="n">
        <v>0</v>
      </c>
      <c r="C91" s="0" t="s">
        <v>178</v>
      </c>
      <c r="D91" s="11" t="n">
        <f aca="false">B91&gt;K$2</f>
        <v>0</v>
      </c>
      <c r="E91" s="11" t="n">
        <f aca="false">B91&lt;=M$2</f>
        <v>1</v>
      </c>
    </row>
    <row r="92" customFormat="false" ht="12.8" hidden="false" customHeight="false" outlineLevel="0" collapsed="false">
      <c r="A92" s="0" t="s">
        <v>118</v>
      </c>
      <c r="B92" s="0" t="n">
        <v>0</v>
      </c>
      <c r="C92" s="0" t="s">
        <v>178</v>
      </c>
      <c r="D92" s="11" t="n">
        <f aca="false">B92&gt;K$2</f>
        <v>0</v>
      </c>
      <c r="E92" s="11" t="n">
        <f aca="false">B92&lt;=M$2</f>
        <v>1</v>
      </c>
    </row>
    <row r="93" customFormat="false" ht="12.8" hidden="false" customHeight="false" outlineLevel="0" collapsed="false">
      <c r="A93" s="0" t="s">
        <v>119</v>
      </c>
      <c r="B93" s="0" t="n">
        <v>0</v>
      </c>
      <c r="C93" s="0" t="s">
        <v>178</v>
      </c>
      <c r="D93" s="11" t="n">
        <f aca="false">B93&gt;K$2</f>
        <v>0</v>
      </c>
      <c r="E93" s="11" t="n">
        <f aca="false">B93&lt;=M$2</f>
        <v>1</v>
      </c>
    </row>
    <row r="94" customFormat="false" ht="12.8" hidden="false" customHeight="false" outlineLevel="0" collapsed="false">
      <c r="A94" s="0" t="s">
        <v>120</v>
      </c>
      <c r="B94" s="0" t="n">
        <v>0</v>
      </c>
      <c r="C94" s="0" t="s">
        <v>178</v>
      </c>
      <c r="D94" s="11" t="n">
        <f aca="false">B94&gt;K$2</f>
        <v>0</v>
      </c>
      <c r="E94" s="11" t="n">
        <f aca="false">B94&lt;=M$2</f>
        <v>1</v>
      </c>
    </row>
    <row r="95" customFormat="false" ht="12.8" hidden="false" customHeight="false" outlineLevel="0" collapsed="false">
      <c r="A95" s="0" t="s">
        <v>121</v>
      </c>
      <c r="B95" s="0" t="n">
        <v>0</v>
      </c>
      <c r="C95" s="0" t="s">
        <v>178</v>
      </c>
      <c r="D95" s="11" t="n">
        <f aca="false">B95&gt;K$2</f>
        <v>0</v>
      </c>
      <c r="E95" s="11" t="n">
        <f aca="false">B95&lt;=M$2</f>
        <v>1</v>
      </c>
    </row>
    <row r="96" customFormat="false" ht="12.8" hidden="false" customHeight="false" outlineLevel="0" collapsed="false">
      <c r="A96" s="0" t="s">
        <v>122</v>
      </c>
      <c r="B96" s="0" t="n">
        <v>0</v>
      </c>
      <c r="C96" s="0" t="s">
        <v>178</v>
      </c>
      <c r="D96" s="11" t="n">
        <f aca="false">B96&gt;K$2</f>
        <v>0</v>
      </c>
      <c r="E96" s="11" t="n">
        <f aca="false">B96&lt;=M$2</f>
        <v>1</v>
      </c>
    </row>
    <row r="97" customFormat="false" ht="12.8" hidden="false" customHeight="false" outlineLevel="0" collapsed="false">
      <c r="A97" s="0" t="s">
        <v>123</v>
      </c>
      <c r="B97" s="0" t="n">
        <v>0</v>
      </c>
      <c r="C97" s="0" t="s">
        <v>178</v>
      </c>
      <c r="D97" s="11" t="n">
        <f aca="false">B97&gt;K$2</f>
        <v>0</v>
      </c>
      <c r="E97" s="11" t="n">
        <f aca="false">B97&lt;=M$2</f>
        <v>1</v>
      </c>
    </row>
    <row r="98" customFormat="false" ht="12.8" hidden="false" customHeight="false" outlineLevel="0" collapsed="false">
      <c r="A98" s="0" t="s">
        <v>124</v>
      </c>
      <c r="B98" s="0" t="n">
        <v>0</v>
      </c>
      <c r="C98" s="0" t="s">
        <v>178</v>
      </c>
      <c r="D98" s="11" t="n">
        <f aca="false">B98&gt;K$2</f>
        <v>0</v>
      </c>
      <c r="E98" s="11" t="n">
        <f aca="false">B98&lt;=M$2</f>
        <v>1</v>
      </c>
    </row>
    <row r="99" customFormat="false" ht="12.8" hidden="false" customHeight="false" outlineLevel="0" collapsed="false">
      <c r="A99" s="0" t="s">
        <v>125</v>
      </c>
      <c r="B99" s="0" t="n">
        <v>0</v>
      </c>
      <c r="C99" s="0" t="s">
        <v>178</v>
      </c>
      <c r="D99" s="11" t="n">
        <f aca="false">B99&gt;K$2</f>
        <v>0</v>
      </c>
      <c r="E99" s="11" t="n">
        <f aca="false">B99&lt;=M$2</f>
        <v>1</v>
      </c>
    </row>
    <row r="100" customFormat="false" ht="12.8" hidden="false" customHeight="false" outlineLevel="0" collapsed="false">
      <c r="A100" s="0" t="s">
        <v>126</v>
      </c>
      <c r="B100" s="0" t="n">
        <v>0</v>
      </c>
      <c r="C100" s="0" t="s">
        <v>178</v>
      </c>
      <c r="D100" s="11" t="n">
        <f aca="false">B100&gt;K$2</f>
        <v>0</v>
      </c>
      <c r="E100" s="11" t="n">
        <f aca="false">B100&lt;=M$2</f>
        <v>1</v>
      </c>
    </row>
    <row r="101" customFormat="false" ht="12.8" hidden="false" customHeight="false" outlineLevel="0" collapsed="false">
      <c r="A101" s="0" t="s">
        <v>127</v>
      </c>
      <c r="B101" s="0" t="n">
        <v>0</v>
      </c>
      <c r="C101" s="0" t="s">
        <v>178</v>
      </c>
      <c r="D101" s="11" t="n">
        <f aca="false">B101&gt;K$2</f>
        <v>0</v>
      </c>
      <c r="E101" s="11" t="n">
        <f aca="false">B101&lt;=M$2</f>
        <v>1</v>
      </c>
    </row>
    <row r="102" customFormat="false" ht="12.8" hidden="false" customHeight="false" outlineLevel="0" collapsed="false">
      <c r="A102" s="0" t="s">
        <v>128</v>
      </c>
      <c r="B102" s="0" t="n">
        <v>0</v>
      </c>
      <c r="C102" s="0" t="s">
        <v>178</v>
      </c>
      <c r="D102" s="11" t="n">
        <f aca="false">B102&gt;K$2</f>
        <v>0</v>
      </c>
      <c r="E102" s="11" t="n">
        <f aca="false">B102&lt;=M$2</f>
        <v>1</v>
      </c>
    </row>
    <row r="103" customFormat="false" ht="12.8" hidden="false" customHeight="false" outlineLevel="0" collapsed="false">
      <c r="A103" s="0" t="s">
        <v>129</v>
      </c>
      <c r="B103" s="0" t="n">
        <v>0</v>
      </c>
      <c r="C103" s="0" t="s">
        <v>178</v>
      </c>
      <c r="D103" s="11" t="n">
        <f aca="false">B103&gt;K$2</f>
        <v>0</v>
      </c>
      <c r="E103" s="11" t="n">
        <f aca="false">B103&lt;=M$2</f>
        <v>1</v>
      </c>
    </row>
    <row r="104" customFormat="false" ht="12.8" hidden="false" customHeight="false" outlineLevel="0" collapsed="false">
      <c r="A104" s="0" t="s">
        <v>130</v>
      </c>
      <c r="B104" s="0" t="n">
        <v>0</v>
      </c>
      <c r="C104" s="0" t="s">
        <v>178</v>
      </c>
      <c r="D104" s="11" t="n">
        <f aca="false">B104&gt;K$2</f>
        <v>0</v>
      </c>
      <c r="E104" s="11" t="n">
        <f aca="false">B104&lt;=M$2</f>
        <v>1</v>
      </c>
    </row>
    <row r="105" customFormat="false" ht="12.8" hidden="false" customHeight="false" outlineLevel="0" collapsed="false">
      <c r="A105" s="0" t="s">
        <v>131</v>
      </c>
      <c r="B105" s="0" t="n">
        <v>0</v>
      </c>
      <c r="C105" s="0" t="s">
        <v>178</v>
      </c>
      <c r="D105" s="11" t="n">
        <f aca="false">B105&gt;K$2</f>
        <v>0</v>
      </c>
      <c r="E105" s="11" t="n">
        <f aca="false">B105&lt;=M$2</f>
        <v>1</v>
      </c>
    </row>
    <row r="106" customFormat="false" ht="12.8" hidden="false" customHeight="false" outlineLevel="0" collapsed="false">
      <c r="A106" s="0" t="s">
        <v>132</v>
      </c>
      <c r="B106" s="0" t="n">
        <v>0</v>
      </c>
      <c r="C106" s="0" t="s">
        <v>178</v>
      </c>
      <c r="D106" s="11" t="n">
        <f aca="false">B106&gt;K$2</f>
        <v>0</v>
      </c>
      <c r="E106" s="11" t="n">
        <f aca="false">B106&lt;=M$2</f>
        <v>1</v>
      </c>
    </row>
    <row r="107" customFormat="false" ht="12.8" hidden="false" customHeight="false" outlineLevel="0" collapsed="false">
      <c r="A107" s="0" t="s">
        <v>133</v>
      </c>
      <c r="B107" s="0" t="n">
        <v>0</v>
      </c>
      <c r="C107" s="0" t="s">
        <v>178</v>
      </c>
      <c r="D107" s="11" t="n">
        <f aca="false">B107&gt;K$2</f>
        <v>0</v>
      </c>
      <c r="E107" s="11" t="n">
        <f aca="false">B107&lt;=M$2</f>
        <v>1</v>
      </c>
    </row>
    <row r="108" customFormat="false" ht="12.8" hidden="false" customHeight="false" outlineLevel="0" collapsed="false">
      <c r="A108" s="0" t="s">
        <v>134</v>
      </c>
      <c r="B108" s="0" t="n">
        <v>0</v>
      </c>
      <c r="C108" s="0" t="s">
        <v>178</v>
      </c>
      <c r="D108" s="11" t="n">
        <f aca="false">B108&gt;K$2</f>
        <v>0</v>
      </c>
      <c r="E108" s="11" t="n">
        <f aca="false">B108&lt;=M$2</f>
        <v>1</v>
      </c>
    </row>
    <row r="109" customFormat="false" ht="12.8" hidden="false" customHeight="false" outlineLevel="0" collapsed="false">
      <c r="A109" s="0" t="s">
        <v>135</v>
      </c>
      <c r="B109" s="0" t="n">
        <v>0</v>
      </c>
      <c r="C109" s="0" t="s">
        <v>178</v>
      </c>
      <c r="D109" s="11" t="n">
        <f aca="false">B109&gt;K$2</f>
        <v>0</v>
      </c>
      <c r="E109" s="11" t="n">
        <f aca="false">B109&lt;=M$2</f>
        <v>1</v>
      </c>
    </row>
    <row r="110" customFormat="false" ht="12.8" hidden="false" customHeight="false" outlineLevel="0" collapsed="false">
      <c r="A110" s="0" t="s">
        <v>136</v>
      </c>
      <c r="B110" s="0" t="n">
        <v>0</v>
      </c>
      <c r="C110" s="0" t="s">
        <v>178</v>
      </c>
      <c r="D110" s="11" t="n">
        <f aca="false">B110&gt;K$2</f>
        <v>0</v>
      </c>
      <c r="E110" s="11" t="n">
        <f aca="false">B110&lt;=M$2</f>
        <v>1</v>
      </c>
    </row>
    <row r="111" customFormat="false" ht="12.8" hidden="false" customHeight="false" outlineLevel="0" collapsed="false">
      <c r="A111" s="0" t="s">
        <v>137</v>
      </c>
      <c r="B111" s="0" t="n">
        <v>0</v>
      </c>
      <c r="C111" s="0" t="s">
        <v>178</v>
      </c>
      <c r="D111" s="11" t="n">
        <f aca="false">B111&gt;K$2</f>
        <v>0</v>
      </c>
      <c r="E111" s="11" t="n">
        <f aca="false">B111&lt;=M$2</f>
        <v>1</v>
      </c>
    </row>
    <row r="112" customFormat="false" ht="12.8" hidden="false" customHeight="false" outlineLevel="0" collapsed="false">
      <c r="A112" s="0" t="s">
        <v>138</v>
      </c>
      <c r="B112" s="0" t="n">
        <v>0</v>
      </c>
      <c r="C112" s="0" t="s">
        <v>178</v>
      </c>
      <c r="D112" s="11" t="n">
        <f aca="false">B112&gt;K$2</f>
        <v>0</v>
      </c>
      <c r="E112" s="11" t="n">
        <f aca="false">B112&lt;=M$2</f>
        <v>1</v>
      </c>
    </row>
    <row r="113" customFormat="false" ht="12.8" hidden="false" customHeight="false" outlineLevel="0" collapsed="false">
      <c r="A113" s="0" t="s">
        <v>139</v>
      </c>
      <c r="B113" s="0" t="n">
        <v>0</v>
      </c>
      <c r="C113" s="0" t="s">
        <v>178</v>
      </c>
      <c r="D113" s="11" t="n">
        <f aca="false">B113&gt;K$2</f>
        <v>0</v>
      </c>
      <c r="E113" s="11" t="n">
        <f aca="false">B113&lt;=M$2</f>
        <v>1</v>
      </c>
    </row>
    <row r="114" customFormat="false" ht="12.8" hidden="false" customHeight="false" outlineLevel="0" collapsed="false">
      <c r="A114" s="0" t="s">
        <v>140</v>
      </c>
      <c r="B114" s="0" t="n">
        <v>0</v>
      </c>
      <c r="C114" s="0" t="s">
        <v>178</v>
      </c>
      <c r="D114" s="11" t="n">
        <f aca="false">B114&gt;K$2</f>
        <v>0</v>
      </c>
      <c r="E114" s="11" t="n">
        <f aca="false">B114&lt;=M$2</f>
        <v>1</v>
      </c>
    </row>
    <row r="115" customFormat="false" ht="12.8" hidden="false" customHeight="false" outlineLevel="0" collapsed="false">
      <c r="A115" s="0" t="s">
        <v>141</v>
      </c>
      <c r="B115" s="0" t="n">
        <v>0</v>
      </c>
      <c r="C115" s="0" t="s">
        <v>178</v>
      </c>
      <c r="D115" s="11" t="n">
        <f aca="false">B115&gt;K$2</f>
        <v>0</v>
      </c>
      <c r="E115" s="11" t="n">
        <f aca="false">B115&lt;=M$2</f>
        <v>1</v>
      </c>
    </row>
    <row r="116" customFormat="false" ht="12.8" hidden="false" customHeight="false" outlineLevel="0" collapsed="false">
      <c r="A116" s="0" t="s">
        <v>142</v>
      </c>
      <c r="B116" s="0" t="n">
        <v>0</v>
      </c>
      <c r="C116" s="0" t="s">
        <v>178</v>
      </c>
      <c r="D116" s="11" t="n">
        <f aca="false">B116&gt;K$2</f>
        <v>0</v>
      </c>
      <c r="E116" s="11" t="n">
        <f aca="false">B116&lt;=M$2</f>
        <v>1</v>
      </c>
    </row>
    <row r="117" customFormat="false" ht="12.8" hidden="false" customHeight="false" outlineLevel="0" collapsed="false">
      <c r="A117" s="0" t="s">
        <v>143</v>
      </c>
      <c r="B117" s="0" t="n">
        <v>0</v>
      </c>
      <c r="C117" s="0" t="s">
        <v>178</v>
      </c>
      <c r="D117" s="11" t="n">
        <f aca="false">B117&gt;K$2</f>
        <v>0</v>
      </c>
      <c r="E117" s="11" t="n">
        <f aca="false">B117&lt;=M$2</f>
        <v>1</v>
      </c>
    </row>
    <row r="118" customFormat="false" ht="12.8" hidden="false" customHeight="false" outlineLevel="0" collapsed="false">
      <c r="A118" s="0" t="s">
        <v>144</v>
      </c>
      <c r="B118" s="0" t="n">
        <v>0</v>
      </c>
      <c r="C118" s="0" t="s">
        <v>178</v>
      </c>
      <c r="D118" s="11" t="n">
        <f aca="false">B118&gt;K$2</f>
        <v>0</v>
      </c>
      <c r="E118" s="11" t="n">
        <f aca="false">B118&lt;=M$2</f>
        <v>1</v>
      </c>
    </row>
    <row r="119" customFormat="false" ht="12.8" hidden="false" customHeight="false" outlineLevel="0" collapsed="false">
      <c r="A119" s="0" t="s">
        <v>145</v>
      </c>
      <c r="B119" s="0" t="n">
        <v>0</v>
      </c>
      <c r="C119" s="0" t="s">
        <v>178</v>
      </c>
      <c r="D119" s="11" t="n">
        <f aca="false">B119&gt;K$2</f>
        <v>0</v>
      </c>
      <c r="E119" s="11" t="n">
        <f aca="false">B119&lt;=M$2</f>
        <v>1</v>
      </c>
    </row>
    <row r="120" customFormat="false" ht="12.8" hidden="false" customHeight="false" outlineLevel="0" collapsed="false">
      <c r="A120" s="0" t="s">
        <v>146</v>
      </c>
      <c r="B120" s="0" t="n">
        <v>0</v>
      </c>
      <c r="C120" s="0" t="s">
        <v>178</v>
      </c>
      <c r="D120" s="11" t="n">
        <f aca="false">B120&gt;K$2</f>
        <v>0</v>
      </c>
      <c r="E120" s="11" t="n">
        <f aca="false">B120&lt;=M$2</f>
        <v>1</v>
      </c>
    </row>
    <row r="121" customFormat="false" ht="12.8" hidden="false" customHeight="false" outlineLevel="0" collapsed="false">
      <c r="A121" s="0" t="s">
        <v>147</v>
      </c>
      <c r="B121" s="0" t="n">
        <v>0</v>
      </c>
      <c r="C121" s="0" t="s">
        <v>178</v>
      </c>
      <c r="D121" s="11" t="n">
        <f aca="false">B121&gt;K$2</f>
        <v>0</v>
      </c>
      <c r="E121" s="11" t="n">
        <f aca="false">B121&lt;=M$2</f>
        <v>1</v>
      </c>
    </row>
    <row r="122" customFormat="false" ht="12.8" hidden="false" customHeight="false" outlineLevel="0" collapsed="false">
      <c r="A122" s="0" t="s">
        <v>148</v>
      </c>
      <c r="B122" s="0" t="n">
        <v>0</v>
      </c>
      <c r="C122" s="0" t="s">
        <v>178</v>
      </c>
      <c r="D122" s="11" t="n">
        <f aca="false">B122&gt;K$2</f>
        <v>0</v>
      </c>
      <c r="E122" s="11" t="n">
        <f aca="false">B122&lt;=M$2</f>
        <v>1</v>
      </c>
    </row>
    <row r="1048437" customFormat="false" ht="12.8" hidden="false" customHeight="false" outlineLevel="0" collapsed="false">
      <c r="B1048437" s="0" t="s">
        <v>21</v>
      </c>
    </row>
    <row r="1048438" customFormat="false" ht="12.8" hidden="false" customHeight="false" outlineLevel="0" collapsed="false">
      <c r="B1048438" s="0" t="n">
        <v>0</v>
      </c>
    </row>
    <row r="1048439" customFormat="false" ht="12.8" hidden="false" customHeight="false" outlineLevel="0" collapsed="false">
      <c r="B1048439" s="0" t="n">
        <v>0</v>
      </c>
    </row>
    <row r="1048440" customFormat="false" ht="12.8" hidden="false" customHeight="false" outlineLevel="0" collapsed="false">
      <c r="B1048440" s="0" t="n">
        <v>0</v>
      </c>
    </row>
    <row r="1048441" customFormat="false" ht="12.8" hidden="false" customHeight="false" outlineLevel="0" collapsed="false">
      <c r="B1048441" s="0" t="n">
        <v>0</v>
      </c>
    </row>
    <row r="1048442" customFormat="false" ht="12.8" hidden="false" customHeight="false" outlineLevel="0" collapsed="false">
      <c r="B1048442" s="0" t="n">
        <v>0</v>
      </c>
    </row>
    <row r="1048443" customFormat="false" ht="12.8" hidden="false" customHeight="false" outlineLevel="0" collapsed="false">
      <c r="B1048443" s="0" t="n">
        <v>0</v>
      </c>
    </row>
    <row r="1048444" customFormat="false" ht="12.8" hidden="false" customHeight="false" outlineLevel="0" collapsed="false">
      <c r="B1048444" s="0" t="n">
        <v>0</v>
      </c>
    </row>
    <row r="1048445" customFormat="false" ht="12.8" hidden="false" customHeight="false" outlineLevel="0" collapsed="false">
      <c r="B1048445" s="0" t="n">
        <v>0</v>
      </c>
    </row>
    <row r="1048446" customFormat="false" ht="12.8" hidden="false" customHeight="false" outlineLevel="0" collapsed="false">
      <c r="B1048446" s="0" t="n">
        <v>0</v>
      </c>
    </row>
    <row r="1048447" customFormat="false" ht="12.8" hidden="false" customHeight="false" outlineLevel="0" collapsed="false">
      <c r="B1048447" s="0" t="n">
        <v>0</v>
      </c>
    </row>
    <row r="1048448" customFormat="false" ht="12.8" hidden="false" customHeight="false" outlineLevel="0" collapsed="false">
      <c r="B1048448" s="0" t="n">
        <v>0</v>
      </c>
    </row>
    <row r="1048449" customFormat="false" ht="12.8" hidden="false" customHeight="false" outlineLevel="0" collapsed="false">
      <c r="B1048449" s="0" t="n">
        <v>0</v>
      </c>
    </row>
    <row r="1048450" customFormat="false" ht="12.8" hidden="false" customHeight="false" outlineLevel="0" collapsed="false">
      <c r="B1048450" s="0" t="n">
        <v>0</v>
      </c>
    </row>
    <row r="1048451" customFormat="false" ht="12.8" hidden="false" customHeight="false" outlineLevel="0" collapsed="false">
      <c r="B1048451" s="0" t="n">
        <v>0</v>
      </c>
    </row>
    <row r="1048452" customFormat="false" ht="12.8" hidden="false" customHeight="false" outlineLevel="0" collapsed="false">
      <c r="B1048452" s="0" t="n">
        <v>0</v>
      </c>
    </row>
    <row r="1048453" customFormat="false" ht="12.8" hidden="false" customHeight="false" outlineLevel="0" collapsed="false">
      <c r="B1048453" s="0" t="n">
        <v>0</v>
      </c>
    </row>
    <row r="1048454" customFormat="false" ht="12.8" hidden="false" customHeight="false" outlineLevel="0" collapsed="false">
      <c r="B1048454" s="0" t="n">
        <v>0</v>
      </c>
    </row>
    <row r="1048455" customFormat="false" ht="12.8" hidden="false" customHeight="false" outlineLevel="0" collapsed="false">
      <c r="B1048455" s="0" t="n">
        <v>0</v>
      </c>
    </row>
    <row r="1048456" customFormat="false" ht="12.8" hidden="false" customHeight="false" outlineLevel="0" collapsed="false">
      <c r="B1048456" s="0" t="n">
        <v>0</v>
      </c>
    </row>
    <row r="1048457" customFormat="false" ht="12.8" hidden="false" customHeight="false" outlineLevel="0" collapsed="false">
      <c r="B1048457" s="0" t="n">
        <v>0</v>
      </c>
    </row>
    <row r="1048458" customFormat="false" ht="12.8" hidden="false" customHeight="false" outlineLevel="0" collapsed="false">
      <c r="B1048458" s="0" t="n">
        <v>0</v>
      </c>
    </row>
    <row r="1048459" customFormat="false" ht="12.8" hidden="false" customHeight="false" outlineLevel="0" collapsed="false">
      <c r="B1048459" s="0" t="n">
        <v>0</v>
      </c>
    </row>
    <row r="1048460" customFormat="false" ht="12.8" hidden="false" customHeight="false" outlineLevel="0" collapsed="false">
      <c r="B1048460" s="0" t="n">
        <v>0</v>
      </c>
    </row>
    <row r="1048461" customFormat="false" ht="12.8" hidden="false" customHeight="false" outlineLevel="0" collapsed="false">
      <c r="B1048461" s="0" t="n">
        <v>0</v>
      </c>
    </row>
    <row r="1048462" customFormat="false" ht="12.8" hidden="false" customHeight="false" outlineLevel="0" collapsed="false">
      <c r="B1048462" s="0" t="n">
        <v>0</v>
      </c>
    </row>
    <row r="1048463" customFormat="false" ht="12.8" hidden="false" customHeight="false" outlineLevel="0" collapsed="false">
      <c r="B1048463" s="0" t="n">
        <v>0</v>
      </c>
    </row>
    <row r="1048464" customFormat="false" ht="12.8" hidden="false" customHeight="false" outlineLevel="0" collapsed="false">
      <c r="B1048464" s="0" t="n">
        <v>0</v>
      </c>
    </row>
    <row r="1048465" customFormat="false" ht="12.8" hidden="false" customHeight="false" outlineLevel="0" collapsed="false">
      <c r="B1048465" s="0" t="n">
        <v>0</v>
      </c>
    </row>
    <row r="1048466" customFormat="false" ht="12.8" hidden="false" customHeight="false" outlineLevel="0" collapsed="false">
      <c r="B1048466" s="0" t="n">
        <v>0</v>
      </c>
    </row>
    <row r="1048467" customFormat="false" ht="12.8" hidden="false" customHeight="false" outlineLevel="0" collapsed="false">
      <c r="B1048467" s="0" t="n">
        <v>0</v>
      </c>
    </row>
    <row r="1048468" customFormat="false" ht="12.8" hidden="false" customHeight="false" outlineLevel="0" collapsed="false">
      <c r="B1048468" s="0" t="n">
        <v>0</v>
      </c>
    </row>
    <row r="1048469" customFormat="false" ht="12.8" hidden="false" customHeight="false" outlineLevel="0" collapsed="false">
      <c r="B1048469" s="0" t="n">
        <v>0</v>
      </c>
    </row>
    <row r="1048470" customFormat="false" ht="12.8" hidden="false" customHeight="false" outlineLevel="0" collapsed="false">
      <c r="B1048470" s="0" t="n">
        <v>0</v>
      </c>
    </row>
    <row r="1048471" customFormat="false" ht="12.8" hidden="false" customHeight="false" outlineLevel="0" collapsed="false">
      <c r="B1048471" s="0" t="n">
        <v>0</v>
      </c>
    </row>
    <row r="1048472" customFormat="false" ht="12.8" hidden="false" customHeight="false" outlineLevel="0" collapsed="false">
      <c r="B1048472" s="0" t="n">
        <v>0</v>
      </c>
    </row>
    <row r="1048473" customFormat="false" ht="12.8" hidden="false" customHeight="false" outlineLevel="0" collapsed="false">
      <c r="B1048473" s="0" t="n">
        <v>0</v>
      </c>
    </row>
    <row r="1048474" customFormat="false" ht="12.8" hidden="false" customHeight="false" outlineLevel="0" collapsed="false">
      <c r="B1048474" s="0" t="n">
        <v>0</v>
      </c>
    </row>
    <row r="1048475" customFormat="false" ht="12.8" hidden="false" customHeight="false" outlineLevel="0" collapsed="false">
      <c r="B1048475" s="0" t="n">
        <v>0</v>
      </c>
    </row>
    <row r="1048476" customFormat="false" ht="12.8" hidden="false" customHeight="false" outlineLevel="0" collapsed="false">
      <c r="B1048476" s="0" t="n">
        <v>0</v>
      </c>
    </row>
    <row r="1048477" customFormat="false" ht="12.8" hidden="false" customHeight="false" outlineLevel="0" collapsed="false">
      <c r="B1048477" s="0" t="n">
        <v>0</v>
      </c>
    </row>
    <row r="1048478" customFormat="false" ht="12.8" hidden="false" customHeight="false" outlineLevel="0" collapsed="false">
      <c r="B1048478" s="0" t="n">
        <v>0</v>
      </c>
    </row>
    <row r="1048479" customFormat="false" ht="12.8" hidden="false" customHeight="false" outlineLevel="0" collapsed="false">
      <c r="B1048479" s="0" t="n">
        <v>0</v>
      </c>
    </row>
    <row r="1048480" customFormat="false" ht="12.8" hidden="false" customHeight="false" outlineLevel="0" collapsed="false">
      <c r="B1048480" s="0" t="n">
        <v>0</v>
      </c>
    </row>
    <row r="1048481" customFormat="false" ht="12.8" hidden="false" customHeight="false" outlineLevel="0" collapsed="false">
      <c r="B1048481" s="0" t="n">
        <v>0</v>
      </c>
    </row>
    <row r="1048482" customFormat="false" ht="12.8" hidden="false" customHeight="false" outlineLevel="0" collapsed="false">
      <c r="B1048482" s="0" t="n">
        <v>0</v>
      </c>
    </row>
    <row r="1048483" customFormat="false" ht="12.8" hidden="false" customHeight="false" outlineLevel="0" collapsed="false">
      <c r="B1048483" s="0" t="n">
        <v>0</v>
      </c>
    </row>
    <row r="1048484" customFormat="false" ht="12.8" hidden="false" customHeight="false" outlineLevel="0" collapsed="false">
      <c r="B1048484" s="0" t="n">
        <v>0</v>
      </c>
    </row>
    <row r="1048485" customFormat="false" ht="12.8" hidden="false" customHeight="false" outlineLevel="0" collapsed="false">
      <c r="B1048485" s="0" t="n">
        <v>0</v>
      </c>
    </row>
    <row r="1048486" customFormat="false" ht="12.8" hidden="false" customHeight="false" outlineLevel="0" collapsed="false">
      <c r="B1048486" s="0" t="n">
        <v>0</v>
      </c>
    </row>
    <row r="1048487" customFormat="false" ht="12.8" hidden="false" customHeight="false" outlineLevel="0" collapsed="false">
      <c r="B1048487" s="0" t="n">
        <v>0</v>
      </c>
    </row>
    <row r="1048488" customFormat="false" ht="12.8" hidden="false" customHeight="false" outlineLevel="0" collapsed="false">
      <c r="B1048488" s="0" t="n">
        <v>0</v>
      </c>
    </row>
    <row r="1048489" customFormat="false" ht="12.8" hidden="false" customHeight="false" outlineLevel="0" collapsed="false">
      <c r="B1048489" s="0" t="n">
        <v>0</v>
      </c>
    </row>
    <row r="1048490" customFormat="false" ht="12.8" hidden="false" customHeight="false" outlineLevel="0" collapsed="false">
      <c r="B1048490" s="0" t="n">
        <v>0</v>
      </c>
    </row>
    <row r="1048491" customFormat="false" ht="12.8" hidden="false" customHeight="false" outlineLevel="0" collapsed="false">
      <c r="B1048491" s="0" t="n">
        <v>0</v>
      </c>
    </row>
    <row r="1048492" customFormat="false" ht="12.8" hidden="false" customHeight="false" outlineLevel="0" collapsed="false">
      <c r="B1048492" s="0" t="n">
        <v>0</v>
      </c>
    </row>
    <row r="1048493" customFormat="false" ht="12.8" hidden="false" customHeight="false" outlineLevel="0" collapsed="false">
      <c r="B1048493" s="0" t="n">
        <v>0</v>
      </c>
    </row>
    <row r="1048494" customFormat="false" ht="12.8" hidden="false" customHeight="false" outlineLevel="0" collapsed="false">
      <c r="B1048494" s="0" t="n">
        <v>0</v>
      </c>
    </row>
    <row r="1048495" customFormat="false" ht="12.8" hidden="false" customHeight="false" outlineLevel="0" collapsed="false">
      <c r="B1048495" s="0" t="n">
        <v>0</v>
      </c>
    </row>
    <row r="1048496" customFormat="false" ht="12.8" hidden="false" customHeight="false" outlineLevel="0" collapsed="false">
      <c r="B1048496" s="0" t="n">
        <v>0</v>
      </c>
    </row>
    <row r="1048497" customFormat="false" ht="12.8" hidden="false" customHeight="false" outlineLevel="0" collapsed="false">
      <c r="B1048497" s="0" t="n">
        <v>0</v>
      </c>
    </row>
    <row r="1048498" customFormat="false" ht="12.8" hidden="false" customHeight="false" outlineLevel="0" collapsed="false">
      <c r="B1048498" s="0" t="n">
        <v>0</v>
      </c>
    </row>
    <row r="1048499" customFormat="false" ht="12.8" hidden="false" customHeight="false" outlineLevel="0" collapsed="false">
      <c r="B1048499" s="0" t="n">
        <v>0</v>
      </c>
    </row>
    <row r="1048500" customFormat="false" ht="12.8" hidden="false" customHeight="false" outlineLevel="0" collapsed="false">
      <c r="B1048500" s="0" t="n">
        <v>0</v>
      </c>
    </row>
    <row r="1048501" customFormat="false" ht="12.8" hidden="false" customHeight="false" outlineLevel="0" collapsed="false">
      <c r="B1048501" s="0" t="n">
        <v>0</v>
      </c>
    </row>
    <row r="1048502" customFormat="false" ht="12.8" hidden="false" customHeight="false" outlineLevel="0" collapsed="false">
      <c r="B1048502" s="0" t="n">
        <v>0</v>
      </c>
    </row>
    <row r="1048503" customFormat="false" ht="12.8" hidden="false" customHeight="false" outlineLevel="0" collapsed="false">
      <c r="B1048503" s="0" t="n">
        <v>0</v>
      </c>
    </row>
    <row r="1048504" customFormat="false" ht="12.8" hidden="false" customHeight="false" outlineLevel="0" collapsed="false">
      <c r="B1048504" s="0" t="n">
        <v>0</v>
      </c>
    </row>
    <row r="1048505" customFormat="false" ht="12.8" hidden="false" customHeight="false" outlineLevel="0" collapsed="false">
      <c r="B1048505" s="0" t="n">
        <v>0</v>
      </c>
    </row>
    <row r="1048506" customFormat="false" ht="12.8" hidden="false" customHeight="false" outlineLevel="0" collapsed="false">
      <c r="B1048506" s="0" t="n">
        <v>0</v>
      </c>
    </row>
    <row r="1048507" customFormat="false" ht="12.8" hidden="false" customHeight="false" outlineLevel="0" collapsed="false">
      <c r="B1048507" s="0" t="n">
        <v>0</v>
      </c>
    </row>
    <row r="1048508" customFormat="false" ht="12.8" hidden="false" customHeight="false" outlineLevel="0" collapsed="false">
      <c r="B1048508" s="0" t="n">
        <v>0</v>
      </c>
    </row>
    <row r="1048509" customFormat="false" ht="12.8" hidden="false" customHeight="false" outlineLevel="0" collapsed="false">
      <c r="B1048509" s="0" t="n">
        <v>0</v>
      </c>
    </row>
    <row r="1048510" customFormat="false" ht="12.8" hidden="false" customHeight="false" outlineLevel="0" collapsed="false">
      <c r="B1048510" s="0" t="n">
        <v>0</v>
      </c>
    </row>
    <row r="1048511" customFormat="false" ht="12.8" hidden="false" customHeight="false" outlineLevel="0" collapsed="false">
      <c r="B1048511" s="0" t="n">
        <v>0</v>
      </c>
    </row>
    <row r="1048512" customFormat="false" ht="12.8" hidden="false" customHeight="false" outlineLevel="0" collapsed="false">
      <c r="B1048512" s="0" t="n">
        <v>0</v>
      </c>
    </row>
    <row r="1048513" customFormat="false" ht="12.8" hidden="false" customHeight="false" outlineLevel="0" collapsed="false">
      <c r="B1048513" s="0" t="n">
        <v>0</v>
      </c>
    </row>
    <row r="1048514" customFormat="false" ht="12.8" hidden="false" customHeight="false" outlineLevel="0" collapsed="false">
      <c r="B1048514" s="0" t="n">
        <v>0</v>
      </c>
    </row>
    <row r="1048515" customFormat="false" ht="12.8" hidden="false" customHeight="false" outlineLevel="0" collapsed="false">
      <c r="B1048515" s="0" t="n">
        <v>0</v>
      </c>
    </row>
    <row r="1048516" customFormat="false" ht="12.8" hidden="false" customHeight="false" outlineLevel="0" collapsed="false">
      <c r="B1048516" s="0" t="n">
        <v>0</v>
      </c>
    </row>
    <row r="1048517" customFormat="false" ht="12.8" hidden="false" customHeight="false" outlineLevel="0" collapsed="false">
      <c r="B1048517" s="0" t="n">
        <v>0</v>
      </c>
    </row>
    <row r="1048518" customFormat="false" ht="12.8" hidden="false" customHeight="false" outlineLevel="0" collapsed="false">
      <c r="B1048518" s="0" t="n">
        <v>0</v>
      </c>
    </row>
    <row r="1048519" customFormat="false" ht="12.8" hidden="false" customHeight="false" outlineLevel="0" collapsed="false">
      <c r="B1048519" s="0" t="n">
        <v>0</v>
      </c>
    </row>
    <row r="1048520" customFormat="false" ht="12.8" hidden="false" customHeight="false" outlineLevel="0" collapsed="false">
      <c r="B1048520" s="0" t="n">
        <v>0</v>
      </c>
    </row>
    <row r="1048521" customFormat="false" ht="12.8" hidden="false" customHeight="false" outlineLevel="0" collapsed="false">
      <c r="B1048521" s="0" t="n">
        <v>0</v>
      </c>
    </row>
    <row r="1048522" customFormat="false" ht="12.8" hidden="false" customHeight="false" outlineLevel="0" collapsed="false">
      <c r="B1048522" s="0" t="n">
        <v>0</v>
      </c>
    </row>
    <row r="1048523" customFormat="false" ht="12.8" hidden="false" customHeight="false" outlineLevel="0" collapsed="false">
      <c r="B1048523" s="0" t="n">
        <v>0</v>
      </c>
    </row>
    <row r="1048524" customFormat="false" ht="12.8" hidden="false" customHeight="false" outlineLevel="0" collapsed="false">
      <c r="B1048524" s="0" t="n">
        <v>0</v>
      </c>
    </row>
    <row r="1048525" customFormat="false" ht="12.8" hidden="false" customHeight="false" outlineLevel="0" collapsed="false">
      <c r="B1048525" s="0" t="n">
        <v>0</v>
      </c>
    </row>
    <row r="1048526" customFormat="false" ht="12.8" hidden="false" customHeight="false" outlineLevel="0" collapsed="false">
      <c r="B1048526" s="0" t="n">
        <v>0</v>
      </c>
    </row>
    <row r="1048527" customFormat="false" ht="12.8" hidden="false" customHeight="false" outlineLevel="0" collapsed="false">
      <c r="B1048527" s="0" t="n">
        <v>0</v>
      </c>
    </row>
    <row r="1048528" customFormat="false" ht="12.8" hidden="false" customHeight="false" outlineLevel="0" collapsed="false">
      <c r="B1048528" s="0" t="n">
        <v>0</v>
      </c>
    </row>
    <row r="1048529" customFormat="false" ht="12.8" hidden="false" customHeight="false" outlineLevel="0" collapsed="false">
      <c r="B1048529" s="0" t="n">
        <v>0</v>
      </c>
    </row>
    <row r="1048530" customFormat="false" ht="12.8" hidden="false" customHeight="false" outlineLevel="0" collapsed="false">
      <c r="B1048530" s="0" t="n">
        <v>0</v>
      </c>
    </row>
    <row r="1048531" customFormat="false" ht="12.8" hidden="false" customHeight="false" outlineLevel="0" collapsed="false">
      <c r="B1048531" s="0" t="n">
        <v>0</v>
      </c>
    </row>
    <row r="1048532" customFormat="false" ht="12.8" hidden="false" customHeight="false" outlineLevel="0" collapsed="false">
      <c r="B1048532" s="0" t="n">
        <v>0</v>
      </c>
    </row>
    <row r="1048533" customFormat="false" ht="12.8" hidden="false" customHeight="false" outlineLevel="0" collapsed="false">
      <c r="B1048533" s="0" t="n">
        <v>0</v>
      </c>
    </row>
    <row r="1048534" customFormat="false" ht="12.8" hidden="false" customHeight="false" outlineLevel="0" collapsed="false">
      <c r="B1048534" s="0" t="n">
        <v>0</v>
      </c>
    </row>
    <row r="1048535" customFormat="false" ht="12.8" hidden="false" customHeight="false" outlineLevel="0" collapsed="false">
      <c r="B1048535" s="0" t="n">
        <v>0</v>
      </c>
    </row>
    <row r="1048536" customFormat="false" ht="12.8" hidden="false" customHeight="false" outlineLevel="0" collapsed="false">
      <c r="B1048536" s="0" t="n">
        <v>0</v>
      </c>
    </row>
    <row r="1048537" customFormat="false" ht="12.8" hidden="false" customHeight="false" outlineLevel="0" collapsed="false">
      <c r="B1048537" s="0" t="n">
        <v>0</v>
      </c>
    </row>
    <row r="1048538" customFormat="false" ht="12.8" hidden="false" customHeight="false" outlineLevel="0" collapsed="false">
      <c r="B1048538" s="0" t="n">
        <v>0</v>
      </c>
    </row>
    <row r="1048539" customFormat="false" ht="12.8" hidden="false" customHeight="false" outlineLevel="0" collapsed="false">
      <c r="B1048539" s="0" t="n">
        <v>0</v>
      </c>
    </row>
    <row r="1048540" customFormat="false" ht="12.8" hidden="false" customHeight="false" outlineLevel="0" collapsed="false">
      <c r="B1048540" s="0" t="n">
        <v>0</v>
      </c>
    </row>
    <row r="1048541" customFormat="false" ht="12.8" hidden="false" customHeight="false" outlineLevel="0" collapsed="false">
      <c r="B1048541" s="0" t="n">
        <v>0</v>
      </c>
    </row>
    <row r="1048542" customFormat="false" ht="12.8" hidden="false" customHeight="false" outlineLevel="0" collapsed="false">
      <c r="B1048542" s="0" t="n">
        <v>0</v>
      </c>
    </row>
    <row r="1048543" customFormat="false" ht="12.8" hidden="false" customHeight="false" outlineLevel="0" collapsed="false">
      <c r="B1048543" s="0" t="n">
        <v>0</v>
      </c>
    </row>
    <row r="1048544" customFormat="false" ht="12.8" hidden="false" customHeight="false" outlineLevel="0" collapsed="false">
      <c r="B1048544" s="0" t="n">
        <v>0</v>
      </c>
    </row>
    <row r="1048545" customFormat="false" ht="12.8" hidden="false" customHeight="false" outlineLevel="0" collapsed="false">
      <c r="B1048545" s="0" t="n">
        <v>0</v>
      </c>
    </row>
    <row r="1048546" customFormat="false" ht="12.8" hidden="false" customHeight="false" outlineLevel="0" collapsed="false">
      <c r="B1048546" s="0" t="n">
        <v>0</v>
      </c>
    </row>
    <row r="1048547" customFormat="false" ht="12.8" hidden="false" customHeight="false" outlineLevel="0" collapsed="false">
      <c r="B1048547" s="0" t="n">
        <v>0</v>
      </c>
    </row>
    <row r="1048548" customFormat="false" ht="12.8" hidden="false" customHeight="false" outlineLevel="0" collapsed="false">
      <c r="B1048548" s="0" t="n">
        <v>0</v>
      </c>
    </row>
    <row r="1048549" customFormat="false" ht="12.8" hidden="false" customHeight="false" outlineLevel="0" collapsed="false">
      <c r="B1048549" s="0" t="n">
        <v>0</v>
      </c>
    </row>
    <row r="1048550" customFormat="false" ht="12.8" hidden="false" customHeight="false" outlineLevel="0" collapsed="false">
      <c r="B1048550" s="0" t="n">
        <v>0</v>
      </c>
    </row>
    <row r="1048551" customFormat="false" ht="12.8" hidden="false" customHeight="false" outlineLevel="0" collapsed="false">
      <c r="B1048551" s="0" t="n">
        <v>0</v>
      </c>
    </row>
    <row r="1048552" customFormat="false" ht="12.8" hidden="false" customHeight="false" outlineLevel="0" collapsed="false">
      <c r="B1048552" s="0" t="n">
        <v>0</v>
      </c>
    </row>
    <row r="1048553" customFormat="false" ht="12.8" hidden="false" customHeight="false" outlineLevel="0" collapsed="false">
      <c r="B1048553" s="0" t="n">
        <v>0</v>
      </c>
    </row>
    <row r="1048554" customFormat="false" ht="12.8" hidden="false" customHeight="false" outlineLevel="0" collapsed="false">
      <c r="B1048554" s="0" t="n">
        <v>0</v>
      </c>
    </row>
    <row r="1048555" customFormat="false" ht="12.8" hidden="false" customHeight="false" outlineLevel="0" collapsed="false">
      <c r="B1048555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0" t="s">
        <v>0</v>
      </c>
      <c r="B1" s="0" t="s">
        <v>22</v>
      </c>
      <c r="C1" s="0" t="s">
        <v>175</v>
      </c>
      <c r="D1" s="0" t="s">
        <v>298</v>
      </c>
      <c r="E1" s="0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0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0</v>
      </c>
      <c r="H2" s="0" t="n">
        <f aca="false">QUARTILE(B$2:B$122,2)</f>
        <v>0</v>
      </c>
      <c r="I2" s="0" t="n">
        <f aca="false">QUARTILE(B$2:B$122,3)</f>
        <v>0</v>
      </c>
      <c r="J2" s="0" t="n">
        <f aca="false">I2-G2</f>
        <v>0</v>
      </c>
      <c r="K2" s="0" t="n">
        <f aca="false">I2+J2*1.5</f>
        <v>0</v>
      </c>
      <c r="L2" s="0" t="n">
        <f aca="false">G2-1.5*J2</f>
        <v>0</v>
      </c>
      <c r="M2" s="0" t="n">
        <f aca="false">H2/3</f>
        <v>0</v>
      </c>
    </row>
    <row r="3" customFormat="false" ht="12.8" hidden="false" customHeight="false" outlineLevel="0" collapsed="false">
      <c r="A3" s="0" t="s">
        <v>29</v>
      </c>
      <c r="B3" s="0" t="n">
        <v>0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4" t="s">
        <v>306</v>
      </c>
      <c r="H3" s="4" t="n">
        <f aca="false">100*COUNTIF(D2:D122,1)/121</f>
        <v>0</v>
      </c>
    </row>
    <row r="4" customFormat="false" ht="12.8" hidden="false" customHeight="false" outlineLevel="0" collapsed="false">
      <c r="A4" s="0" t="s">
        <v>30</v>
      </c>
      <c r="B4" s="0" t="n">
        <v>0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100</v>
      </c>
    </row>
    <row r="5" customFormat="false" ht="12.8" hidden="false" customHeight="false" outlineLevel="0" collapsed="false">
      <c r="A5" s="0" t="s">
        <v>31</v>
      </c>
      <c r="B5" s="0" t="n">
        <v>0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32</v>
      </c>
      <c r="B6" s="0" t="n">
        <v>0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33</v>
      </c>
      <c r="B7" s="0" t="n">
        <v>0</v>
      </c>
      <c r="C7" s="0" t="s">
        <v>178</v>
      </c>
      <c r="D7" s="11" t="n">
        <f aca="false">B7&gt;K$2</f>
        <v>0</v>
      </c>
      <c r="E7" s="11" t="n">
        <f aca="false">B7&lt;=M$2</f>
        <v>1</v>
      </c>
    </row>
    <row r="8" customFormat="false" ht="12.8" hidden="false" customHeight="false" outlineLevel="0" collapsed="false">
      <c r="A8" s="0" t="s">
        <v>34</v>
      </c>
      <c r="B8" s="0" t="n">
        <v>0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35</v>
      </c>
      <c r="B9" s="0" t="n">
        <v>0</v>
      </c>
      <c r="C9" s="0" t="s">
        <v>178</v>
      </c>
      <c r="D9" s="11" t="n">
        <f aca="false">B9&gt;K$2</f>
        <v>0</v>
      </c>
      <c r="E9" s="11" t="n">
        <f aca="false">B9&lt;=M$2</f>
        <v>1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s">
        <v>178</v>
      </c>
      <c r="D10" s="11" t="n">
        <f aca="false">B10&gt;K$2</f>
        <v>0</v>
      </c>
      <c r="E10" s="11" t="n">
        <f aca="false">B10&lt;=M$2</f>
        <v>1</v>
      </c>
    </row>
    <row r="11" customFormat="false" ht="12.8" hidden="false" customHeight="false" outlineLevel="0" collapsed="false">
      <c r="A11" s="0" t="s">
        <v>37</v>
      </c>
      <c r="B11" s="0" t="n">
        <v>0</v>
      </c>
      <c r="C11" s="0" t="s">
        <v>178</v>
      </c>
      <c r="D11" s="11" t="n">
        <f aca="false">B11&gt;K$2</f>
        <v>0</v>
      </c>
      <c r="E11" s="11" t="n">
        <f aca="false">B11&lt;=M$2</f>
        <v>1</v>
      </c>
    </row>
    <row r="12" customFormat="false" ht="12.8" hidden="false" customHeight="false" outlineLevel="0" collapsed="false">
      <c r="A12" s="0" t="s">
        <v>38</v>
      </c>
      <c r="B12" s="0" t="n">
        <v>0</v>
      </c>
      <c r="C12" s="0" t="s">
        <v>178</v>
      </c>
      <c r="D12" s="11" t="n">
        <f aca="false">B12&gt;K$2</f>
        <v>0</v>
      </c>
      <c r="E12" s="11" t="n">
        <f aca="false">B12&lt;=M$2</f>
        <v>1</v>
      </c>
    </row>
    <row r="13" customFormat="false" ht="12.8" hidden="false" customHeight="false" outlineLevel="0" collapsed="false">
      <c r="A13" s="0" t="s">
        <v>39</v>
      </c>
      <c r="B13" s="0" t="n">
        <v>0</v>
      </c>
      <c r="C13" s="0" t="s">
        <v>178</v>
      </c>
      <c r="D13" s="11" t="n">
        <f aca="false">B13&gt;K$2</f>
        <v>0</v>
      </c>
      <c r="E13" s="11" t="n">
        <f aca="false">B13&lt;=M$2</f>
        <v>1</v>
      </c>
    </row>
    <row r="14" customFormat="false" ht="12.8" hidden="false" customHeight="false" outlineLevel="0" collapsed="false">
      <c r="A14" s="0" t="s">
        <v>40</v>
      </c>
      <c r="B14" s="0" t="n">
        <v>0</v>
      </c>
      <c r="C14" s="0" t="s">
        <v>178</v>
      </c>
      <c r="D14" s="11" t="n">
        <f aca="false">B14&gt;K$2</f>
        <v>0</v>
      </c>
      <c r="E14" s="11" t="n">
        <f aca="false">B14&lt;=M$2</f>
        <v>1</v>
      </c>
    </row>
    <row r="15" customFormat="false" ht="12.8" hidden="false" customHeight="false" outlineLevel="0" collapsed="false">
      <c r="A15" s="0" t="s">
        <v>41</v>
      </c>
      <c r="B15" s="0" t="n">
        <v>0</v>
      </c>
      <c r="C15" s="0" t="s">
        <v>178</v>
      </c>
      <c r="D15" s="11" t="n">
        <f aca="false">B15&gt;K$2</f>
        <v>0</v>
      </c>
      <c r="E15" s="11" t="n">
        <f aca="false">B15&lt;=M$2</f>
        <v>1</v>
      </c>
    </row>
    <row r="16" customFormat="false" ht="12.8" hidden="false" customHeight="false" outlineLevel="0" collapsed="false">
      <c r="A16" s="0" t="s">
        <v>42</v>
      </c>
      <c r="B16" s="0" t="n">
        <v>0</v>
      </c>
      <c r="C16" s="0" t="s">
        <v>178</v>
      </c>
      <c r="D16" s="11" t="n">
        <f aca="false">B16&gt;K$2</f>
        <v>0</v>
      </c>
      <c r="E16" s="11" t="n">
        <f aca="false">B16&lt;=M$2</f>
        <v>1</v>
      </c>
    </row>
    <row r="17" customFormat="false" ht="12.8" hidden="false" customHeight="false" outlineLevel="0" collapsed="false">
      <c r="A17" s="0" t="s">
        <v>43</v>
      </c>
      <c r="B17" s="0" t="n">
        <v>0</v>
      </c>
      <c r="C17" s="0" t="s">
        <v>178</v>
      </c>
      <c r="D17" s="11" t="n">
        <f aca="false">B17&gt;K$2</f>
        <v>0</v>
      </c>
      <c r="E17" s="11" t="n">
        <f aca="false">B17&lt;=M$2</f>
        <v>1</v>
      </c>
    </row>
    <row r="18" customFormat="false" ht="12.8" hidden="false" customHeight="false" outlineLevel="0" collapsed="false">
      <c r="A18" s="0" t="s">
        <v>44</v>
      </c>
      <c r="B18" s="0" t="n">
        <v>0</v>
      </c>
      <c r="C18" s="0" t="s">
        <v>178</v>
      </c>
      <c r="D18" s="11" t="n">
        <f aca="false">B18&gt;K$2</f>
        <v>0</v>
      </c>
      <c r="E18" s="11" t="n">
        <f aca="false">B18&lt;=M$2</f>
        <v>1</v>
      </c>
    </row>
    <row r="19" customFormat="false" ht="12.8" hidden="false" customHeight="false" outlineLevel="0" collapsed="false">
      <c r="A19" s="0" t="s">
        <v>45</v>
      </c>
      <c r="B19" s="0" t="n">
        <v>0</v>
      </c>
      <c r="C19" s="0" t="s">
        <v>178</v>
      </c>
      <c r="D19" s="11" t="n">
        <f aca="false">B19&gt;K$2</f>
        <v>0</v>
      </c>
      <c r="E19" s="11" t="n">
        <f aca="false">B19&lt;=M$2</f>
        <v>1</v>
      </c>
    </row>
    <row r="20" customFormat="false" ht="12.8" hidden="false" customHeight="false" outlineLevel="0" collapsed="false">
      <c r="A20" s="0" t="s">
        <v>46</v>
      </c>
      <c r="B20" s="0" t="n">
        <v>0</v>
      </c>
      <c r="C20" s="0" t="s">
        <v>178</v>
      </c>
      <c r="D20" s="11" t="n">
        <f aca="false">B20&gt;K$2</f>
        <v>0</v>
      </c>
      <c r="E20" s="11" t="n">
        <f aca="false">B20&lt;=M$2</f>
        <v>1</v>
      </c>
    </row>
    <row r="21" customFormat="false" ht="12.8" hidden="false" customHeight="false" outlineLevel="0" collapsed="false">
      <c r="A21" s="0" t="s">
        <v>47</v>
      </c>
      <c r="B21" s="0" t="n">
        <v>0</v>
      </c>
      <c r="C21" s="0" t="s">
        <v>178</v>
      </c>
      <c r="D21" s="11" t="n">
        <f aca="false">B21&gt;K$2</f>
        <v>0</v>
      </c>
      <c r="E21" s="11" t="n">
        <f aca="false">B21&lt;=M$2</f>
        <v>1</v>
      </c>
    </row>
    <row r="22" customFormat="false" ht="12.8" hidden="false" customHeight="false" outlineLevel="0" collapsed="false">
      <c r="A22" s="0" t="s">
        <v>48</v>
      </c>
      <c r="B22" s="0" t="n">
        <v>0</v>
      </c>
      <c r="C22" s="0" t="s">
        <v>178</v>
      </c>
      <c r="D22" s="11" t="n">
        <f aca="false">B22&gt;K$2</f>
        <v>0</v>
      </c>
      <c r="E22" s="11" t="n">
        <f aca="false">B22&lt;=M$2</f>
        <v>1</v>
      </c>
    </row>
    <row r="23" customFormat="false" ht="12.8" hidden="false" customHeight="false" outlineLevel="0" collapsed="false">
      <c r="A23" s="0" t="s">
        <v>49</v>
      </c>
      <c r="B23" s="0" t="n">
        <v>0</v>
      </c>
      <c r="C23" s="0" t="s">
        <v>178</v>
      </c>
      <c r="D23" s="11" t="n">
        <f aca="false">B23&gt;K$2</f>
        <v>0</v>
      </c>
      <c r="E23" s="11" t="n">
        <f aca="false">B23&lt;=M$2</f>
        <v>1</v>
      </c>
    </row>
    <row r="24" customFormat="false" ht="12.8" hidden="false" customHeight="false" outlineLevel="0" collapsed="false">
      <c r="A24" s="0" t="s">
        <v>50</v>
      </c>
      <c r="B24" s="0" t="n">
        <v>0</v>
      </c>
      <c r="C24" s="0" t="s">
        <v>178</v>
      </c>
      <c r="D24" s="11" t="n">
        <f aca="false">B24&gt;K$2</f>
        <v>0</v>
      </c>
      <c r="E24" s="11" t="n">
        <f aca="false">B24&lt;=M$2</f>
        <v>1</v>
      </c>
    </row>
    <row r="25" customFormat="false" ht="12.8" hidden="false" customHeight="false" outlineLevel="0" collapsed="false">
      <c r="A25" s="0" t="s">
        <v>51</v>
      </c>
      <c r="B25" s="0" t="n">
        <v>0</v>
      </c>
      <c r="C25" s="0" t="s">
        <v>178</v>
      </c>
      <c r="D25" s="11" t="n">
        <f aca="false">B25&gt;K$2</f>
        <v>0</v>
      </c>
      <c r="E25" s="11" t="n">
        <f aca="false">B25&lt;=M$2</f>
        <v>1</v>
      </c>
    </row>
    <row r="26" customFormat="false" ht="12.8" hidden="false" customHeight="false" outlineLevel="0" collapsed="false">
      <c r="A26" s="0" t="s">
        <v>52</v>
      </c>
      <c r="B26" s="0" t="n">
        <v>0</v>
      </c>
      <c r="C26" s="0" t="s">
        <v>178</v>
      </c>
      <c r="D26" s="11" t="n">
        <f aca="false">B26&gt;K$2</f>
        <v>0</v>
      </c>
      <c r="E26" s="11" t="n">
        <f aca="false">B26&lt;=M$2</f>
        <v>1</v>
      </c>
    </row>
    <row r="27" customFormat="false" ht="12.8" hidden="false" customHeight="false" outlineLevel="0" collapsed="false">
      <c r="A27" s="0" t="s">
        <v>53</v>
      </c>
      <c r="B27" s="0" t="n">
        <v>0</v>
      </c>
      <c r="C27" s="0" t="s">
        <v>178</v>
      </c>
      <c r="D27" s="11" t="n">
        <f aca="false">B27&gt;K$2</f>
        <v>0</v>
      </c>
      <c r="E27" s="11" t="n">
        <f aca="false">B27&lt;=M$2</f>
        <v>1</v>
      </c>
    </row>
    <row r="28" customFormat="false" ht="12.8" hidden="false" customHeight="false" outlineLevel="0" collapsed="false">
      <c r="A28" s="0" t="s">
        <v>54</v>
      </c>
      <c r="B28" s="0" t="n">
        <v>0</v>
      </c>
      <c r="C28" s="0" t="s">
        <v>178</v>
      </c>
      <c r="D28" s="11" t="n">
        <f aca="false">B28&gt;K$2</f>
        <v>0</v>
      </c>
      <c r="E28" s="11" t="n">
        <f aca="false">B28&lt;=M$2</f>
        <v>1</v>
      </c>
    </row>
    <row r="29" customFormat="false" ht="12.8" hidden="false" customHeight="false" outlineLevel="0" collapsed="false">
      <c r="A29" s="0" t="s">
        <v>55</v>
      </c>
      <c r="B29" s="0" t="n">
        <v>0</v>
      </c>
      <c r="C29" s="0" t="s">
        <v>178</v>
      </c>
      <c r="D29" s="11" t="n">
        <f aca="false">B29&gt;K$2</f>
        <v>0</v>
      </c>
      <c r="E29" s="11" t="n">
        <f aca="false">B29&lt;=M$2</f>
        <v>1</v>
      </c>
    </row>
    <row r="30" customFormat="false" ht="12.8" hidden="false" customHeight="false" outlineLevel="0" collapsed="false">
      <c r="A30" s="0" t="s">
        <v>56</v>
      </c>
      <c r="B30" s="0" t="n">
        <v>0</v>
      </c>
      <c r="C30" s="0" t="s">
        <v>178</v>
      </c>
      <c r="D30" s="11" t="n">
        <f aca="false">B30&gt;K$2</f>
        <v>0</v>
      </c>
      <c r="E30" s="11" t="n">
        <f aca="false">B30&lt;=M$2</f>
        <v>1</v>
      </c>
    </row>
    <row r="31" customFormat="false" ht="12.8" hidden="false" customHeight="false" outlineLevel="0" collapsed="false">
      <c r="A31" s="0" t="s">
        <v>57</v>
      </c>
      <c r="B31" s="0" t="n">
        <v>0</v>
      </c>
      <c r="C31" s="0" t="s">
        <v>178</v>
      </c>
      <c r="D31" s="11" t="n">
        <f aca="false">B31&gt;K$2</f>
        <v>0</v>
      </c>
      <c r="E31" s="11" t="n">
        <f aca="false">B31&lt;=M$2</f>
        <v>1</v>
      </c>
    </row>
    <row r="32" customFormat="false" ht="12.8" hidden="false" customHeight="false" outlineLevel="0" collapsed="false">
      <c r="A32" s="0" t="s">
        <v>58</v>
      </c>
      <c r="B32" s="0" t="n">
        <v>0</v>
      </c>
      <c r="C32" s="0" t="s">
        <v>178</v>
      </c>
      <c r="D32" s="11" t="n">
        <f aca="false">B32&gt;K$2</f>
        <v>0</v>
      </c>
      <c r="E32" s="11" t="n">
        <f aca="false">B32&lt;=M$2</f>
        <v>1</v>
      </c>
    </row>
    <row r="33" customFormat="false" ht="12.8" hidden="false" customHeight="false" outlineLevel="0" collapsed="false">
      <c r="A33" s="0" t="s">
        <v>59</v>
      </c>
      <c r="B33" s="0" t="n">
        <v>0</v>
      </c>
      <c r="C33" s="0" t="s">
        <v>178</v>
      </c>
      <c r="D33" s="11" t="n">
        <f aca="false">B33&gt;K$2</f>
        <v>0</v>
      </c>
      <c r="E33" s="11" t="n">
        <f aca="false">B33&lt;=M$2</f>
        <v>1</v>
      </c>
    </row>
    <row r="34" customFormat="false" ht="12.8" hidden="false" customHeight="false" outlineLevel="0" collapsed="false">
      <c r="A34" s="0" t="s">
        <v>60</v>
      </c>
      <c r="B34" s="0" t="n">
        <v>0</v>
      </c>
      <c r="C34" s="0" t="s">
        <v>178</v>
      </c>
      <c r="D34" s="11" t="n">
        <f aca="false">B34&gt;K$2</f>
        <v>0</v>
      </c>
      <c r="E34" s="11" t="n">
        <f aca="false">B34&lt;=M$2</f>
        <v>1</v>
      </c>
    </row>
    <row r="35" customFormat="false" ht="12.8" hidden="false" customHeight="false" outlineLevel="0" collapsed="false">
      <c r="A35" s="0" t="s">
        <v>61</v>
      </c>
      <c r="B35" s="0" t="n">
        <v>0</v>
      </c>
      <c r="C35" s="0" t="s">
        <v>178</v>
      </c>
      <c r="D35" s="11" t="n">
        <f aca="false">B35&gt;K$2</f>
        <v>0</v>
      </c>
      <c r="E35" s="11" t="n">
        <f aca="false">B35&lt;=M$2</f>
        <v>1</v>
      </c>
    </row>
    <row r="36" customFormat="false" ht="12.8" hidden="false" customHeight="false" outlineLevel="0" collapsed="false">
      <c r="A36" s="0" t="s">
        <v>62</v>
      </c>
      <c r="B36" s="0" t="n">
        <v>0</v>
      </c>
      <c r="C36" s="0" t="s">
        <v>178</v>
      </c>
      <c r="D36" s="11" t="n">
        <f aca="false">B36&gt;K$2</f>
        <v>0</v>
      </c>
      <c r="E36" s="11" t="n">
        <f aca="false">B36&lt;=M$2</f>
        <v>1</v>
      </c>
    </row>
    <row r="37" customFormat="false" ht="12.8" hidden="false" customHeight="false" outlineLevel="0" collapsed="false">
      <c r="A37" s="0" t="s">
        <v>63</v>
      </c>
      <c r="B37" s="0" t="n">
        <v>0</v>
      </c>
      <c r="C37" s="0" t="s">
        <v>178</v>
      </c>
      <c r="D37" s="11" t="n">
        <f aca="false">B37&gt;K$2</f>
        <v>0</v>
      </c>
      <c r="E37" s="11" t="n">
        <f aca="false">B37&lt;=M$2</f>
        <v>1</v>
      </c>
    </row>
    <row r="38" customFormat="false" ht="12.8" hidden="false" customHeight="false" outlineLevel="0" collapsed="false">
      <c r="A38" s="0" t="s">
        <v>64</v>
      </c>
      <c r="B38" s="0" t="n">
        <v>0</v>
      </c>
      <c r="C38" s="0" t="s">
        <v>178</v>
      </c>
      <c r="D38" s="11" t="n">
        <f aca="false">B38&gt;K$2</f>
        <v>0</v>
      </c>
      <c r="E38" s="11" t="n">
        <f aca="false">B38&lt;=M$2</f>
        <v>1</v>
      </c>
    </row>
    <row r="39" customFormat="false" ht="12.8" hidden="false" customHeight="false" outlineLevel="0" collapsed="false">
      <c r="A39" s="0" t="s">
        <v>65</v>
      </c>
      <c r="B39" s="0" t="n">
        <v>0</v>
      </c>
      <c r="C39" s="0" t="s">
        <v>178</v>
      </c>
      <c r="D39" s="11" t="n">
        <f aca="false">B39&gt;K$2</f>
        <v>0</v>
      </c>
      <c r="E39" s="11" t="n">
        <f aca="false">B39&lt;=M$2</f>
        <v>1</v>
      </c>
    </row>
    <row r="40" customFormat="false" ht="12.8" hidden="false" customHeight="false" outlineLevel="0" collapsed="false">
      <c r="A40" s="0" t="s">
        <v>66</v>
      </c>
      <c r="B40" s="0" t="n">
        <v>0</v>
      </c>
      <c r="C40" s="0" t="s">
        <v>178</v>
      </c>
      <c r="D40" s="11" t="n">
        <f aca="false">B40&gt;K$2</f>
        <v>0</v>
      </c>
      <c r="E40" s="11" t="n">
        <f aca="false">B40&lt;=M$2</f>
        <v>1</v>
      </c>
    </row>
    <row r="41" customFormat="false" ht="12.8" hidden="false" customHeight="false" outlineLevel="0" collapsed="false">
      <c r="A41" s="0" t="s">
        <v>67</v>
      </c>
      <c r="B41" s="0" t="n">
        <v>0</v>
      </c>
      <c r="C41" s="0" t="s">
        <v>178</v>
      </c>
      <c r="D41" s="11" t="n">
        <f aca="false">B41&gt;K$2</f>
        <v>0</v>
      </c>
      <c r="E41" s="11" t="n">
        <f aca="false">B41&lt;=M$2</f>
        <v>1</v>
      </c>
    </row>
    <row r="42" customFormat="false" ht="12.8" hidden="false" customHeight="false" outlineLevel="0" collapsed="false">
      <c r="A42" s="0" t="s">
        <v>68</v>
      </c>
      <c r="B42" s="0" t="n">
        <v>0</v>
      </c>
      <c r="C42" s="0" t="s">
        <v>178</v>
      </c>
      <c r="D42" s="11" t="n">
        <f aca="false">B42&gt;K$2</f>
        <v>0</v>
      </c>
      <c r="E42" s="11" t="n">
        <f aca="false">B42&lt;=M$2</f>
        <v>1</v>
      </c>
    </row>
    <row r="43" customFormat="false" ht="12.8" hidden="false" customHeight="false" outlineLevel="0" collapsed="false">
      <c r="A43" s="0" t="s">
        <v>69</v>
      </c>
      <c r="B43" s="0" t="n">
        <v>0</v>
      </c>
      <c r="C43" s="0" t="s">
        <v>178</v>
      </c>
      <c r="D43" s="11" t="n">
        <f aca="false">B43&gt;K$2</f>
        <v>0</v>
      </c>
      <c r="E43" s="11" t="n">
        <f aca="false">B43&lt;=M$2</f>
        <v>1</v>
      </c>
    </row>
    <row r="44" customFormat="false" ht="12.8" hidden="false" customHeight="false" outlineLevel="0" collapsed="false">
      <c r="A44" s="0" t="s">
        <v>70</v>
      </c>
      <c r="B44" s="0" t="n">
        <v>0</v>
      </c>
      <c r="C44" s="0" t="s">
        <v>178</v>
      </c>
      <c r="D44" s="11" t="n">
        <f aca="false">B44&gt;K$2</f>
        <v>0</v>
      </c>
      <c r="E44" s="11" t="n">
        <f aca="false">B44&lt;=M$2</f>
        <v>1</v>
      </c>
    </row>
    <row r="45" customFormat="false" ht="12.8" hidden="false" customHeight="false" outlineLevel="0" collapsed="false">
      <c r="A45" s="0" t="s">
        <v>71</v>
      </c>
      <c r="B45" s="0" t="n">
        <v>0</v>
      </c>
      <c r="C45" s="0" t="s">
        <v>178</v>
      </c>
      <c r="D45" s="11" t="n">
        <f aca="false">B45&gt;K$2</f>
        <v>0</v>
      </c>
      <c r="E45" s="11" t="n">
        <f aca="false">B45&lt;=M$2</f>
        <v>1</v>
      </c>
    </row>
    <row r="46" customFormat="false" ht="12.8" hidden="false" customHeight="false" outlineLevel="0" collapsed="false">
      <c r="A46" s="0" t="s">
        <v>72</v>
      </c>
      <c r="B46" s="0" t="n">
        <v>0</v>
      </c>
      <c r="C46" s="0" t="s">
        <v>178</v>
      </c>
      <c r="D46" s="11" t="n">
        <f aca="false">B46&gt;K$2</f>
        <v>0</v>
      </c>
      <c r="E46" s="11" t="n">
        <f aca="false">B46&lt;=M$2</f>
        <v>1</v>
      </c>
    </row>
    <row r="47" customFormat="false" ht="12.8" hidden="false" customHeight="false" outlineLevel="0" collapsed="false">
      <c r="A47" s="0" t="s">
        <v>73</v>
      </c>
      <c r="B47" s="0" t="n">
        <v>0</v>
      </c>
      <c r="C47" s="0" t="s">
        <v>178</v>
      </c>
      <c r="D47" s="11" t="n">
        <f aca="false">B47&gt;K$2</f>
        <v>0</v>
      </c>
      <c r="E47" s="11" t="n">
        <f aca="false">B47&lt;=M$2</f>
        <v>1</v>
      </c>
    </row>
    <row r="48" customFormat="false" ht="12.8" hidden="false" customHeight="false" outlineLevel="0" collapsed="false">
      <c r="A48" s="0" t="s">
        <v>74</v>
      </c>
      <c r="B48" s="0" t="n">
        <v>0</v>
      </c>
      <c r="C48" s="0" t="s">
        <v>178</v>
      </c>
      <c r="D48" s="11" t="n">
        <f aca="false">B48&gt;K$2</f>
        <v>0</v>
      </c>
      <c r="E48" s="11" t="n">
        <f aca="false">B48&lt;=M$2</f>
        <v>1</v>
      </c>
    </row>
    <row r="49" customFormat="false" ht="12.8" hidden="false" customHeight="false" outlineLevel="0" collapsed="false">
      <c r="A49" s="0" t="s">
        <v>75</v>
      </c>
      <c r="B49" s="0" t="n">
        <v>0</v>
      </c>
      <c r="C49" s="0" t="s">
        <v>178</v>
      </c>
      <c r="D49" s="11" t="n">
        <f aca="false">B49&gt;K$2</f>
        <v>0</v>
      </c>
      <c r="E49" s="11" t="n">
        <f aca="false">B49&lt;=M$2</f>
        <v>1</v>
      </c>
    </row>
    <row r="50" customFormat="false" ht="12.8" hidden="false" customHeight="false" outlineLevel="0" collapsed="false">
      <c r="A50" s="0" t="s">
        <v>76</v>
      </c>
      <c r="B50" s="0" t="n">
        <v>0</v>
      </c>
      <c r="C50" s="0" t="s">
        <v>178</v>
      </c>
      <c r="D50" s="11" t="n">
        <f aca="false">B50&gt;K$2</f>
        <v>0</v>
      </c>
      <c r="E50" s="11" t="n">
        <f aca="false">B50&lt;=M$2</f>
        <v>1</v>
      </c>
    </row>
    <row r="51" customFormat="false" ht="12.8" hidden="false" customHeight="false" outlineLevel="0" collapsed="false">
      <c r="A51" s="0" t="s">
        <v>77</v>
      </c>
      <c r="B51" s="0" t="n">
        <v>0</v>
      </c>
      <c r="C51" s="0" t="s">
        <v>178</v>
      </c>
      <c r="D51" s="11" t="n">
        <f aca="false">B51&gt;K$2</f>
        <v>0</v>
      </c>
      <c r="E51" s="11" t="n">
        <f aca="false">B51&lt;=M$2</f>
        <v>1</v>
      </c>
    </row>
    <row r="52" customFormat="false" ht="12.8" hidden="false" customHeight="false" outlineLevel="0" collapsed="false">
      <c r="A52" s="0" t="s">
        <v>78</v>
      </c>
      <c r="B52" s="0" t="n">
        <v>0</v>
      </c>
      <c r="C52" s="0" t="s">
        <v>178</v>
      </c>
      <c r="D52" s="11" t="n">
        <f aca="false">B52&gt;K$2</f>
        <v>0</v>
      </c>
      <c r="E52" s="11" t="n">
        <f aca="false">B52&lt;=M$2</f>
        <v>1</v>
      </c>
    </row>
    <row r="53" customFormat="false" ht="12.8" hidden="false" customHeight="false" outlineLevel="0" collapsed="false">
      <c r="A53" s="0" t="s">
        <v>79</v>
      </c>
      <c r="B53" s="0" t="n">
        <v>0</v>
      </c>
      <c r="C53" s="0" t="s">
        <v>178</v>
      </c>
      <c r="D53" s="11" t="n">
        <f aca="false">B53&gt;K$2</f>
        <v>0</v>
      </c>
      <c r="E53" s="11" t="n">
        <f aca="false">B53&lt;=M$2</f>
        <v>1</v>
      </c>
    </row>
    <row r="54" customFormat="false" ht="12.8" hidden="false" customHeight="false" outlineLevel="0" collapsed="false">
      <c r="A54" s="0" t="s">
        <v>80</v>
      </c>
      <c r="B54" s="0" t="n">
        <v>0</v>
      </c>
      <c r="C54" s="0" t="s">
        <v>178</v>
      </c>
      <c r="D54" s="11" t="n">
        <f aca="false">B54&gt;K$2</f>
        <v>0</v>
      </c>
      <c r="E54" s="11" t="n">
        <f aca="false">B54&lt;=M$2</f>
        <v>1</v>
      </c>
    </row>
    <row r="55" customFormat="false" ht="12.8" hidden="false" customHeight="false" outlineLevel="0" collapsed="false">
      <c r="A55" s="0" t="s">
        <v>81</v>
      </c>
      <c r="B55" s="0" t="n">
        <v>0</v>
      </c>
      <c r="C55" s="0" t="s">
        <v>178</v>
      </c>
      <c r="D55" s="11" t="n">
        <f aca="false">B55&gt;K$2</f>
        <v>0</v>
      </c>
      <c r="E55" s="11" t="n">
        <f aca="false">B55&lt;=M$2</f>
        <v>1</v>
      </c>
    </row>
    <row r="56" customFormat="false" ht="12.8" hidden="false" customHeight="false" outlineLevel="0" collapsed="false">
      <c r="A56" s="0" t="s">
        <v>82</v>
      </c>
      <c r="B56" s="0" t="n">
        <v>0</v>
      </c>
      <c r="C56" s="0" t="s">
        <v>178</v>
      </c>
      <c r="D56" s="11" t="n">
        <f aca="false">B56&gt;K$2</f>
        <v>0</v>
      </c>
      <c r="E56" s="11" t="n">
        <f aca="false">B56&lt;=M$2</f>
        <v>1</v>
      </c>
    </row>
    <row r="57" customFormat="false" ht="12.8" hidden="false" customHeight="false" outlineLevel="0" collapsed="false">
      <c r="A57" s="0" t="s">
        <v>83</v>
      </c>
      <c r="B57" s="0" t="n">
        <v>0</v>
      </c>
      <c r="C57" s="0" t="s">
        <v>178</v>
      </c>
      <c r="D57" s="11" t="n">
        <f aca="false">B57&gt;K$2</f>
        <v>0</v>
      </c>
      <c r="E57" s="11" t="n">
        <f aca="false">B57&lt;=M$2</f>
        <v>1</v>
      </c>
    </row>
    <row r="58" customFormat="false" ht="12.8" hidden="false" customHeight="false" outlineLevel="0" collapsed="false">
      <c r="A58" s="0" t="s">
        <v>84</v>
      </c>
      <c r="B58" s="0" t="n">
        <v>0</v>
      </c>
      <c r="C58" s="0" t="s">
        <v>178</v>
      </c>
      <c r="D58" s="11" t="n">
        <f aca="false">B58&gt;K$2</f>
        <v>0</v>
      </c>
      <c r="E58" s="11" t="n">
        <f aca="false">B58&lt;=M$2</f>
        <v>1</v>
      </c>
    </row>
    <row r="59" customFormat="false" ht="12.8" hidden="false" customHeight="false" outlineLevel="0" collapsed="false">
      <c r="A59" s="0" t="s">
        <v>85</v>
      </c>
      <c r="B59" s="0" t="n">
        <v>0</v>
      </c>
      <c r="C59" s="0" t="s">
        <v>178</v>
      </c>
      <c r="D59" s="11" t="n">
        <f aca="false">B59&gt;K$2</f>
        <v>0</v>
      </c>
      <c r="E59" s="11" t="n">
        <f aca="false">B59&lt;=M$2</f>
        <v>1</v>
      </c>
    </row>
    <row r="60" customFormat="false" ht="12.8" hidden="false" customHeight="false" outlineLevel="0" collapsed="false">
      <c r="A60" s="0" t="s">
        <v>86</v>
      </c>
      <c r="B60" s="0" t="n">
        <v>0</v>
      </c>
      <c r="C60" s="0" t="s">
        <v>178</v>
      </c>
      <c r="D60" s="11" t="n">
        <f aca="false">B60&gt;K$2</f>
        <v>0</v>
      </c>
      <c r="E60" s="11" t="n">
        <f aca="false">B60&lt;=M$2</f>
        <v>1</v>
      </c>
    </row>
    <row r="61" customFormat="false" ht="12.8" hidden="false" customHeight="false" outlineLevel="0" collapsed="false">
      <c r="A61" s="0" t="s">
        <v>87</v>
      </c>
      <c r="B61" s="0" t="n">
        <v>0</v>
      </c>
      <c r="C61" s="0" t="s">
        <v>178</v>
      </c>
      <c r="D61" s="11" t="n">
        <f aca="false">B61&gt;K$2</f>
        <v>0</v>
      </c>
      <c r="E61" s="11" t="n">
        <f aca="false">B61&lt;=M$2</f>
        <v>1</v>
      </c>
    </row>
    <row r="62" customFormat="false" ht="12.8" hidden="false" customHeight="false" outlineLevel="0" collapsed="false">
      <c r="A62" s="0" t="s">
        <v>88</v>
      </c>
      <c r="B62" s="0" t="n">
        <v>0</v>
      </c>
      <c r="C62" s="0" t="s">
        <v>178</v>
      </c>
      <c r="D62" s="11" t="n">
        <f aca="false">B62&gt;K$2</f>
        <v>0</v>
      </c>
      <c r="E62" s="11" t="n">
        <f aca="false">B62&lt;=M$2</f>
        <v>1</v>
      </c>
    </row>
    <row r="63" customFormat="false" ht="12.8" hidden="false" customHeight="false" outlineLevel="0" collapsed="false">
      <c r="A63" s="0" t="s">
        <v>89</v>
      </c>
      <c r="B63" s="0" t="n">
        <v>0</v>
      </c>
      <c r="C63" s="0" t="s">
        <v>178</v>
      </c>
      <c r="D63" s="11" t="n">
        <f aca="false">B63&gt;K$2</f>
        <v>0</v>
      </c>
      <c r="E63" s="11" t="n">
        <f aca="false">B63&lt;=M$2</f>
        <v>1</v>
      </c>
    </row>
    <row r="64" customFormat="false" ht="12.8" hidden="false" customHeight="false" outlineLevel="0" collapsed="false">
      <c r="A64" s="0" t="s">
        <v>90</v>
      </c>
      <c r="B64" s="0" t="n">
        <v>0</v>
      </c>
      <c r="C64" s="0" t="s">
        <v>178</v>
      </c>
      <c r="D64" s="11" t="n">
        <f aca="false">B64&gt;K$2</f>
        <v>0</v>
      </c>
      <c r="E64" s="11" t="n">
        <f aca="false">B64&lt;=M$2</f>
        <v>1</v>
      </c>
    </row>
    <row r="65" customFormat="false" ht="12.8" hidden="false" customHeight="false" outlineLevel="0" collapsed="false">
      <c r="A65" s="0" t="s">
        <v>91</v>
      </c>
      <c r="B65" s="0" t="n">
        <v>0</v>
      </c>
      <c r="C65" s="0" t="s">
        <v>178</v>
      </c>
      <c r="D65" s="11" t="n">
        <f aca="false">B65&gt;K$2</f>
        <v>0</v>
      </c>
      <c r="E65" s="11" t="n">
        <f aca="false">B65&lt;=M$2</f>
        <v>1</v>
      </c>
    </row>
    <row r="66" customFormat="false" ht="12.8" hidden="false" customHeight="false" outlineLevel="0" collapsed="false">
      <c r="A66" s="0" t="s">
        <v>92</v>
      </c>
      <c r="B66" s="0" t="n">
        <v>0</v>
      </c>
      <c r="C66" s="0" t="s">
        <v>178</v>
      </c>
      <c r="D66" s="11" t="n">
        <f aca="false">B66&gt;K$2</f>
        <v>0</v>
      </c>
      <c r="E66" s="11" t="n">
        <f aca="false">B66&lt;=M$2</f>
        <v>1</v>
      </c>
    </row>
    <row r="67" customFormat="false" ht="12.8" hidden="false" customHeight="false" outlineLevel="0" collapsed="false">
      <c r="A67" s="0" t="s">
        <v>93</v>
      </c>
      <c r="B67" s="0" t="n">
        <v>0</v>
      </c>
      <c r="C67" s="0" t="s">
        <v>178</v>
      </c>
      <c r="D67" s="11" t="n">
        <f aca="false">B67&gt;K$2</f>
        <v>0</v>
      </c>
      <c r="E67" s="11" t="n">
        <f aca="false">B67&lt;=M$2</f>
        <v>1</v>
      </c>
    </row>
    <row r="68" customFormat="false" ht="12.8" hidden="false" customHeight="false" outlineLevel="0" collapsed="false">
      <c r="A68" s="0" t="s">
        <v>94</v>
      </c>
      <c r="B68" s="0" t="n">
        <v>0</v>
      </c>
      <c r="C68" s="0" t="s">
        <v>178</v>
      </c>
      <c r="D68" s="11" t="n">
        <f aca="false">B68&gt;K$2</f>
        <v>0</v>
      </c>
      <c r="E68" s="11" t="n">
        <f aca="false">B68&lt;=M$2</f>
        <v>1</v>
      </c>
    </row>
    <row r="69" customFormat="false" ht="12.8" hidden="false" customHeight="false" outlineLevel="0" collapsed="false">
      <c r="A69" s="0" t="s">
        <v>95</v>
      </c>
      <c r="B69" s="0" t="n">
        <v>0</v>
      </c>
      <c r="C69" s="0" t="s">
        <v>178</v>
      </c>
      <c r="D69" s="11" t="n">
        <f aca="false">B69&gt;K$2</f>
        <v>0</v>
      </c>
      <c r="E69" s="11" t="n">
        <f aca="false">B69&lt;=M$2</f>
        <v>1</v>
      </c>
    </row>
    <row r="70" customFormat="false" ht="12.8" hidden="false" customHeight="false" outlineLevel="0" collapsed="false">
      <c r="A70" s="0" t="s">
        <v>96</v>
      </c>
      <c r="B70" s="0" t="n">
        <v>0</v>
      </c>
      <c r="C70" s="0" t="s">
        <v>178</v>
      </c>
      <c r="D70" s="11" t="n">
        <f aca="false">B70&gt;K$2</f>
        <v>0</v>
      </c>
      <c r="E70" s="11" t="n">
        <f aca="false">B70&lt;=M$2</f>
        <v>1</v>
      </c>
    </row>
    <row r="71" customFormat="false" ht="12.8" hidden="false" customHeight="false" outlineLevel="0" collapsed="false">
      <c r="A71" s="0" t="s">
        <v>97</v>
      </c>
      <c r="B71" s="0" t="n">
        <v>0</v>
      </c>
      <c r="C71" s="0" t="s">
        <v>178</v>
      </c>
      <c r="D71" s="11" t="n">
        <f aca="false">B71&gt;K$2</f>
        <v>0</v>
      </c>
      <c r="E71" s="11" t="n">
        <f aca="false">B71&lt;=M$2</f>
        <v>1</v>
      </c>
    </row>
    <row r="72" customFormat="false" ht="12.8" hidden="false" customHeight="false" outlineLevel="0" collapsed="false">
      <c r="A72" s="0" t="s">
        <v>98</v>
      </c>
      <c r="B72" s="0" t="n">
        <v>0</v>
      </c>
      <c r="C72" s="0" t="s">
        <v>178</v>
      </c>
      <c r="D72" s="11" t="n">
        <f aca="false">B72&gt;K$2</f>
        <v>0</v>
      </c>
      <c r="E72" s="11" t="n">
        <f aca="false">B72&lt;=M$2</f>
        <v>1</v>
      </c>
    </row>
    <row r="73" customFormat="false" ht="12.8" hidden="false" customHeight="false" outlineLevel="0" collapsed="false">
      <c r="A73" s="0" t="s">
        <v>99</v>
      </c>
      <c r="B73" s="0" t="n">
        <v>0</v>
      </c>
      <c r="C73" s="0" t="s">
        <v>178</v>
      </c>
      <c r="D73" s="11" t="n">
        <f aca="false">B73&gt;K$2</f>
        <v>0</v>
      </c>
      <c r="E73" s="11" t="n">
        <f aca="false">B73&lt;=M$2</f>
        <v>1</v>
      </c>
    </row>
    <row r="74" customFormat="false" ht="12.8" hidden="false" customHeight="false" outlineLevel="0" collapsed="false">
      <c r="A74" s="0" t="s">
        <v>100</v>
      </c>
      <c r="B74" s="0" t="n">
        <v>0</v>
      </c>
      <c r="C74" s="0" t="s">
        <v>178</v>
      </c>
      <c r="D74" s="11" t="n">
        <f aca="false">B74&gt;K$2</f>
        <v>0</v>
      </c>
      <c r="E74" s="11" t="n">
        <f aca="false">B74&lt;=M$2</f>
        <v>1</v>
      </c>
    </row>
    <row r="75" customFormat="false" ht="12.8" hidden="false" customHeight="false" outlineLevel="0" collapsed="false">
      <c r="A75" s="0" t="s">
        <v>101</v>
      </c>
      <c r="B75" s="0" t="n">
        <v>0</v>
      </c>
      <c r="C75" s="0" t="s">
        <v>178</v>
      </c>
      <c r="D75" s="11" t="n">
        <f aca="false">B75&gt;K$2</f>
        <v>0</v>
      </c>
      <c r="E75" s="11" t="n">
        <f aca="false">B75&lt;=M$2</f>
        <v>1</v>
      </c>
    </row>
    <row r="76" customFormat="false" ht="12.8" hidden="false" customHeight="false" outlineLevel="0" collapsed="false">
      <c r="A76" s="0" t="s">
        <v>102</v>
      </c>
      <c r="B76" s="0" t="n">
        <v>0</v>
      </c>
      <c r="C76" s="0" t="s">
        <v>178</v>
      </c>
      <c r="D76" s="11" t="n">
        <f aca="false">B76&gt;K$2</f>
        <v>0</v>
      </c>
      <c r="E76" s="11" t="n">
        <f aca="false">B76&lt;=M$2</f>
        <v>1</v>
      </c>
    </row>
    <row r="77" customFormat="false" ht="12.8" hidden="false" customHeight="false" outlineLevel="0" collapsed="false">
      <c r="A77" s="0" t="s">
        <v>103</v>
      </c>
      <c r="B77" s="0" t="n">
        <v>0</v>
      </c>
      <c r="C77" s="0" t="s">
        <v>178</v>
      </c>
      <c r="D77" s="11" t="n">
        <f aca="false">B77&gt;K$2</f>
        <v>0</v>
      </c>
      <c r="E77" s="11" t="n">
        <f aca="false">B77&lt;=M$2</f>
        <v>1</v>
      </c>
    </row>
    <row r="78" customFormat="false" ht="12.8" hidden="false" customHeight="false" outlineLevel="0" collapsed="false">
      <c r="A78" s="0" t="s">
        <v>104</v>
      </c>
      <c r="B78" s="0" t="n">
        <v>0</v>
      </c>
      <c r="C78" s="0" t="s">
        <v>178</v>
      </c>
      <c r="D78" s="11" t="n">
        <f aca="false">B78&gt;K$2</f>
        <v>0</v>
      </c>
      <c r="E78" s="11" t="n">
        <f aca="false">B78&lt;=M$2</f>
        <v>1</v>
      </c>
    </row>
    <row r="79" customFormat="false" ht="12.8" hidden="false" customHeight="false" outlineLevel="0" collapsed="false">
      <c r="A79" s="0" t="s">
        <v>105</v>
      </c>
      <c r="B79" s="0" t="n">
        <v>0</v>
      </c>
      <c r="C79" s="0" t="s">
        <v>178</v>
      </c>
      <c r="D79" s="11" t="n">
        <f aca="false">B79&gt;K$2</f>
        <v>0</v>
      </c>
      <c r="E79" s="11" t="n">
        <f aca="false">B79&lt;=M$2</f>
        <v>1</v>
      </c>
    </row>
    <row r="80" customFormat="false" ht="12.8" hidden="false" customHeight="false" outlineLevel="0" collapsed="false">
      <c r="A80" s="0" t="s">
        <v>106</v>
      </c>
      <c r="B80" s="0" t="n">
        <v>0</v>
      </c>
      <c r="C80" s="0" t="s">
        <v>178</v>
      </c>
      <c r="D80" s="11" t="n">
        <f aca="false">B80&gt;K$2</f>
        <v>0</v>
      </c>
      <c r="E80" s="11" t="n">
        <f aca="false">B80&lt;=M$2</f>
        <v>1</v>
      </c>
    </row>
    <row r="81" customFormat="false" ht="12.8" hidden="false" customHeight="false" outlineLevel="0" collapsed="false">
      <c r="A81" s="0" t="s">
        <v>107</v>
      </c>
      <c r="B81" s="0" t="n">
        <v>0</v>
      </c>
      <c r="C81" s="0" t="s">
        <v>178</v>
      </c>
      <c r="D81" s="11" t="n">
        <f aca="false">B81&gt;K$2</f>
        <v>0</v>
      </c>
      <c r="E81" s="11" t="n">
        <f aca="false">B81&lt;=M$2</f>
        <v>1</v>
      </c>
    </row>
    <row r="82" customFormat="false" ht="12.8" hidden="false" customHeight="false" outlineLevel="0" collapsed="false">
      <c r="A82" s="0" t="s">
        <v>108</v>
      </c>
      <c r="B82" s="0" t="n">
        <v>0</v>
      </c>
      <c r="C82" s="0" t="s">
        <v>178</v>
      </c>
      <c r="D82" s="11" t="n">
        <f aca="false">B82&gt;K$2</f>
        <v>0</v>
      </c>
      <c r="E82" s="11" t="n">
        <f aca="false">B82&lt;=M$2</f>
        <v>1</v>
      </c>
    </row>
    <row r="83" customFormat="false" ht="12.8" hidden="false" customHeight="false" outlineLevel="0" collapsed="false">
      <c r="A83" s="0" t="s">
        <v>109</v>
      </c>
      <c r="B83" s="0" t="n">
        <v>0</v>
      </c>
      <c r="C83" s="0" t="s">
        <v>178</v>
      </c>
      <c r="D83" s="11" t="n">
        <f aca="false">B83&gt;K$2</f>
        <v>0</v>
      </c>
      <c r="E83" s="11" t="n">
        <f aca="false">B83&lt;=M$2</f>
        <v>1</v>
      </c>
    </row>
    <row r="84" customFormat="false" ht="12.8" hidden="false" customHeight="false" outlineLevel="0" collapsed="false">
      <c r="A84" s="0" t="s">
        <v>110</v>
      </c>
      <c r="B84" s="0" t="n">
        <v>0</v>
      </c>
      <c r="C84" s="0" t="s">
        <v>178</v>
      </c>
      <c r="D84" s="11" t="n">
        <f aca="false">B84&gt;K$2</f>
        <v>0</v>
      </c>
      <c r="E84" s="11" t="n">
        <f aca="false">B84&lt;=M$2</f>
        <v>1</v>
      </c>
    </row>
    <row r="85" customFormat="false" ht="12.8" hidden="false" customHeight="false" outlineLevel="0" collapsed="false">
      <c r="A85" s="0" t="s">
        <v>111</v>
      </c>
      <c r="B85" s="0" t="n">
        <v>0</v>
      </c>
      <c r="C85" s="0" t="s">
        <v>178</v>
      </c>
      <c r="D85" s="11" t="n">
        <f aca="false">B85&gt;K$2</f>
        <v>0</v>
      </c>
      <c r="E85" s="11" t="n">
        <f aca="false">B85&lt;=M$2</f>
        <v>1</v>
      </c>
    </row>
    <row r="86" customFormat="false" ht="12.8" hidden="false" customHeight="false" outlineLevel="0" collapsed="false">
      <c r="A86" s="0" t="s">
        <v>112</v>
      </c>
      <c r="B86" s="0" t="n">
        <v>0</v>
      </c>
      <c r="C86" s="0" t="s">
        <v>178</v>
      </c>
      <c r="D86" s="11" t="n">
        <f aca="false">B86&gt;K$2</f>
        <v>0</v>
      </c>
      <c r="E86" s="11" t="n">
        <f aca="false">B86&lt;=M$2</f>
        <v>1</v>
      </c>
    </row>
    <row r="87" customFormat="false" ht="12.8" hidden="false" customHeight="false" outlineLevel="0" collapsed="false">
      <c r="A87" s="0" t="s">
        <v>113</v>
      </c>
      <c r="B87" s="0" t="n">
        <v>0</v>
      </c>
      <c r="C87" s="0" t="s">
        <v>178</v>
      </c>
      <c r="D87" s="11" t="n">
        <f aca="false">B87&gt;K$2</f>
        <v>0</v>
      </c>
      <c r="E87" s="11" t="n">
        <f aca="false">B87&lt;=M$2</f>
        <v>1</v>
      </c>
    </row>
    <row r="88" customFormat="false" ht="12.8" hidden="false" customHeight="false" outlineLevel="0" collapsed="false">
      <c r="A88" s="0" t="s">
        <v>114</v>
      </c>
      <c r="B88" s="0" t="n">
        <v>0</v>
      </c>
      <c r="C88" s="0" t="s">
        <v>178</v>
      </c>
      <c r="D88" s="11" t="n">
        <f aca="false">B88&gt;K$2</f>
        <v>0</v>
      </c>
      <c r="E88" s="11" t="n">
        <f aca="false">B88&lt;=M$2</f>
        <v>1</v>
      </c>
    </row>
    <row r="89" customFormat="false" ht="12.8" hidden="false" customHeight="false" outlineLevel="0" collapsed="false">
      <c r="A89" s="0" t="s">
        <v>115</v>
      </c>
      <c r="B89" s="0" t="n">
        <v>0</v>
      </c>
      <c r="C89" s="0" t="s">
        <v>178</v>
      </c>
      <c r="D89" s="11" t="n">
        <f aca="false">B89&gt;K$2</f>
        <v>0</v>
      </c>
      <c r="E89" s="11" t="n">
        <f aca="false">B89&lt;=M$2</f>
        <v>1</v>
      </c>
    </row>
    <row r="90" customFormat="false" ht="12.8" hidden="false" customHeight="false" outlineLevel="0" collapsed="false">
      <c r="A90" s="0" t="s">
        <v>116</v>
      </c>
      <c r="B90" s="0" t="n">
        <v>0</v>
      </c>
      <c r="C90" s="0" t="s">
        <v>178</v>
      </c>
      <c r="D90" s="11" t="n">
        <f aca="false">B90&gt;K$2</f>
        <v>0</v>
      </c>
      <c r="E90" s="11" t="n">
        <f aca="false">B90&lt;=M$2</f>
        <v>1</v>
      </c>
    </row>
    <row r="91" customFormat="false" ht="12.8" hidden="false" customHeight="false" outlineLevel="0" collapsed="false">
      <c r="A91" s="0" t="s">
        <v>117</v>
      </c>
      <c r="B91" s="0" t="n">
        <v>0</v>
      </c>
      <c r="C91" s="0" t="s">
        <v>178</v>
      </c>
      <c r="D91" s="11" t="n">
        <f aca="false">B91&gt;K$2</f>
        <v>0</v>
      </c>
      <c r="E91" s="11" t="n">
        <f aca="false">B91&lt;=M$2</f>
        <v>1</v>
      </c>
    </row>
    <row r="92" customFormat="false" ht="12.8" hidden="false" customHeight="false" outlineLevel="0" collapsed="false">
      <c r="A92" s="0" t="s">
        <v>118</v>
      </c>
      <c r="B92" s="0" t="n">
        <v>0</v>
      </c>
      <c r="C92" s="0" t="s">
        <v>178</v>
      </c>
      <c r="D92" s="11" t="n">
        <f aca="false">B92&gt;K$2</f>
        <v>0</v>
      </c>
      <c r="E92" s="11" t="n">
        <f aca="false">B92&lt;=M$2</f>
        <v>1</v>
      </c>
    </row>
    <row r="93" customFormat="false" ht="12.8" hidden="false" customHeight="false" outlineLevel="0" collapsed="false">
      <c r="A93" s="0" t="s">
        <v>119</v>
      </c>
      <c r="B93" s="0" t="n">
        <v>0</v>
      </c>
      <c r="C93" s="0" t="s">
        <v>178</v>
      </c>
      <c r="D93" s="11" t="n">
        <f aca="false">B93&gt;K$2</f>
        <v>0</v>
      </c>
      <c r="E93" s="11" t="n">
        <f aca="false">B93&lt;=M$2</f>
        <v>1</v>
      </c>
    </row>
    <row r="94" customFormat="false" ht="12.8" hidden="false" customHeight="false" outlineLevel="0" collapsed="false">
      <c r="A94" s="0" t="s">
        <v>120</v>
      </c>
      <c r="B94" s="0" t="n">
        <v>0</v>
      </c>
      <c r="C94" s="0" t="s">
        <v>178</v>
      </c>
      <c r="D94" s="11" t="n">
        <f aca="false">B94&gt;K$2</f>
        <v>0</v>
      </c>
      <c r="E94" s="11" t="n">
        <f aca="false">B94&lt;=M$2</f>
        <v>1</v>
      </c>
    </row>
    <row r="95" customFormat="false" ht="12.8" hidden="false" customHeight="false" outlineLevel="0" collapsed="false">
      <c r="A95" s="0" t="s">
        <v>121</v>
      </c>
      <c r="B95" s="0" t="n">
        <v>0</v>
      </c>
      <c r="C95" s="0" t="s">
        <v>178</v>
      </c>
      <c r="D95" s="11" t="n">
        <f aca="false">B95&gt;K$2</f>
        <v>0</v>
      </c>
      <c r="E95" s="11" t="n">
        <f aca="false">B95&lt;=M$2</f>
        <v>1</v>
      </c>
    </row>
    <row r="96" customFormat="false" ht="12.8" hidden="false" customHeight="false" outlineLevel="0" collapsed="false">
      <c r="A96" s="0" t="s">
        <v>122</v>
      </c>
      <c r="B96" s="0" t="n">
        <v>0</v>
      </c>
      <c r="C96" s="0" t="s">
        <v>178</v>
      </c>
      <c r="D96" s="11" t="n">
        <f aca="false">B96&gt;K$2</f>
        <v>0</v>
      </c>
      <c r="E96" s="11" t="n">
        <f aca="false">B96&lt;=M$2</f>
        <v>1</v>
      </c>
    </row>
    <row r="97" customFormat="false" ht="12.8" hidden="false" customHeight="false" outlineLevel="0" collapsed="false">
      <c r="A97" s="0" t="s">
        <v>123</v>
      </c>
      <c r="B97" s="0" t="n">
        <v>0</v>
      </c>
      <c r="C97" s="0" t="s">
        <v>178</v>
      </c>
      <c r="D97" s="11" t="n">
        <f aca="false">B97&gt;K$2</f>
        <v>0</v>
      </c>
      <c r="E97" s="11" t="n">
        <f aca="false">B97&lt;=M$2</f>
        <v>1</v>
      </c>
    </row>
    <row r="98" customFormat="false" ht="12.8" hidden="false" customHeight="false" outlineLevel="0" collapsed="false">
      <c r="A98" s="0" t="s">
        <v>124</v>
      </c>
      <c r="B98" s="0" t="n">
        <v>0</v>
      </c>
      <c r="C98" s="0" t="s">
        <v>178</v>
      </c>
      <c r="D98" s="11" t="n">
        <f aca="false">B98&gt;K$2</f>
        <v>0</v>
      </c>
      <c r="E98" s="11" t="n">
        <f aca="false">B98&lt;=M$2</f>
        <v>1</v>
      </c>
    </row>
    <row r="99" customFormat="false" ht="12.8" hidden="false" customHeight="false" outlineLevel="0" collapsed="false">
      <c r="A99" s="0" t="s">
        <v>125</v>
      </c>
      <c r="B99" s="0" t="n">
        <v>0</v>
      </c>
      <c r="C99" s="0" t="s">
        <v>178</v>
      </c>
      <c r="D99" s="11" t="n">
        <f aca="false">B99&gt;K$2</f>
        <v>0</v>
      </c>
      <c r="E99" s="11" t="n">
        <f aca="false">B99&lt;=M$2</f>
        <v>1</v>
      </c>
    </row>
    <row r="100" customFormat="false" ht="12.8" hidden="false" customHeight="false" outlineLevel="0" collapsed="false">
      <c r="A100" s="0" t="s">
        <v>126</v>
      </c>
      <c r="B100" s="0" t="n">
        <v>0</v>
      </c>
      <c r="C100" s="0" t="s">
        <v>178</v>
      </c>
      <c r="D100" s="11" t="n">
        <f aca="false">B100&gt;K$2</f>
        <v>0</v>
      </c>
      <c r="E100" s="11" t="n">
        <f aca="false">B100&lt;=M$2</f>
        <v>1</v>
      </c>
    </row>
    <row r="101" customFormat="false" ht="12.8" hidden="false" customHeight="false" outlineLevel="0" collapsed="false">
      <c r="A101" s="0" t="s">
        <v>127</v>
      </c>
      <c r="B101" s="0" t="n">
        <v>0</v>
      </c>
      <c r="C101" s="0" t="s">
        <v>178</v>
      </c>
      <c r="D101" s="11" t="n">
        <f aca="false">B101&gt;K$2</f>
        <v>0</v>
      </c>
      <c r="E101" s="11" t="n">
        <f aca="false">B101&lt;=M$2</f>
        <v>1</v>
      </c>
    </row>
    <row r="102" customFormat="false" ht="12.8" hidden="false" customHeight="false" outlineLevel="0" collapsed="false">
      <c r="A102" s="0" t="s">
        <v>128</v>
      </c>
      <c r="B102" s="0" t="n">
        <v>0</v>
      </c>
      <c r="C102" s="0" t="s">
        <v>178</v>
      </c>
      <c r="D102" s="11" t="n">
        <f aca="false">B102&gt;K$2</f>
        <v>0</v>
      </c>
      <c r="E102" s="11" t="n">
        <f aca="false">B102&lt;=M$2</f>
        <v>1</v>
      </c>
    </row>
    <row r="103" customFormat="false" ht="12.8" hidden="false" customHeight="false" outlineLevel="0" collapsed="false">
      <c r="A103" s="0" t="s">
        <v>129</v>
      </c>
      <c r="B103" s="0" t="n">
        <v>0</v>
      </c>
      <c r="C103" s="0" t="s">
        <v>178</v>
      </c>
      <c r="D103" s="11" t="n">
        <f aca="false">B103&gt;K$2</f>
        <v>0</v>
      </c>
      <c r="E103" s="11" t="n">
        <f aca="false">B103&lt;=M$2</f>
        <v>1</v>
      </c>
    </row>
    <row r="104" customFormat="false" ht="12.8" hidden="false" customHeight="false" outlineLevel="0" collapsed="false">
      <c r="A104" s="0" t="s">
        <v>130</v>
      </c>
      <c r="B104" s="0" t="n">
        <v>0</v>
      </c>
      <c r="C104" s="0" t="s">
        <v>178</v>
      </c>
      <c r="D104" s="11" t="n">
        <f aca="false">B104&gt;K$2</f>
        <v>0</v>
      </c>
      <c r="E104" s="11" t="n">
        <f aca="false">B104&lt;=M$2</f>
        <v>1</v>
      </c>
    </row>
    <row r="105" customFormat="false" ht="12.8" hidden="false" customHeight="false" outlineLevel="0" collapsed="false">
      <c r="A105" s="0" t="s">
        <v>131</v>
      </c>
      <c r="B105" s="0" t="n">
        <v>0</v>
      </c>
      <c r="C105" s="0" t="s">
        <v>178</v>
      </c>
      <c r="D105" s="11" t="n">
        <f aca="false">B105&gt;K$2</f>
        <v>0</v>
      </c>
      <c r="E105" s="11" t="n">
        <f aca="false">B105&lt;=M$2</f>
        <v>1</v>
      </c>
    </row>
    <row r="106" customFormat="false" ht="12.8" hidden="false" customHeight="false" outlineLevel="0" collapsed="false">
      <c r="A106" s="0" t="s">
        <v>132</v>
      </c>
      <c r="B106" s="0" t="n">
        <v>0</v>
      </c>
      <c r="C106" s="0" t="s">
        <v>178</v>
      </c>
      <c r="D106" s="11" t="n">
        <f aca="false">B106&gt;K$2</f>
        <v>0</v>
      </c>
      <c r="E106" s="11" t="n">
        <f aca="false">B106&lt;=M$2</f>
        <v>1</v>
      </c>
    </row>
    <row r="107" customFormat="false" ht="12.8" hidden="false" customHeight="false" outlineLevel="0" collapsed="false">
      <c r="A107" s="0" t="s">
        <v>133</v>
      </c>
      <c r="B107" s="0" t="n">
        <v>0</v>
      </c>
      <c r="C107" s="0" t="s">
        <v>178</v>
      </c>
      <c r="D107" s="11" t="n">
        <f aca="false">B107&gt;K$2</f>
        <v>0</v>
      </c>
      <c r="E107" s="11" t="n">
        <f aca="false">B107&lt;=M$2</f>
        <v>1</v>
      </c>
    </row>
    <row r="108" customFormat="false" ht="12.8" hidden="false" customHeight="false" outlineLevel="0" collapsed="false">
      <c r="A108" s="0" t="s">
        <v>134</v>
      </c>
      <c r="B108" s="0" t="n">
        <v>0</v>
      </c>
      <c r="C108" s="0" t="s">
        <v>178</v>
      </c>
      <c r="D108" s="11" t="n">
        <f aca="false">B108&gt;K$2</f>
        <v>0</v>
      </c>
      <c r="E108" s="11" t="n">
        <f aca="false">B108&lt;=M$2</f>
        <v>1</v>
      </c>
    </row>
    <row r="109" customFormat="false" ht="12.8" hidden="false" customHeight="false" outlineLevel="0" collapsed="false">
      <c r="A109" s="0" t="s">
        <v>135</v>
      </c>
      <c r="B109" s="0" t="n">
        <v>0</v>
      </c>
      <c r="C109" s="0" t="s">
        <v>178</v>
      </c>
      <c r="D109" s="11" t="n">
        <f aca="false">B109&gt;K$2</f>
        <v>0</v>
      </c>
      <c r="E109" s="11" t="n">
        <f aca="false">B109&lt;=M$2</f>
        <v>1</v>
      </c>
    </row>
    <row r="110" customFormat="false" ht="12.8" hidden="false" customHeight="false" outlineLevel="0" collapsed="false">
      <c r="A110" s="0" t="s">
        <v>136</v>
      </c>
      <c r="B110" s="0" t="n">
        <v>0</v>
      </c>
      <c r="C110" s="0" t="s">
        <v>178</v>
      </c>
      <c r="D110" s="11" t="n">
        <f aca="false">B110&gt;K$2</f>
        <v>0</v>
      </c>
      <c r="E110" s="11" t="n">
        <f aca="false">B110&lt;=M$2</f>
        <v>1</v>
      </c>
    </row>
    <row r="111" customFormat="false" ht="12.8" hidden="false" customHeight="false" outlineLevel="0" collapsed="false">
      <c r="A111" s="0" t="s">
        <v>137</v>
      </c>
      <c r="B111" s="0" t="n">
        <v>0</v>
      </c>
      <c r="C111" s="0" t="s">
        <v>178</v>
      </c>
      <c r="D111" s="11" t="n">
        <f aca="false">B111&gt;K$2</f>
        <v>0</v>
      </c>
      <c r="E111" s="11" t="n">
        <f aca="false">B111&lt;=M$2</f>
        <v>1</v>
      </c>
    </row>
    <row r="112" customFormat="false" ht="12.8" hidden="false" customHeight="false" outlineLevel="0" collapsed="false">
      <c r="A112" s="0" t="s">
        <v>138</v>
      </c>
      <c r="B112" s="0" t="n">
        <v>0</v>
      </c>
      <c r="C112" s="0" t="s">
        <v>178</v>
      </c>
      <c r="D112" s="11" t="n">
        <f aca="false">B112&gt;K$2</f>
        <v>0</v>
      </c>
      <c r="E112" s="11" t="n">
        <f aca="false">B112&lt;=M$2</f>
        <v>1</v>
      </c>
    </row>
    <row r="113" customFormat="false" ht="12.8" hidden="false" customHeight="false" outlineLevel="0" collapsed="false">
      <c r="A113" s="0" t="s">
        <v>139</v>
      </c>
      <c r="B113" s="0" t="n">
        <v>0</v>
      </c>
      <c r="C113" s="0" t="s">
        <v>178</v>
      </c>
      <c r="D113" s="11" t="n">
        <f aca="false">B113&gt;K$2</f>
        <v>0</v>
      </c>
      <c r="E113" s="11" t="n">
        <f aca="false">B113&lt;=M$2</f>
        <v>1</v>
      </c>
    </row>
    <row r="114" customFormat="false" ht="12.8" hidden="false" customHeight="false" outlineLevel="0" collapsed="false">
      <c r="A114" s="0" t="s">
        <v>140</v>
      </c>
      <c r="B114" s="0" t="n">
        <v>0</v>
      </c>
      <c r="C114" s="0" t="s">
        <v>178</v>
      </c>
      <c r="D114" s="11" t="n">
        <f aca="false">B114&gt;K$2</f>
        <v>0</v>
      </c>
      <c r="E114" s="11" t="n">
        <f aca="false">B114&lt;=M$2</f>
        <v>1</v>
      </c>
    </row>
    <row r="115" customFormat="false" ht="12.8" hidden="false" customHeight="false" outlineLevel="0" collapsed="false">
      <c r="A115" s="0" t="s">
        <v>141</v>
      </c>
      <c r="B115" s="0" t="n">
        <v>0</v>
      </c>
      <c r="C115" s="0" t="s">
        <v>178</v>
      </c>
      <c r="D115" s="11" t="n">
        <f aca="false">B115&gt;K$2</f>
        <v>0</v>
      </c>
      <c r="E115" s="11" t="n">
        <f aca="false">B115&lt;=M$2</f>
        <v>1</v>
      </c>
    </row>
    <row r="116" customFormat="false" ht="12.8" hidden="false" customHeight="false" outlineLevel="0" collapsed="false">
      <c r="A116" s="0" t="s">
        <v>142</v>
      </c>
      <c r="B116" s="0" t="n">
        <v>0</v>
      </c>
      <c r="C116" s="0" t="s">
        <v>178</v>
      </c>
      <c r="D116" s="11" t="n">
        <f aca="false">B116&gt;K$2</f>
        <v>0</v>
      </c>
      <c r="E116" s="11" t="n">
        <f aca="false">B116&lt;=M$2</f>
        <v>1</v>
      </c>
    </row>
    <row r="117" customFormat="false" ht="12.8" hidden="false" customHeight="false" outlineLevel="0" collapsed="false">
      <c r="A117" s="0" t="s">
        <v>143</v>
      </c>
      <c r="B117" s="0" t="n">
        <v>0</v>
      </c>
      <c r="C117" s="0" t="s">
        <v>178</v>
      </c>
      <c r="D117" s="11" t="n">
        <f aca="false">B117&gt;K$2</f>
        <v>0</v>
      </c>
      <c r="E117" s="11" t="n">
        <f aca="false">B117&lt;=M$2</f>
        <v>1</v>
      </c>
    </row>
    <row r="118" customFormat="false" ht="12.8" hidden="false" customHeight="false" outlineLevel="0" collapsed="false">
      <c r="A118" s="0" t="s">
        <v>144</v>
      </c>
      <c r="B118" s="0" t="n">
        <v>0</v>
      </c>
      <c r="C118" s="0" t="s">
        <v>178</v>
      </c>
      <c r="D118" s="11" t="n">
        <f aca="false">B118&gt;K$2</f>
        <v>0</v>
      </c>
      <c r="E118" s="11" t="n">
        <f aca="false">B118&lt;=M$2</f>
        <v>1</v>
      </c>
    </row>
    <row r="119" customFormat="false" ht="12.8" hidden="false" customHeight="false" outlineLevel="0" collapsed="false">
      <c r="A119" s="0" t="s">
        <v>145</v>
      </c>
      <c r="B119" s="0" t="n">
        <v>0</v>
      </c>
      <c r="C119" s="0" t="s">
        <v>178</v>
      </c>
      <c r="D119" s="11" t="n">
        <f aca="false">B119&gt;K$2</f>
        <v>0</v>
      </c>
      <c r="E119" s="11" t="n">
        <f aca="false">B119&lt;=M$2</f>
        <v>1</v>
      </c>
    </row>
    <row r="120" customFormat="false" ht="12.8" hidden="false" customHeight="false" outlineLevel="0" collapsed="false">
      <c r="A120" s="0" t="s">
        <v>146</v>
      </c>
      <c r="B120" s="0" t="n">
        <v>0</v>
      </c>
      <c r="C120" s="0" t="s">
        <v>178</v>
      </c>
      <c r="D120" s="11" t="n">
        <f aca="false">B120&gt;K$2</f>
        <v>0</v>
      </c>
      <c r="E120" s="11" t="n">
        <f aca="false">B120&lt;=M$2</f>
        <v>1</v>
      </c>
    </row>
    <row r="121" customFormat="false" ht="12.8" hidden="false" customHeight="false" outlineLevel="0" collapsed="false">
      <c r="A121" s="0" t="s">
        <v>147</v>
      </c>
      <c r="B121" s="0" t="n">
        <v>0</v>
      </c>
      <c r="C121" s="0" t="s">
        <v>178</v>
      </c>
      <c r="D121" s="11" t="n">
        <f aca="false">B121&gt;K$2</f>
        <v>0</v>
      </c>
      <c r="E121" s="11" t="n">
        <f aca="false">B121&lt;=M$2</f>
        <v>1</v>
      </c>
    </row>
    <row r="122" customFormat="false" ht="12.8" hidden="false" customHeight="false" outlineLevel="0" collapsed="false">
      <c r="A122" s="0" t="s">
        <v>148</v>
      </c>
      <c r="B122" s="0" t="n">
        <v>0</v>
      </c>
      <c r="C122" s="0" t="s">
        <v>178</v>
      </c>
      <c r="D122" s="11" t="n">
        <f aca="false">B122&gt;K$2</f>
        <v>0</v>
      </c>
      <c r="E122" s="11" t="n">
        <f aca="false">B122&lt;=M$2</f>
        <v>1</v>
      </c>
    </row>
    <row r="1048437" customFormat="false" ht="12.8" hidden="false" customHeight="false" outlineLevel="0" collapsed="false">
      <c r="B1048437" s="0" t="s">
        <v>22</v>
      </c>
    </row>
    <row r="1048438" customFormat="false" ht="12.8" hidden="false" customHeight="false" outlineLevel="0" collapsed="false">
      <c r="B1048438" s="0" t="n">
        <v>0</v>
      </c>
    </row>
    <row r="1048439" customFormat="false" ht="12.8" hidden="false" customHeight="false" outlineLevel="0" collapsed="false">
      <c r="B1048439" s="0" t="n">
        <v>0</v>
      </c>
    </row>
    <row r="1048440" customFormat="false" ht="12.8" hidden="false" customHeight="false" outlineLevel="0" collapsed="false">
      <c r="B1048440" s="0" t="n">
        <v>0</v>
      </c>
    </row>
    <row r="1048441" customFormat="false" ht="12.8" hidden="false" customHeight="false" outlineLevel="0" collapsed="false">
      <c r="B1048441" s="0" t="n">
        <v>0</v>
      </c>
    </row>
    <row r="1048442" customFormat="false" ht="12.8" hidden="false" customHeight="false" outlineLevel="0" collapsed="false">
      <c r="B1048442" s="0" t="n">
        <v>0</v>
      </c>
    </row>
    <row r="1048443" customFormat="false" ht="12.8" hidden="false" customHeight="false" outlineLevel="0" collapsed="false">
      <c r="B1048443" s="0" t="n">
        <v>0</v>
      </c>
    </row>
    <row r="1048444" customFormat="false" ht="12.8" hidden="false" customHeight="false" outlineLevel="0" collapsed="false">
      <c r="B1048444" s="0" t="n">
        <v>0</v>
      </c>
    </row>
    <row r="1048445" customFormat="false" ht="12.8" hidden="false" customHeight="false" outlineLevel="0" collapsed="false">
      <c r="B1048445" s="0" t="n">
        <v>0</v>
      </c>
    </row>
    <row r="1048446" customFormat="false" ht="12.8" hidden="false" customHeight="false" outlineLevel="0" collapsed="false">
      <c r="B1048446" s="0" t="n">
        <v>0</v>
      </c>
    </row>
    <row r="1048447" customFormat="false" ht="12.8" hidden="false" customHeight="false" outlineLevel="0" collapsed="false">
      <c r="B1048447" s="0" t="n">
        <v>0</v>
      </c>
    </row>
    <row r="1048448" customFormat="false" ht="12.8" hidden="false" customHeight="false" outlineLevel="0" collapsed="false">
      <c r="B1048448" s="0" t="n">
        <v>0</v>
      </c>
    </row>
    <row r="1048449" customFormat="false" ht="12.8" hidden="false" customHeight="false" outlineLevel="0" collapsed="false">
      <c r="B1048449" s="0" t="n">
        <v>0</v>
      </c>
    </row>
    <row r="1048450" customFormat="false" ht="12.8" hidden="false" customHeight="false" outlineLevel="0" collapsed="false">
      <c r="B1048450" s="0" t="n">
        <v>0</v>
      </c>
    </row>
    <row r="1048451" customFormat="false" ht="12.8" hidden="false" customHeight="false" outlineLevel="0" collapsed="false">
      <c r="B1048451" s="0" t="n">
        <v>0</v>
      </c>
    </row>
    <row r="1048452" customFormat="false" ht="12.8" hidden="false" customHeight="false" outlineLevel="0" collapsed="false">
      <c r="B1048452" s="0" t="n">
        <v>0</v>
      </c>
    </row>
    <row r="1048453" customFormat="false" ht="12.8" hidden="false" customHeight="false" outlineLevel="0" collapsed="false">
      <c r="B1048453" s="0" t="n">
        <v>0</v>
      </c>
    </row>
    <row r="1048454" customFormat="false" ht="12.8" hidden="false" customHeight="false" outlineLevel="0" collapsed="false">
      <c r="B1048454" s="0" t="n">
        <v>0</v>
      </c>
    </row>
    <row r="1048455" customFormat="false" ht="12.8" hidden="false" customHeight="false" outlineLevel="0" collapsed="false">
      <c r="B1048455" s="0" t="n">
        <v>0</v>
      </c>
    </row>
    <row r="1048456" customFormat="false" ht="12.8" hidden="false" customHeight="false" outlineLevel="0" collapsed="false">
      <c r="B1048456" s="0" t="n">
        <v>0</v>
      </c>
    </row>
    <row r="1048457" customFormat="false" ht="12.8" hidden="false" customHeight="false" outlineLevel="0" collapsed="false">
      <c r="B1048457" s="0" t="n">
        <v>0</v>
      </c>
    </row>
    <row r="1048458" customFormat="false" ht="12.8" hidden="false" customHeight="false" outlineLevel="0" collapsed="false">
      <c r="B1048458" s="0" t="n">
        <v>0</v>
      </c>
    </row>
    <row r="1048459" customFormat="false" ht="12.8" hidden="false" customHeight="false" outlineLevel="0" collapsed="false">
      <c r="B1048459" s="0" t="n">
        <v>0</v>
      </c>
    </row>
    <row r="1048460" customFormat="false" ht="12.8" hidden="false" customHeight="false" outlineLevel="0" collapsed="false">
      <c r="B1048460" s="0" t="n">
        <v>0</v>
      </c>
    </row>
    <row r="1048461" customFormat="false" ht="12.8" hidden="false" customHeight="false" outlineLevel="0" collapsed="false">
      <c r="B1048461" s="0" t="n">
        <v>0</v>
      </c>
    </row>
    <row r="1048462" customFormat="false" ht="12.8" hidden="false" customHeight="false" outlineLevel="0" collapsed="false">
      <c r="B1048462" s="0" t="n">
        <v>0</v>
      </c>
    </row>
    <row r="1048463" customFormat="false" ht="12.8" hidden="false" customHeight="false" outlineLevel="0" collapsed="false">
      <c r="B1048463" s="0" t="n">
        <v>0</v>
      </c>
    </row>
    <row r="1048464" customFormat="false" ht="12.8" hidden="false" customHeight="false" outlineLevel="0" collapsed="false">
      <c r="B1048464" s="0" t="n">
        <v>0</v>
      </c>
    </row>
    <row r="1048465" customFormat="false" ht="12.8" hidden="false" customHeight="false" outlineLevel="0" collapsed="false">
      <c r="B1048465" s="0" t="n">
        <v>0</v>
      </c>
    </row>
    <row r="1048466" customFormat="false" ht="12.8" hidden="false" customHeight="false" outlineLevel="0" collapsed="false">
      <c r="B1048466" s="0" t="n">
        <v>0</v>
      </c>
    </row>
    <row r="1048467" customFormat="false" ht="12.8" hidden="false" customHeight="false" outlineLevel="0" collapsed="false">
      <c r="B1048467" s="0" t="n">
        <v>0</v>
      </c>
    </row>
    <row r="1048468" customFormat="false" ht="12.8" hidden="false" customHeight="false" outlineLevel="0" collapsed="false">
      <c r="B1048468" s="0" t="n">
        <v>0</v>
      </c>
    </row>
    <row r="1048469" customFormat="false" ht="12.8" hidden="false" customHeight="false" outlineLevel="0" collapsed="false">
      <c r="B1048469" s="0" t="n">
        <v>0</v>
      </c>
    </row>
    <row r="1048470" customFormat="false" ht="12.8" hidden="false" customHeight="false" outlineLevel="0" collapsed="false">
      <c r="B1048470" s="0" t="n">
        <v>0</v>
      </c>
    </row>
    <row r="1048471" customFormat="false" ht="12.8" hidden="false" customHeight="false" outlineLevel="0" collapsed="false">
      <c r="B1048471" s="0" t="n">
        <v>0</v>
      </c>
    </row>
    <row r="1048472" customFormat="false" ht="12.8" hidden="false" customHeight="false" outlineLevel="0" collapsed="false">
      <c r="B1048472" s="0" t="n">
        <v>0</v>
      </c>
    </row>
    <row r="1048473" customFormat="false" ht="12.8" hidden="false" customHeight="false" outlineLevel="0" collapsed="false">
      <c r="B1048473" s="0" t="n">
        <v>0</v>
      </c>
    </row>
    <row r="1048474" customFormat="false" ht="12.8" hidden="false" customHeight="false" outlineLevel="0" collapsed="false">
      <c r="B1048474" s="0" t="n">
        <v>0</v>
      </c>
    </row>
    <row r="1048475" customFormat="false" ht="12.8" hidden="false" customHeight="false" outlineLevel="0" collapsed="false">
      <c r="B1048475" s="0" t="n">
        <v>0</v>
      </c>
    </row>
    <row r="1048476" customFormat="false" ht="12.8" hidden="false" customHeight="false" outlineLevel="0" collapsed="false">
      <c r="B1048476" s="0" t="n">
        <v>0</v>
      </c>
    </row>
    <row r="1048477" customFormat="false" ht="12.8" hidden="false" customHeight="false" outlineLevel="0" collapsed="false">
      <c r="B1048477" s="0" t="n">
        <v>0</v>
      </c>
    </row>
    <row r="1048478" customFormat="false" ht="12.8" hidden="false" customHeight="false" outlineLevel="0" collapsed="false">
      <c r="B1048478" s="0" t="n">
        <v>0</v>
      </c>
    </row>
    <row r="1048479" customFormat="false" ht="12.8" hidden="false" customHeight="false" outlineLevel="0" collapsed="false">
      <c r="B1048479" s="0" t="n">
        <v>0</v>
      </c>
    </row>
    <row r="1048480" customFormat="false" ht="12.8" hidden="false" customHeight="false" outlineLevel="0" collapsed="false">
      <c r="B1048480" s="0" t="n">
        <v>0</v>
      </c>
    </row>
    <row r="1048481" customFormat="false" ht="12.8" hidden="false" customHeight="false" outlineLevel="0" collapsed="false">
      <c r="B1048481" s="0" t="n">
        <v>0</v>
      </c>
    </row>
    <row r="1048482" customFormat="false" ht="12.8" hidden="false" customHeight="false" outlineLevel="0" collapsed="false">
      <c r="B1048482" s="0" t="n">
        <v>0</v>
      </c>
    </row>
    <row r="1048483" customFormat="false" ht="12.8" hidden="false" customHeight="false" outlineLevel="0" collapsed="false">
      <c r="B1048483" s="0" t="n">
        <v>0</v>
      </c>
    </row>
    <row r="1048484" customFormat="false" ht="12.8" hidden="false" customHeight="false" outlineLevel="0" collapsed="false">
      <c r="B1048484" s="0" t="n">
        <v>0</v>
      </c>
    </row>
    <row r="1048485" customFormat="false" ht="12.8" hidden="false" customHeight="false" outlineLevel="0" collapsed="false">
      <c r="B1048485" s="0" t="n">
        <v>0</v>
      </c>
    </row>
    <row r="1048486" customFormat="false" ht="12.8" hidden="false" customHeight="false" outlineLevel="0" collapsed="false">
      <c r="B1048486" s="0" t="n">
        <v>0</v>
      </c>
    </row>
    <row r="1048487" customFormat="false" ht="12.8" hidden="false" customHeight="false" outlineLevel="0" collapsed="false">
      <c r="B1048487" s="0" t="n">
        <v>0</v>
      </c>
    </row>
    <row r="1048488" customFormat="false" ht="12.8" hidden="false" customHeight="false" outlineLevel="0" collapsed="false">
      <c r="B1048488" s="0" t="n">
        <v>0</v>
      </c>
    </row>
    <row r="1048489" customFormat="false" ht="12.8" hidden="false" customHeight="false" outlineLevel="0" collapsed="false">
      <c r="B1048489" s="0" t="n">
        <v>0</v>
      </c>
    </row>
    <row r="1048490" customFormat="false" ht="12.8" hidden="false" customHeight="false" outlineLevel="0" collapsed="false">
      <c r="B1048490" s="0" t="n">
        <v>0</v>
      </c>
    </row>
    <row r="1048491" customFormat="false" ht="12.8" hidden="false" customHeight="false" outlineLevel="0" collapsed="false">
      <c r="B1048491" s="0" t="n">
        <v>0</v>
      </c>
    </row>
    <row r="1048492" customFormat="false" ht="12.8" hidden="false" customHeight="false" outlineLevel="0" collapsed="false">
      <c r="B1048492" s="0" t="n">
        <v>0</v>
      </c>
    </row>
    <row r="1048493" customFormat="false" ht="12.8" hidden="false" customHeight="false" outlineLevel="0" collapsed="false">
      <c r="B1048493" s="0" t="n">
        <v>0</v>
      </c>
    </row>
    <row r="1048494" customFormat="false" ht="12.8" hidden="false" customHeight="false" outlineLevel="0" collapsed="false">
      <c r="B1048494" s="0" t="n">
        <v>0</v>
      </c>
    </row>
    <row r="1048495" customFormat="false" ht="12.8" hidden="false" customHeight="false" outlineLevel="0" collapsed="false">
      <c r="B1048495" s="0" t="n">
        <v>0</v>
      </c>
    </row>
    <row r="1048496" customFormat="false" ht="12.8" hidden="false" customHeight="false" outlineLevel="0" collapsed="false">
      <c r="B1048496" s="0" t="n">
        <v>0</v>
      </c>
    </row>
    <row r="1048497" customFormat="false" ht="12.8" hidden="false" customHeight="false" outlineLevel="0" collapsed="false">
      <c r="B1048497" s="0" t="n">
        <v>0</v>
      </c>
    </row>
    <row r="1048498" customFormat="false" ht="12.8" hidden="false" customHeight="false" outlineLevel="0" collapsed="false">
      <c r="B1048498" s="0" t="n">
        <v>0</v>
      </c>
    </row>
    <row r="1048499" customFormat="false" ht="12.8" hidden="false" customHeight="false" outlineLevel="0" collapsed="false">
      <c r="B1048499" s="0" t="n">
        <v>0</v>
      </c>
    </row>
    <row r="1048500" customFormat="false" ht="12.8" hidden="false" customHeight="false" outlineLevel="0" collapsed="false">
      <c r="B1048500" s="0" t="n">
        <v>0</v>
      </c>
    </row>
    <row r="1048501" customFormat="false" ht="12.8" hidden="false" customHeight="false" outlineLevel="0" collapsed="false">
      <c r="B1048501" s="0" t="n">
        <v>0</v>
      </c>
    </row>
    <row r="1048502" customFormat="false" ht="12.8" hidden="false" customHeight="false" outlineLevel="0" collapsed="false">
      <c r="B1048502" s="0" t="n">
        <v>0</v>
      </c>
    </row>
    <row r="1048503" customFormat="false" ht="12.8" hidden="false" customHeight="false" outlineLevel="0" collapsed="false">
      <c r="B1048503" s="0" t="n">
        <v>0</v>
      </c>
    </row>
    <row r="1048504" customFormat="false" ht="12.8" hidden="false" customHeight="false" outlineLevel="0" collapsed="false">
      <c r="B1048504" s="0" t="n">
        <v>0</v>
      </c>
    </row>
    <row r="1048505" customFormat="false" ht="12.8" hidden="false" customHeight="false" outlineLevel="0" collapsed="false">
      <c r="B1048505" s="0" t="n">
        <v>0</v>
      </c>
    </row>
    <row r="1048506" customFormat="false" ht="12.8" hidden="false" customHeight="false" outlineLevel="0" collapsed="false">
      <c r="B1048506" s="0" t="n">
        <v>0</v>
      </c>
    </row>
    <row r="1048507" customFormat="false" ht="12.8" hidden="false" customHeight="false" outlineLevel="0" collapsed="false">
      <c r="B1048507" s="0" t="n">
        <v>0</v>
      </c>
    </row>
    <row r="1048508" customFormat="false" ht="12.8" hidden="false" customHeight="false" outlineLevel="0" collapsed="false">
      <c r="B1048508" s="0" t="n">
        <v>0</v>
      </c>
    </row>
    <row r="1048509" customFormat="false" ht="12.8" hidden="false" customHeight="false" outlineLevel="0" collapsed="false">
      <c r="B1048509" s="0" t="n">
        <v>0</v>
      </c>
    </row>
    <row r="1048510" customFormat="false" ht="12.8" hidden="false" customHeight="false" outlineLevel="0" collapsed="false">
      <c r="B1048510" s="0" t="n">
        <v>0</v>
      </c>
    </row>
    <row r="1048511" customFormat="false" ht="12.8" hidden="false" customHeight="false" outlineLevel="0" collapsed="false">
      <c r="B1048511" s="0" t="n">
        <v>0</v>
      </c>
    </row>
    <row r="1048512" customFormat="false" ht="12.8" hidden="false" customHeight="false" outlineLevel="0" collapsed="false">
      <c r="B1048512" s="0" t="n">
        <v>0</v>
      </c>
    </row>
    <row r="1048513" customFormat="false" ht="12.8" hidden="false" customHeight="false" outlineLevel="0" collapsed="false">
      <c r="B1048513" s="0" t="n">
        <v>0</v>
      </c>
    </row>
    <row r="1048514" customFormat="false" ht="12.8" hidden="false" customHeight="false" outlineLevel="0" collapsed="false">
      <c r="B1048514" s="0" t="n">
        <v>0</v>
      </c>
    </row>
    <row r="1048515" customFormat="false" ht="12.8" hidden="false" customHeight="false" outlineLevel="0" collapsed="false">
      <c r="B1048515" s="0" t="n">
        <v>0</v>
      </c>
    </row>
    <row r="1048516" customFormat="false" ht="12.8" hidden="false" customHeight="false" outlineLevel="0" collapsed="false">
      <c r="B1048516" s="0" t="n">
        <v>0</v>
      </c>
    </row>
    <row r="1048517" customFormat="false" ht="12.8" hidden="false" customHeight="false" outlineLevel="0" collapsed="false">
      <c r="B1048517" s="0" t="n">
        <v>0</v>
      </c>
    </row>
    <row r="1048518" customFormat="false" ht="12.8" hidden="false" customHeight="false" outlineLevel="0" collapsed="false">
      <c r="B1048518" s="0" t="n">
        <v>0</v>
      </c>
    </row>
    <row r="1048519" customFormat="false" ht="12.8" hidden="false" customHeight="false" outlineLevel="0" collapsed="false">
      <c r="B1048519" s="0" t="n">
        <v>0</v>
      </c>
    </row>
    <row r="1048520" customFormat="false" ht="12.8" hidden="false" customHeight="false" outlineLevel="0" collapsed="false">
      <c r="B1048520" s="0" t="n">
        <v>0</v>
      </c>
    </row>
    <row r="1048521" customFormat="false" ht="12.8" hidden="false" customHeight="false" outlineLevel="0" collapsed="false">
      <c r="B1048521" s="0" t="n">
        <v>0</v>
      </c>
    </row>
    <row r="1048522" customFormat="false" ht="12.8" hidden="false" customHeight="false" outlineLevel="0" collapsed="false">
      <c r="B1048522" s="0" t="n">
        <v>0</v>
      </c>
    </row>
    <row r="1048523" customFormat="false" ht="12.8" hidden="false" customHeight="false" outlineLevel="0" collapsed="false">
      <c r="B1048523" s="0" t="n">
        <v>0</v>
      </c>
    </row>
    <row r="1048524" customFormat="false" ht="12.8" hidden="false" customHeight="false" outlineLevel="0" collapsed="false">
      <c r="B1048524" s="0" t="n">
        <v>0</v>
      </c>
    </row>
    <row r="1048525" customFormat="false" ht="12.8" hidden="false" customHeight="false" outlineLevel="0" collapsed="false">
      <c r="B1048525" s="0" t="n">
        <v>0</v>
      </c>
    </row>
    <row r="1048526" customFormat="false" ht="12.8" hidden="false" customHeight="false" outlineLevel="0" collapsed="false">
      <c r="B1048526" s="0" t="n">
        <v>0</v>
      </c>
    </row>
    <row r="1048527" customFormat="false" ht="12.8" hidden="false" customHeight="false" outlineLevel="0" collapsed="false">
      <c r="B1048527" s="0" t="n">
        <v>0</v>
      </c>
    </row>
    <row r="1048528" customFormat="false" ht="12.8" hidden="false" customHeight="false" outlineLevel="0" collapsed="false">
      <c r="B1048528" s="0" t="n">
        <v>0</v>
      </c>
    </row>
    <row r="1048529" customFormat="false" ht="12.8" hidden="false" customHeight="false" outlineLevel="0" collapsed="false">
      <c r="B1048529" s="0" t="n">
        <v>0</v>
      </c>
    </row>
    <row r="1048530" customFormat="false" ht="12.8" hidden="false" customHeight="false" outlineLevel="0" collapsed="false">
      <c r="B1048530" s="0" t="n">
        <v>0</v>
      </c>
    </row>
    <row r="1048531" customFormat="false" ht="12.8" hidden="false" customHeight="false" outlineLevel="0" collapsed="false">
      <c r="B1048531" s="0" t="n">
        <v>0</v>
      </c>
    </row>
    <row r="1048532" customFormat="false" ht="12.8" hidden="false" customHeight="false" outlineLevel="0" collapsed="false">
      <c r="B1048532" s="0" t="n">
        <v>0</v>
      </c>
    </row>
    <row r="1048533" customFormat="false" ht="12.8" hidden="false" customHeight="false" outlineLevel="0" collapsed="false">
      <c r="B1048533" s="0" t="n">
        <v>0</v>
      </c>
    </row>
    <row r="1048534" customFormat="false" ht="12.8" hidden="false" customHeight="false" outlineLevel="0" collapsed="false">
      <c r="B1048534" s="0" t="n">
        <v>0</v>
      </c>
    </row>
    <row r="1048535" customFormat="false" ht="12.8" hidden="false" customHeight="false" outlineLevel="0" collapsed="false">
      <c r="B1048535" s="0" t="n">
        <v>0</v>
      </c>
    </row>
    <row r="1048536" customFormat="false" ht="12.8" hidden="false" customHeight="false" outlineLevel="0" collapsed="false">
      <c r="B1048536" s="0" t="n">
        <v>0</v>
      </c>
    </row>
    <row r="1048537" customFormat="false" ht="12.8" hidden="false" customHeight="false" outlineLevel="0" collapsed="false">
      <c r="B1048537" s="0" t="n">
        <v>0</v>
      </c>
    </row>
    <row r="1048538" customFormat="false" ht="12.8" hidden="false" customHeight="false" outlineLevel="0" collapsed="false">
      <c r="B1048538" s="0" t="n">
        <v>0</v>
      </c>
    </row>
    <row r="1048539" customFormat="false" ht="12.8" hidden="false" customHeight="false" outlineLevel="0" collapsed="false">
      <c r="B1048539" s="0" t="n">
        <v>0</v>
      </c>
    </row>
    <row r="1048540" customFormat="false" ht="12.8" hidden="false" customHeight="false" outlineLevel="0" collapsed="false">
      <c r="B1048540" s="0" t="n">
        <v>0</v>
      </c>
    </row>
    <row r="1048541" customFormat="false" ht="12.8" hidden="false" customHeight="false" outlineLevel="0" collapsed="false">
      <c r="B1048541" s="0" t="n">
        <v>0</v>
      </c>
    </row>
    <row r="1048542" customFormat="false" ht="12.8" hidden="false" customHeight="false" outlineLevel="0" collapsed="false">
      <c r="B1048542" s="0" t="n">
        <v>0</v>
      </c>
    </row>
    <row r="1048543" customFormat="false" ht="12.8" hidden="false" customHeight="false" outlineLevel="0" collapsed="false">
      <c r="B1048543" s="0" t="n">
        <v>0</v>
      </c>
    </row>
    <row r="1048544" customFormat="false" ht="12.8" hidden="false" customHeight="false" outlineLevel="0" collapsed="false">
      <c r="B1048544" s="0" t="n">
        <v>0</v>
      </c>
    </row>
    <row r="1048545" customFormat="false" ht="12.8" hidden="false" customHeight="false" outlineLevel="0" collapsed="false">
      <c r="B1048545" s="0" t="n">
        <v>0</v>
      </c>
    </row>
    <row r="1048546" customFormat="false" ht="12.8" hidden="false" customHeight="false" outlineLevel="0" collapsed="false">
      <c r="B1048546" s="0" t="n">
        <v>0</v>
      </c>
    </row>
    <row r="1048547" customFormat="false" ht="12.8" hidden="false" customHeight="false" outlineLevel="0" collapsed="false">
      <c r="B1048547" s="0" t="n">
        <v>0</v>
      </c>
    </row>
    <row r="1048548" customFormat="false" ht="12.8" hidden="false" customHeight="false" outlineLevel="0" collapsed="false">
      <c r="B1048548" s="0" t="n">
        <v>0</v>
      </c>
    </row>
    <row r="1048549" customFormat="false" ht="12.8" hidden="false" customHeight="false" outlineLevel="0" collapsed="false">
      <c r="B1048549" s="0" t="n">
        <v>0</v>
      </c>
    </row>
    <row r="1048550" customFormat="false" ht="12.8" hidden="false" customHeight="false" outlineLevel="0" collapsed="false">
      <c r="B1048550" s="0" t="n">
        <v>0</v>
      </c>
    </row>
    <row r="1048551" customFormat="false" ht="12.8" hidden="false" customHeight="false" outlineLevel="0" collapsed="false">
      <c r="B1048551" s="0" t="n">
        <v>0</v>
      </c>
    </row>
    <row r="1048552" customFormat="false" ht="12.8" hidden="false" customHeight="false" outlineLevel="0" collapsed="false">
      <c r="B1048552" s="0" t="n">
        <v>0</v>
      </c>
    </row>
    <row r="1048553" customFormat="false" ht="12.8" hidden="false" customHeight="false" outlineLevel="0" collapsed="false">
      <c r="B1048553" s="0" t="n">
        <v>0</v>
      </c>
    </row>
    <row r="1048554" customFormat="false" ht="12.8" hidden="false" customHeight="false" outlineLevel="0" collapsed="false">
      <c r="B1048554" s="0" t="n">
        <v>0</v>
      </c>
    </row>
    <row r="1048555" customFormat="false" ht="12.8" hidden="false" customHeight="false" outlineLevel="0" collapsed="false">
      <c r="B1048555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23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1.9</v>
      </c>
      <c r="C2" s="0" t="s">
        <v>178</v>
      </c>
      <c r="D2" s="11" t="n">
        <f aca="false">B2&gt;K$2</f>
        <v>1</v>
      </c>
      <c r="E2" s="11" t="n">
        <f aca="false">B2&lt;=M$2</f>
        <v>0</v>
      </c>
      <c r="G2" s="0" t="n">
        <f aca="false">QUARTILE(B$2:B$123,1)</f>
        <v>1.02</v>
      </c>
      <c r="H2" s="0" t="n">
        <f aca="false">QUARTILE(B$2:B$123,2)</f>
        <v>1.14</v>
      </c>
      <c r="I2" s="0" t="n">
        <f aca="false">QUARTILE(B$2:B$123,3)</f>
        <v>1.37</v>
      </c>
      <c r="J2" s="0" t="n">
        <f aca="false">I2-G2</f>
        <v>0.35</v>
      </c>
      <c r="K2" s="0" t="n">
        <f aca="false">I2+J2*1.5</f>
        <v>1.895</v>
      </c>
      <c r="L2" s="0" t="n">
        <f aca="false">G2-1.5*J2</f>
        <v>0.495</v>
      </c>
      <c r="M2" s="0" t="n">
        <f aca="false">H2/3</f>
        <v>0.38</v>
      </c>
    </row>
    <row r="3" customFormat="false" ht="12.8" hidden="false" customHeight="false" outlineLevel="0" collapsed="false">
      <c r="A3" s="0" t="s">
        <v>29</v>
      </c>
      <c r="B3" s="0" t="n">
        <v>1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100*COUNTIF(D2:D123,1)/121</f>
        <v>9.91735537190083</v>
      </c>
    </row>
    <row r="4" customFormat="false" ht="12.8" hidden="false" customHeight="false" outlineLevel="0" collapsed="false">
      <c r="A4" s="0" t="s">
        <v>30</v>
      </c>
      <c r="B4" s="0" t="n">
        <v>1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100*COUNTIF(E2:E123,1)/121</f>
        <v>0</v>
      </c>
    </row>
    <row r="5" customFormat="false" ht="12.8" hidden="false" customHeight="false" outlineLevel="0" collapsed="false">
      <c r="A5" s="0" t="s">
        <v>31</v>
      </c>
      <c r="B5" s="0" t="n">
        <v>1.02</v>
      </c>
      <c r="C5" s="0" t="s">
        <v>178</v>
      </c>
      <c r="D5" s="11" t="n">
        <f aca="false">B5&gt;K$2</f>
        <v>0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1.01</v>
      </c>
      <c r="C6" s="0" t="s">
        <v>178</v>
      </c>
      <c r="D6" s="11" t="n">
        <f aca="false">B6&gt;K$2</f>
        <v>0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1.35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1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1.25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1.02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2.4</v>
      </c>
      <c r="C11" s="0" t="s">
        <v>178</v>
      </c>
      <c r="D11" s="11" t="n">
        <f aca="false">B11&gt;K$2</f>
        <v>1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2.54</v>
      </c>
      <c r="C12" s="0" t="s">
        <v>178</v>
      </c>
      <c r="D12" s="11" t="n">
        <f aca="false">B12&gt;K$2</f>
        <v>1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1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1.11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1.42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2.22</v>
      </c>
      <c r="C16" s="0" t="s">
        <v>178</v>
      </c>
      <c r="D16" s="11" t="n">
        <f aca="false">B16&gt;K$2</f>
        <v>1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2.13</v>
      </c>
      <c r="C17" s="0" t="s">
        <v>178</v>
      </c>
      <c r="D17" s="11" t="n">
        <f aca="false">B17&gt;K$2</f>
        <v>1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1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1.19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1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1.08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1.08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1.02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1.02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1.43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1.31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1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1.05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1.04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1.03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1.09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1.33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1.02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1.03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3.92</v>
      </c>
      <c r="C35" s="0" t="s">
        <v>178</v>
      </c>
      <c r="D35" s="11" t="n">
        <f aca="false">B35&gt;K$2</f>
        <v>1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1.02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1.44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1.11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1.08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1.17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1.5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1.37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1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1.13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1.3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1.25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2.3</v>
      </c>
      <c r="C47" s="0" t="s">
        <v>178</v>
      </c>
      <c r="D47" s="11" t="n">
        <f aca="false">B47&gt;K$2</f>
        <v>1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2.75</v>
      </c>
      <c r="C48" s="0" t="s">
        <v>178</v>
      </c>
      <c r="D48" s="11" t="n">
        <f aca="false">B48&gt;K$2</f>
        <v>1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1.16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1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77</v>
      </c>
      <c r="B51" s="0" t="n">
        <v>1.71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1.17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1.25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1.33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1.56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1.25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1.43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1.19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1.67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1.94</v>
      </c>
      <c r="C60" s="0" t="s">
        <v>178</v>
      </c>
      <c r="D60" s="11" t="n">
        <f aca="false">B60&gt;K$2</f>
        <v>1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1.22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1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1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1.38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1.1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1.07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93</v>
      </c>
      <c r="B67" s="0" t="n">
        <v>1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94</v>
      </c>
      <c r="B68" s="0" t="n">
        <v>1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1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2.74</v>
      </c>
      <c r="C70" s="0" t="s">
        <v>178</v>
      </c>
      <c r="D70" s="11" t="n">
        <f aca="false">B70&gt;K$2</f>
        <v>1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1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1.26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99</v>
      </c>
      <c r="B73" s="0" t="n">
        <v>1.04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1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165</v>
      </c>
      <c r="B75" s="0" t="n">
        <v>1.05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101</v>
      </c>
      <c r="B76" s="0" t="n">
        <v>1.39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102</v>
      </c>
      <c r="B77" s="0" t="n">
        <v>1.02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103</v>
      </c>
      <c r="B78" s="0" t="n">
        <v>1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104</v>
      </c>
      <c r="B79" s="0" t="n">
        <v>1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105</v>
      </c>
      <c r="B80" s="0" t="n">
        <v>1.06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106</v>
      </c>
      <c r="B81" s="0" t="n">
        <v>1.37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107</v>
      </c>
      <c r="B82" s="0" t="n">
        <v>1.33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108</v>
      </c>
      <c r="B83" s="0" t="n">
        <v>1.15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109</v>
      </c>
      <c r="B84" s="0" t="n">
        <v>1.78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110</v>
      </c>
      <c r="B85" s="0" t="n">
        <v>1.8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111</v>
      </c>
      <c r="B86" s="0" t="n">
        <v>1.03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112</v>
      </c>
      <c r="B87" s="0" t="n">
        <v>1.05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113</v>
      </c>
      <c r="B88" s="0" t="n">
        <v>2.06</v>
      </c>
      <c r="C88" s="0" t="s">
        <v>178</v>
      </c>
      <c r="D88" s="11" t="n">
        <f aca="false">B88&gt;K$2</f>
        <v>1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114</v>
      </c>
      <c r="B89" s="0" t="n">
        <v>1.5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115</v>
      </c>
      <c r="B90" s="0" t="n">
        <v>1.02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116</v>
      </c>
      <c r="B91" s="0" t="n">
        <v>1.05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117</v>
      </c>
      <c r="B92" s="0" t="n">
        <v>1.07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118</v>
      </c>
      <c r="B93" s="0" t="n">
        <v>1.7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119</v>
      </c>
      <c r="B94" s="0" t="n">
        <v>1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120</v>
      </c>
      <c r="B95" s="0" t="n">
        <v>1.46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121</v>
      </c>
      <c r="B96" s="0" t="n">
        <v>1.22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122</v>
      </c>
      <c r="B97" s="0" t="n">
        <v>1.97</v>
      </c>
      <c r="C97" s="0" t="s">
        <v>178</v>
      </c>
      <c r="D97" s="11" t="n">
        <f aca="false">B97&gt;K$2</f>
        <v>1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123</v>
      </c>
      <c r="B98" s="0" t="n">
        <v>1.12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124</v>
      </c>
      <c r="B99" s="0" t="n">
        <v>1.25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125</v>
      </c>
      <c r="B100" s="0" t="n">
        <v>1.05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126</v>
      </c>
      <c r="B101" s="0" t="n">
        <v>1.05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127</v>
      </c>
      <c r="B102" s="0" t="n">
        <v>1.02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128</v>
      </c>
      <c r="B103" s="0" t="n">
        <v>1.02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129</v>
      </c>
      <c r="B104" s="0" t="n">
        <v>1.67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130</v>
      </c>
      <c r="B105" s="0" t="n">
        <v>1.1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131</v>
      </c>
      <c r="B106" s="0" t="n">
        <v>1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132</v>
      </c>
      <c r="B107" s="0" t="n">
        <v>1.42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133</v>
      </c>
      <c r="B108" s="0" t="n">
        <v>1.37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134</v>
      </c>
      <c r="B109" s="0" t="n">
        <v>1.25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135</v>
      </c>
      <c r="B110" s="0" t="n">
        <v>1.07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136</v>
      </c>
      <c r="B111" s="0" t="n">
        <v>1.23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137</v>
      </c>
      <c r="B112" s="0" t="n">
        <v>1.33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138</v>
      </c>
      <c r="B113" s="0" t="n">
        <v>1.33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139</v>
      </c>
      <c r="B114" s="0" t="n">
        <v>1.33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140</v>
      </c>
      <c r="B115" s="0" t="n">
        <v>1.33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141</v>
      </c>
      <c r="B116" s="0" t="n">
        <v>1.02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142</v>
      </c>
      <c r="B117" s="0" t="n">
        <v>1.06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143</v>
      </c>
      <c r="B118" s="0" t="n">
        <v>1.5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144</v>
      </c>
      <c r="B119" s="0" t="n">
        <v>1.18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145</v>
      </c>
      <c r="B120" s="0" t="n">
        <v>1.17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146</v>
      </c>
      <c r="B121" s="0" t="n">
        <v>1.05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147</v>
      </c>
      <c r="B122" s="0" t="n">
        <v>1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23" customFormat="false" ht="12.8" hidden="false" customHeight="false" outlineLevel="0" collapsed="false">
      <c r="A123" s="0" t="s">
        <v>148</v>
      </c>
      <c r="B123" s="0" t="n">
        <v>1.1</v>
      </c>
      <c r="C123" s="0" t="s">
        <v>178</v>
      </c>
      <c r="D123" s="11" t="n">
        <f aca="false">B123&gt;K$2</f>
        <v>0</v>
      </c>
      <c r="E123" s="11" t="n">
        <f aca="false">B123&lt;=M$2</f>
        <v>0</v>
      </c>
    </row>
    <row r="1048438" customFormat="false" ht="12.8" hidden="false" customHeight="false" outlineLevel="0" collapsed="false">
      <c r="B1048438" s="0" t="s">
        <v>23</v>
      </c>
    </row>
    <row r="1048439" customFormat="false" ht="12.8" hidden="false" customHeight="false" outlineLevel="0" collapsed="false">
      <c r="B1048439" s="0" t="n">
        <v>1.9</v>
      </c>
    </row>
    <row r="1048440" customFormat="false" ht="12.8" hidden="false" customHeight="false" outlineLevel="0" collapsed="false">
      <c r="B1048440" s="0" t="n">
        <v>1</v>
      </c>
    </row>
    <row r="1048441" customFormat="false" ht="12.8" hidden="false" customHeight="false" outlineLevel="0" collapsed="false">
      <c r="B1048441" s="0" t="n">
        <v>2.25</v>
      </c>
    </row>
    <row r="1048442" customFormat="false" ht="12.8" hidden="false" customHeight="false" outlineLevel="0" collapsed="false">
      <c r="B1048442" s="0" t="n">
        <v>1</v>
      </c>
    </row>
    <row r="1048443" customFormat="false" ht="12.8" hidden="false" customHeight="false" outlineLevel="0" collapsed="false">
      <c r="B1048443" s="0" t="n">
        <v>2.33</v>
      </c>
    </row>
    <row r="1048444" customFormat="false" ht="12.8" hidden="false" customHeight="false" outlineLevel="0" collapsed="false">
      <c r="B1048444" s="0" t="n">
        <v>1.02</v>
      </c>
    </row>
    <row r="1048445" customFormat="false" ht="12.8" hidden="false" customHeight="false" outlineLevel="0" collapsed="false">
      <c r="B1048445" s="0" t="n">
        <v>1.01</v>
      </c>
    </row>
    <row r="1048446" customFormat="false" ht="12.8" hidden="false" customHeight="false" outlineLevel="0" collapsed="false">
      <c r="B1048446" s="0" t="n">
        <v>1</v>
      </c>
    </row>
    <row r="1048447" customFormat="false" ht="12.8" hidden="false" customHeight="false" outlineLevel="0" collapsed="false">
      <c r="B1048447" s="0" t="n">
        <v>1.35</v>
      </c>
    </row>
    <row r="1048448" customFormat="false" ht="12.8" hidden="false" customHeight="false" outlineLevel="0" collapsed="false">
      <c r="B1048448" s="0" t="n">
        <v>1</v>
      </c>
    </row>
    <row r="1048449" customFormat="false" ht="12.8" hidden="false" customHeight="false" outlineLevel="0" collapsed="false">
      <c r="B1048449" s="0" t="n">
        <v>1.25</v>
      </c>
    </row>
    <row r="1048450" customFormat="false" ht="12.8" hidden="false" customHeight="false" outlineLevel="0" collapsed="false">
      <c r="B1048450" s="0" t="n">
        <v>1.02</v>
      </c>
    </row>
    <row r="1048451" customFormat="false" ht="12.8" hidden="false" customHeight="false" outlineLevel="0" collapsed="false">
      <c r="B1048451" s="0" t="n">
        <v>2.4</v>
      </c>
    </row>
    <row r="1048452" customFormat="false" ht="12.8" hidden="false" customHeight="false" outlineLevel="0" collapsed="false">
      <c r="B1048452" s="0" t="n">
        <v>2.54</v>
      </c>
    </row>
    <row r="1048453" customFormat="false" ht="12.8" hidden="false" customHeight="false" outlineLevel="0" collapsed="false">
      <c r="B1048453" s="0" t="n">
        <v>1</v>
      </c>
    </row>
    <row r="1048454" customFormat="false" ht="12.8" hidden="false" customHeight="false" outlineLevel="0" collapsed="false">
      <c r="B1048454" s="0" t="n">
        <v>1.11</v>
      </c>
    </row>
    <row r="1048455" customFormat="false" ht="12.8" hidden="false" customHeight="false" outlineLevel="0" collapsed="false">
      <c r="B1048455" s="0" t="n">
        <v>1.42</v>
      </c>
    </row>
    <row r="1048456" customFormat="false" ht="12.8" hidden="false" customHeight="false" outlineLevel="0" collapsed="false">
      <c r="B1048456" s="0" t="n">
        <v>1.07</v>
      </c>
    </row>
    <row r="1048457" customFormat="false" ht="12.8" hidden="false" customHeight="false" outlineLevel="0" collapsed="false">
      <c r="B1048457" s="0" t="n">
        <v>2.22</v>
      </c>
    </row>
    <row r="1048458" customFormat="false" ht="12.8" hidden="false" customHeight="false" outlineLevel="0" collapsed="false">
      <c r="B1048458" s="0" t="n">
        <v>2.13</v>
      </c>
    </row>
    <row r="1048459" customFormat="false" ht="12.8" hidden="false" customHeight="false" outlineLevel="0" collapsed="false">
      <c r="B1048459" s="0" t="n">
        <v>1</v>
      </c>
    </row>
    <row r="1048460" customFormat="false" ht="12.8" hidden="false" customHeight="false" outlineLevel="0" collapsed="false">
      <c r="B1048460" s="0" t="n">
        <v>1.19</v>
      </c>
    </row>
    <row r="1048461" customFormat="false" ht="12.8" hidden="false" customHeight="false" outlineLevel="0" collapsed="false">
      <c r="B1048461" s="0" t="n">
        <v>1</v>
      </c>
    </row>
    <row r="1048462" customFormat="false" ht="12.8" hidden="false" customHeight="false" outlineLevel="0" collapsed="false">
      <c r="B1048462" s="0" t="n">
        <v>1.08</v>
      </c>
    </row>
    <row r="1048463" customFormat="false" ht="12.8" hidden="false" customHeight="false" outlineLevel="0" collapsed="false">
      <c r="B1048463" s="0" t="n">
        <v>1.08</v>
      </c>
    </row>
    <row r="1048464" customFormat="false" ht="12.8" hidden="false" customHeight="false" outlineLevel="0" collapsed="false">
      <c r="B1048464" s="0" t="n">
        <v>1.02</v>
      </c>
    </row>
    <row r="1048465" customFormat="false" ht="12.8" hidden="false" customHeight="false" outlineLevel="0" collapsed="false">
      <c r="B1048465" s="0" t="n">
        <v>1.02</v>
      </c>
    </row>
    <row r="1048466" customFormat="false" ht="12.8" hidden="false" customHeight="false" outlineLevel="0" collapsed="false">
      <c r="B1048466" s="0" t="n">
        <v>1.43</v>
      </c>
    </row>
    <row r="1048467" customFormat="false" ht="12.8" hidden="false" customHeight="false" outlineLevel="0" collapsed="false">
      <c r="B1048467" s="0" t="n">
        <v>1.31</v>
      </c>
    </row>
    <row r="1048468" customFormat="false" ht="12.8" hidden="false" customHeight="false" outlineLevel="0" collapsed="false">
      <c r="B1048468" s="0" t="n">
        <v>3.5</v>
      </c>
    </row>
    <row r="1048469" customFormat="false" ht="12.8" hidden="false" customHeight="false" outlineLevel="0" collapsed="false">
      <c r="B1048469" s="0" t="n">
        <v>1</v>
      </c>
    </row>
    <row r="1048470" customFormat="false" ht="12.8" hidden="false" customHeight="false" outlineLevel="0" collapsed="false">
      <c r="B1048470" s="0" t="n">
        <v>1.05</v>
      </c>
    </row>
    <row r="1048471" customFormat="false" ht="12.8" hidden="false" customHeight="false" outlineLevel="0" collapsed="false">
      <c r="B1048471" s="0" t="n">
        <v>1.04</v>
      </c>
    </row>
    <row r="1048472" customFormat="false" ht="12.8" hidden="false" customHeight="false" outlineLevel="0" collapsed="false">
      <c r="B1048472" s="0" t="n">
        <v>1.03</v>
      </c>
    </row>
    <row r="1048473" customFormat="false" ht="12.8" hidden="false" customHeight="false" outlineLevel="0" collapsed="false">
      <c r="B1048473" s="0" t="n">
        <v>1.09</v>
      </c>
    </row>
    <row r="1048474" customFormat="false" ht="12.8" hidden="false" customHeight="false" outlineLevel="0" collapsed="false">
      <c r="B1048474" s="0" t="n">
        <v>1.33</v>
      </c>
    </row>
    <row r="1048475" customFormat="false" ht="12.8" hidden="false" customHeight="false" outlineLevel="0" collapsed="false">
      <c r="B1048475" s="0" t="n">
        <v>1.02</v>
      </c>
    </row>
    <row r="1048476" customFormat="false" ht="12.8" hidden="false" customHeight="false" outlineLevel="0" collapsed="false">
      <c r="B1048476" s="0" t="n">
        <v>1.03</v>
      </c>
    </row>
    <row r="1048477" customFormat="false" ht="12.8" hidden="false" customHeight="false" outlineLevel="0" collapsed="false">
      <c r="B1048477" s="0" t="n">
        <v>3.92</v>
      </c>
    </row>
    <row r="1048478" customFormat="false" ht="12.8" hidden="false" customHeight="false" outlineLevel="0" collapsed="false">
      <c r="B1048478" s="0" t="n">
        <v>1.02</v>
      </c>
    </row>
    <row r="1048479" customFormat="false" ht="12.8" hidden="false" customHeight="false" outlineLevel="0" collapsed="false">
      <c r="B1048479" s="0" t="n">
        <v>1.08</v>
      </c>
    </row>
    <row r="1048480" customFormat="false" ht="12.8" hidden="false" customHeight="false" outlineLevel="0" collapsed="false">
      <c r="B1048480" s="0" t="n">
        <v>1.44</v>
      </c>
    </row>
    <row r="1048481" customFormat="false" ht="12.8" hidden="false" customHeight="false" outlineLevel="0" collapsed="false">
      <c r="B1048481" s="0" t="n">
        <v>1.11</v>
      </c>
    </row>
    <row r="1048482" customFormat="false" ht="12.8" hidden="false" customHeight="false" outlineLevel="0" collapsed="false">
      <c r="B1048482" s="0" t="n">
        <v>1.08</v>
      </c>
    </row>
    <row r="1048483" customFormat="false" ht="12.8" hidden="false" customHeight="false" outlineLevel="0" collapsed="false">
      <c r="B1048483" s="0" t="n">
        <v>1.14</v>
      </c>
    </row>
    <row r="1048484" customFormat="false" ht="12.8" hidden="false" customHeight="false" outlineLevel="0" collapsed="false">
      <c r="B1048484" s="0" t="n">
        <v>1.17</v>
      </c>
    </row>
    <row r="1048485" customFormat="false" ht="12.8" hidden="false" customHeight="false" outlineLevel="0" collapsed="false">
      <c r="B1048485" s="0" t="n">
        <v>1.5</v>
      </c>
    </row>
    <row r="1048486" customFormat="false" ht="12.8" hidden="false" customHeight="false" outlineLevel="0" collapsed="false">
      <c r="B1048486" s="0" t="n">
        <v>1.37</v>
      </c>
    </row>
    <row r="1048487" customFormat="false" ht="12.8" hidden="false" customHeight="false" outlineLevel="0" collapsed="false">
      <c r="B1048487" s="0" t="n">
        <v>1</v>
      </c>
    </row>
    <row r="1048488" customFormat="false" ht="12.8" hidden="false" customHeight="false" outlineLevel="0" collapsed="false">
      <c r="B1048488" s="0" t="n">
        <v>1.13</v>
      </c>
    </row>
    <row r="1048489" customFormat="false" ht="12.8" hidden="false" customHeight="false" outlineLevel="0" collapsed="false">
      <c r="B1048489" s="0" t="n">
        <v>1.3</v>
      </c>
    </row>
    <row r="1048490" customFormat="false" ht="12.8" hidden="false" customHeight="false" outlineLevel="0" collapsed="false">
      <c r="B1048490" s="0" t="n">
        <v>1.25</v>
      </c>
    </row>
    <row r="1048491" customFormat="false" ht="12.8" hidden="false" customHeight="false" outlineLevel="0" collapsed="false">
      <c r="B1048491" s="0" t="n">
        <v>2.3</v>
      </c>
    </row>
    <row r="1048492" customFormat="false" ht="12.8" hidden="false" customHeight="false" outlineLevel="0" collapsed="false">
      <c r="B1048492" s="0" t="n">
        <v>2.75</v>
      </c>
    </row>
    <row r="1048493" customFormat="false" ht="12.8" hidden="false" customHeight="false" outlineLevel="0" collapsed="false">
      <c r="B1048493" s="0" t="n">
        <v>1.16</v>
      </c>
    </row>
    <row r="1048494" customFormat="false" ht="12.8" hidden="false" customHeight="false" outlineLevel="0" collapsed="false">
      <c r="B1048494" s="0" t="n">
        <v>1</v>
      </c>
    </row>
    <row r="1048495" customFormat="false" ht="12.8" hidden="false" customHeight="false" outlineLevel="0" collapsed="false">
      <c r="B1048495" s="0" t="n">
        <v>1.71</v>
      </c>
    </row>
    <row r="1048496" customFormat="false" ht="12.8" hidden="false" customHeight="false" outlineLevel="0" collapsed="false">
      <c r="B1048496" s="0" t="n">
        <v>1.17</v>
      </c>
    </row>
    <row r="1048497" customFormat="false" ht="12.8" hidden="false" customHeight="false" outlineLevel="0" collapsed="false">
      <c r="B1048497" s="0" t="n">
        <v>1.25</v>
      </c>
    </row>
    <row r="1048498" customFormat="false" ht="12.8" hidden="false" customHeight="false" outlineLevel="0" collapsed="false">
      <c r="B1048498" s="0" t="n">
        <v>1.07</v>
      </c>
    </row>
    <row r="1048499" customFormat="false" ht="12.8" hidden="false" customHeight="false" outlineLevel="0" collapsed="false">
      <c r="B1048499" s="0" t="n">
        <v>1.33</v>
      </c>
    </row>
    <row r="1048500" customFormat="false" ht="12.8" hidden="false" customHeight="false" outlineLevel="0" collapsed="false">
      <c r="B1048500" s="0" t="n">
        <v>1.56</v>
      </c>
    </row>
    <row r="1048501" customFormat="false" ht="12.8" hidden="false" customHeight="false" outlineLevel="0" collapsed="false">
      <c r="B1048501" s="0" t="n">
        <v>1.25</v>
      </c>
    </row>
    <row r="1048502" customFormat="false" ht="12.8" hidden="false" customHeight="false" outlineLevel="0" collapsed="false">
      <c r="B1048502" s="0" t="n">
        <v>1.43</v>
      </c>
    </row>
    <row r="1048503" customFormat="false" ht="12.8" hidden="false" customHeight="false" outlineLevel="0" collapsed="false">
      <c r="B1048503" s="0" t="n">
        <v>1.19</v>
      </c>
    </row>
    <row r="1048504" customFormat="false" ht="12.8" hidden="false" customHeight="false" outlineLevel="0" collapsed="false">
      <c r="B1048504" s="0" t="n">
        <v>1.06</v>
      </c>
    </row>
    <row r="1048505" customFormat="false" ht="12.8" hidden="false" customHeight="false" outlineLevel="0" collapsed="false">
      <c r="B1048505" s="0" t="n">
        <v>1.07</v>
      </c>
    </row>
    <row r="1048506" customFormat="false" ht="12.8" hidden="false" customHeight="false" outlineLevel="0" collapsed="false">
      <c r="B1048506" s="0" t="n">
        <v>1.67</v>
      </c>
    </row>
    <row r="1048507" customFormat="false" ht="12.8" hidden="false" customHeight="false" outlineLevel="0" collapsed="false">
      <c r="B1048507" s="0" t="n">
        <v>1.94</v>
      </c>
    </row>
    <row r="1048508" customFormat="false" ht="12.8" hidden="false" customHeight="false" outlineLevel="0" collapsed="false">
      <c r="B1048508" s="0" t="n">
        <v>1.22</v>
      </c>
    </row>
    <row r="1048509" customFormat="false" ht="12.8" hidden="false" customHeight="false" outlineLevel="0" collapsed="false">
      <c r="B1048509" s="0" t="n">
        <v>1</v>
      </c>
    </row>
    <row r="1048510" customFormat="false" ht="12.8" hidden="false" customHeight="false" outlineLevel="0" collapsed="false">
      <c r="B1048510" s="0" t="n">
        <v>1</v>
      </c>
    </row>
    <row r="1048511" customFormat="false" ht="12.8" hidden="false" customHeight="false" outlineLevel="0" collapsed="false">
      <c r="B1048511" s="0" t="n">
        <v>1.38</v>
      </c>
    </row>
    <row r="1048512" customFormat="false" ht="12.8" hidden="false" customHeight="false" outlineLevel="0" collapsed="false">
      <c r="B1048512" s="0" t="n">
        <v>1.8</v>
      </c>
    </row>
    <row r="1048513" customFormat="false" ht="12.8" hidden="false" customHeight="false" outlineLevel="0" collapsed="false">
      <c r="B1048513" s="0" t="n">
        <v>1.1</v>
      </c>
    </row>
    <row r="1048514" customFormat="false" ht="12.8" hidden="false" customHeight="false" outlineLevel="0" collapsed="false">
      <c r="B1048514" s="0" t="n">
        <v>1.07</v>
      </c>
    </row>
    <row r="1048515" customFormat="false" ht="12.8" hidden="false" customHeight="false" outlineLevel="0" collapsed="false">
      <c r="B1048515" s="0" t="n">
        <v>1.1</v>
      </c>
    </row>
    <row r="1048516" customFormat="false" ht="12.8" hidden="false" customHeight="false" outlineLevel="0" collapsed="false">
      <c r="B1048516" s="0" t="n">
        <v>1</v>
      </c>
    </row>
    <row r="1048517" customFormat="false" ht="12.8" hidden="false" customHeight="false" outlineLevel="0" collapsed="false">
      <c r="B1048517" s="0" t="n">
        <v>1</v>
      </c>
    </row>
    <row r="1048518" customFormat="false" ht="12.8" hidden="false" customHeight="false" outlineLevel="0" collapsed="false">
      <c r="B1048518" s="0" t="n">
        <v>1.1</v>
      </c>
    </row>
    <row r="1048519" customFormat="false" ht="12.8" hidden="false" customHeight="false" outlineLevel="0" collapsed="false">
      <c r="B1048519" s="0" t="n">
        <v>1</v>
      </c>
    </row>
    <row r="1048520" customFormat="false" ht="12.8" hidden="false" customHeight="false" outlineLevel="0" collapsed="false">
      <c r="B1048520" s="0" t="n">
        <v>2.74</v>
      </c>
    </row>
    <row r="1048521" customFormat="false" ht="12.8" hidden="false" customHeight="false" outlineLevel="0" collapsed="false">
      <c r="B1048521" s="0" t="n">
        <v>1</v>
      </c>
    </row>
    <row r="1048522" customFormat="false" ht="12.8" hidden="false" customHeight="false" outlineLevel="0" collapsed="false">
      <c r="B1048522" s="0" t="n">
        <v>1.26</v>
      </c>
    </row>
    <row r="1048523" customFormat="false" ht="12.8" hidden="false" customHeight="false" outlineLevel="0" collapsed="false">
      <c r="B1048523" s="0" t="n">
        <v>1.04</v>
      </c>
    </row>
    <row r="1048524" customFormat="false" ht="12.8" hidden="false" customHeight="false" outlineLevel="0" collapsed="false">
      <c r="B1048524" s="0" t="n">
        <v>1</v>
      </c>
    </row>
    <row r="1048525" customFormat="false" ht="12.8" hidden="false" customHeight="false" outlineLevel="0" collapsed="false">
      <c r="B1048525" s="0" t="n">
        <v>1.05</v>
      </c>
    </row>
    <row r="1048526" customFormat="false" ht="12.8" hidden="false" customHeight="false" outlineLevel="0" collapsed="false">
      <c r="B1048526" s="0" t="n">
        <v>1.39</v>
      </c>
    </row>
    <row r="1048527" customFormat="false" ht="12.8" hidden="false" customHeight="false" outlineLevel="0" collapsed="false">
      <c r="B1048527" s="0" t="n">
        <v>1.07</v>
      </c>
    </row>
    <row r="1048528" customFormat="false" ht="12.8" hidden="false" customHeight="false" outlineLevel="0" collapsed="false">
      <c r="B1048528" s="0" t="n">
        <v>1.02</v>
      </c>
    </row>
    <row r="1048529" customFormat="false" ht="12.8" hidden="false" customHeight="false" outlineLevel="0" collapsed="false">
      <c r="B1048529" s="0" t="n">
        <v>1</v>
      </c>
    </row>
    <row r="1048530" customFormat="false" ht="12.8" hidden="false" customHeight="false" outlineLevel="0" collapsed="false">
      <c r="B1048530" s="0" t="n">
        <v>1</v>
      </c>
    </row>
    <row r="1048531" customFormat="false" ht="12.8" hidden="false" customHeight="false" outlineLevel="0" collapsed="false">
      <c r="B1048531" s="0" t="n">
        <v>1.06</v>
      </c>
    </row>
    <row r="1048532" customFormat="false" ht="12.8" hidden="false" customHeight="false" outlineLevel="0" collapsed="false">
      <c r="B1048532" s="0" t="n">
        <v>1.37</v>
      </c>
    </row>
    <row r="1048533" customFormat="false" ht="12.8" hidden="false" customHeight="false" outlineLevel="0" collapsed="false">
      <c r="B1048533" s="0" t="n">
        <v>1.07</v>
      </c>
    </row>
    <row r="1048534" customFormat="false" ht="12.8" hidden="false" customHeight="false" outlineLevel="0" collapsed="false">
      <c r="B1048534" s="0" t="n">
        <v>1.33</v>
      </c>
    </row>
    <row r="1048535" customFormat="false" ht="12.8" hidden="false" customHeight="false" outlineLevel="0" collapsed="false">
      <c r="B1048535" s="0" t="n">
        <v>1.15</v>
      </c>
    </row>
    <row r="1048536" customFormat="false" ht="12.8" hidden="false" customHeight="false" outlineLevel="0" collapsed="false">
      <c r="B1048536" s="0" t="n">
        <v>1.78</v>
      </c>
    </row>
    <row r="1048537" customFormat="false" ht="12.8" hidden="false" customHeight="false" outlineLevel="0" collapsed="false">
      <c r="B1048537" s="0" t="n">
        <v>1.8</v>
      </c>
    </row>
    <row r="1048538" customFormat="false" ht="12.8" hidden="false" customHeight="false" outlineLevel="0" collapsed="false">
      <c r="B1048538" s="0" t="n">
        <v>1.03</v>
      </c>
    </row>
    <row r="1048539" customFormat="false" ht="12.8" hidden="false" customHeight="false" outlineLevel="0" collapsed="false">
      <c r="B1048539" s="0" t="n">
        <v>1.05</v>
      </c>
    </row>
    <row r="1048540" customFormat="false" ht="12.8" hidden="false" customHeight="false" outlineLevel="0" collapsed="false">
      <c r="B1048540" s="0" t="n">
        <v>2.06</v>
      </c>
    </row>
    <row r="1048541" customFormat="false" ht="12.8" hidden="false" customHeight="false" outlineLevel="0" collapsed="false">
      <c r="B1048541" s="0" t="n">
        <v>1.5</v>
      </c>
    </row>
    <row r="1048542" customFormat="false" ht="12.8" hidden="false" customHeight="false" outlineLevel="0" collapsed="false">
      <c r="B1048542" s="0" t="n">
        <v>1.02</v>
      </c>
    </row>
    <row r="1048543" customFormat="false" ht="12.8" hidden="false" customHeight="false" outlineLevel="0" collapsed="false">
      <c r="B1048543" s="0" t="n">
        <v>1.05</v>
      </c>
    </row>
    <row r="1048544" customFormat="false" ht="12.8" hidden="false" customHeight="false" outlineLevel="0" collapsed="false">
      <c r="B1048544" s="0" t="n">
        <v>1.07</v>
      </c>
    </row>
    <row r="1048545" customFormat="false" ht="12.8" hidden="false" customHeight="false" outlineLevel="0" collapsed="false">
      <c r="B1048545" s="0" t="n">
        <v>1.7</v>
      </c>
    </row>
    <row r="1048546" customFormat="false" ht="12.8" hidden="false" customHeight="false" outlineLevel="0" collapsed="false">
      <c r="B1048546" s="0" t="n">
        <v>1</v>
      </c>
    </row>
    <row r="1048547" customFormat="false" ht="12.8" hidden="false" customHeight="false" outlineLevel="0" collapsed="false">
      <c r="B1048547" s="0" t="n">
        <v>1.46</v>
      </c>
    </row>
    <row r="1048548" customFormat="false" ht="12.8" hidden="false" customHeight="false" outlineLevel="0" collapsed="false">
      <c r="B1048548" s="0" t="n">
        <v>1.22</v>
      </c>
    </row>
    <row r="1048549" customFormat="false" ht="12.8" hidden="false" customHeight="false" outlineLevel="0" collapsed="false">
      <c r="B1048549" s="0" t="n">
        <v>1.97</v>
      </c>
    </row>
    <row r="1048550" customFormat="false" ht="12.8" hidden="false" customHeight="false" outlineLevel="0" collapsed="false">
      <c r="B1048550" s="0" t="n">
        <v>1.12</v>
      </c>
    </row>
    <row r="1048551" customFormat="false" ht="12.8" hidden="false" customHeight="false" outlineLevel="0" collapsed="false">
      <c r="B1048551" s="0" t="n">
        <v>1.25</v>
      </c>
    </row>
    <row r="1048552" customFormat="false" ht="12.8" hidden="false" customHeight="false" outlineLevel="0" collapsed="false">
      <c r="B1048552" s="0" t="n">
        <v>1.05</v>
      </c>
    </row>
    <row r="1048553" customFormat="false" ht="12.8" hidden="false" customHeight="false" outlineLevel="0" collapsed="false">
      <c r="B1048553" s="0" t="n">
        <v>1.05</v>
      </c>
    </row>
    <row r="1048554" customFormat="false" ht="12.8" hidden="false" customHeight="false" outlineLevel="0" collapsed="false">
      <c r="B1048554" s="0" t="n">
        <v>1.02</v>
      </c>
    </row>
    <row r="1048555" customFormat="false" ht="12.8" hidden="false" customHeight="false" outlineLevel="0" collapsed="false">
      <c r="B1048555" s="0" t="n">
        <v>1.02</v>
      </c>
    </row>
    <row r="1048556" customFormat="false" ht="12.8" hidden="false" customHeight="false" outlineLevel="0" collapsed="false">
      <c r="B1048556" s="0" t="n">
        <v>1.07</v>
      </c>
    </row>
  </sheetData>
  <autoFilter ref="A1:E123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24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1</v>
      </c>
      <c r="C2" s="0" t="s">
        <v>178</v>
      </c>
      <c r="D2" s="11" t="n">
        <f aca="false">B2&gt;K$2</f>
        <v>0</v>
      </c>
      <c r="E2" s="11" t="n">
        <f aca="false">B2&lt;=M$2</f>
        <v>0</v>
      </c>
      <c r="G2" s="0" t="n">
        <f aca="false">QUARTILE(B$2:B$122,1)</f>
        <v>1.2</v>
      </c>
      <c r="H2" s="0" t="n">
        <f aca="false">QUARTILE(B$2:B$122,2)</f>
        <v>1.92</v>
      </c>
      <c r="I2" s="0" t="n">
        <f aca="false">QUARTILE(B$2:B$122,3)</f>
        <v>4</v>
      </c>
      <c r="J2" s="0" t="n">
        <f aca="false">I2-G2</f>
        <v>2.8</v>
      </c>
      <c r="K2" s="0" t="n">
        <f aca="false">I2+J2*1.5</f>
        <v>8.2</v>
      </c>
      <c r="L2" s="0" t="n">
        <f aca="false">G2-1.5*J2</f>
        <v>-3</v>
      </c>
      <c r="M2" s="0" t="n">
        <f aca="false">H2/3</f>
        <v>0.64</v>
      </c>
    </row>
    <row r="3" customFormat="false" ht="12.8" hidden="false" customHeight="false" outlineLevel="0" collapsed="false">
      <c r="A3" s="0" t="s">
        <v>29</v>
      </c>
      <c r="B3" s="0" t="n">
        <v>1</v>
      </c>
      <c r="C3" s="0" t="s">
        <v>178</v>
      </c>
      <c r="D3" s="11" t="n">
        <f aca="false">B3&gt;K$2</f>
        <v>0</v>
      </c>
      <c r="E3" s="11" t="n">
        <f aca="false">B3&lt;=M$2</f>
        <v>0</v>
      </c>
      <c r="G3" s="4" t="s">
        <v>306</v>
      </c>
      <c r="H3" s="4" t="n">
        <f aca="false">100*COUNTIF(D2:D122,1)/121</f>
        <v>11.5702479338843</v>
      </c>
    </row>
    <row r="4" customFormat="false" ht="12.8" hidden="false" customHeight="false" outlineLevel="0" collapsed="false">
      <c r="A4" s="0" t="s">
        <v>30</v>
      </c>
      <c r="B4" s="0" t="n">
        <v>1.33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0</v>
      </c>
    </row>
    <row r="5" customFormat="false" ht="12.8" hidden="false" customHeight="false" outlineLevel="0" collapsed="false">
      <c r="A5" s="0" t="s">
        <v>31</v>
      </c>
      <c r="B5" s="0" t="n">
        <v>20</v>
      </c>
      <c r="C5" s="0" t="s">
        <v>178</v>
      </c>
      <c r="D5" s="11" t="n">
        <f aca="false">B5&gt;K$2</f>
        <v>1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16</v>
      </c>
      <c r="C6" s="0" t="s">
        <v>178</v>
      </c>
      <c r="D6" s="11" t="n">
        <f aca="false">B6&gt;K$2</f>
        <v>1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13</v>
      </c>
      <c r="C7" s="0" t="s">
        <v>178</v>
      </c>
      <c r="D7" s="11" t="n">
        <f aca="false">B7&gt;K$2</f>
        <v>1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7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3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1.22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4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3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1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9.67</v>
      </c>
      <c r="C14" s="0" t="s">
        <v>178</v>
      </c>
      <c r="D14" s="11" t="n">
        <f aca="false">B14&gt;K$2</f>
        <v>1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2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2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4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1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1.33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1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2.67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2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2.5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3.5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1.14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2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1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5.8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1.75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2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1.67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1.5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1.2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1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1.2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1.14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57</v>
      </c>
      <c r="C37" s="0" t="s">
        <v>178</v>
      </c>
      <c r="D37" s="11" t="n">
        <f aca="false">B37&gt;K$2</f>
        <v>1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5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2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1.25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1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1.11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1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2.5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9.41</v>
      </c>
      <c r="C45" s="0" t="s">
        <v>178</v>
      </c>
      <c r="D45" s="11" t="n">
        <f aca="false">B45&gt;K$2</f>
        <v>1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2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9</v>
      </c>
      <c r="C47" s="0" t="s">
        <v>178</v>
      </c>
      <c r="D47" s="11" t="n">
        <f aca="false">B47&gt;K$2</f>
        <v>1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30.5</v>
      </c>
      <c r="C48" s="0" t="s">
        <v>178</v>
      </c>
      <c r="D48" s="11" t="n">
        <f aca="false">B48&gt;K$2</f>
        <v>1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4.5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1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77</v>
      </c>
      <c r="B51" s="0" t="n">
        <v>2.5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1.8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4.13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2.29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1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1.13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2.13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1.33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1.25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9</v>
      </c>
      <c r="C60" s="0" t="s">
        <v>178</v>
      </c>
      <c r="D60" s="11" t="n">
        <f aca="false">B60&gt;K$2</f>
        <v>1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1.09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1.67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4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4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2.25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2.33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93</v>
      </c>
      <c r="B67" s="0" t="n">
        <v>1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94</v>
      </c>
      <c r="B68" s="0" t="n">
        <v>1.33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1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30</v>
      </c>
      <c r="C70" s="0" t="s">
        <v>178</v>
      </c>
      <c r="D70" s="11" t="n">
        <f aca="false">B70&gt;K$2</f>
        <v>1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1.33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2.67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99</v>
      </c>
      <c r="B73" s="0" t="n">
        <v>3.67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1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101</v>
      </c>
      <c r="B75" s="0" t="n">
        <v>1.33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102</v>
      </c>
      <c r="B76" s="0" t="n">
        <v>2.5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103</v>
      </c>
      <c r="B77" s="0" t="n">
        <v>1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104</v>
      </c>
      <c r="B78" s="0" t="n">
        <v>1.67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105</v>
      </c>
      <c r="B79" s="0" t="n">
        <v>1.67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106</v>
      </c>
      <c r="B80" s="0" t="n">
        <v>24</v>
      </c>
      <c r="C80" s="0" t="s">
        <v>178</v>
      </c>
      <c r="D80" s="11" t="n">
        <f aca="false">B80&gt;K$2</f>
        <v>1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107</v>
      </c>
      <c r="B81" s="0" t="n">
        <v>2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108</v>
      </c>
      <c r="B82" s="0" t="n">
        <v>37</v>
      </c>
      <c r="C82" s="0" t="s">
        <v>178</v>
      </c>
      <c r="D82" s="11" t="n">
        <f aca="false">B82&gt;K$2</f>
        <v>1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109</v>
      </c>
      <c r="B83" s="0" t="n">
        <v>1.11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110</v>
      </c>
      <c r="B84" s="0" t="n">
        <v>6.5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1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112</v>
      </c>
      <c r="B86" s="0" t="n">
        <v>1.5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113</v>
      </c>
      <c r="B87" s="0" t="n">
        <v>1.5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114</v>
      </c>
      <c r="B88" s="0" t="n">
        <v>1.25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115</v>
      </c>
      <c r="B89" s="0" t="n">
        <v>4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116</v>
      </c>
      <c r="B90" s="0" t="n">
        <v>5.8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1.01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2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119</v>
      </c>
      <c r="B93" s="0" t="n">
        <v>1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120</v>
      </c>
      <c r="B94" s="0" t="n">
        <v>27</v>
      </c>
      <c r="C94" s="0" t="s">
        <v>178</v>
      </c>
      <c r="D94" s="11" t="n">
        <f aca="false">B94&gt;K$2</f>
        <v>1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121</v>
      </c>
      <c r="B95" s="0" t="n">
        <v>1.3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122</v>
      </c>
      <c r="B96" s="0" t="n">
        <v>8.5</v>
      </c>
      <c r="C96" s="0" t="s">
        <v>178</v>
      </c>
      <c r="D96" s="11" t="n">
        <f aca="false">B96&gt;K$2</f>
        <v>1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123</v>
      </c>
      <c r="B97" s="0" t="n">
        <v>1.52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124</v>
      </c>
      <c r="B98" s="0" t="n">
        <v>1.5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125</v>
      </c>
      <c r="B99" s="0" t="n">
        <v>6.4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5.8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1.12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128</v>
      </c>
      <c r="B102" s="0" t="n">
        <v>1.25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129</v>
      </c>
      <c r="B103" s="0" t="n">
        <v>3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130</v>
      </c>
      <c r="B104" s="0" t="n">
        <v>2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131</v>
      </c>
      <c r="B105" s="0" t="n">
        <v>1.07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132</v>
      </c>
      <c r="B106" s="0" t="n">
        <v>8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133</v>
      </c>
      <c r="B107" s="0" t="n">
        <v>2.33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134</v>
      </c>
      <c r="B108" s="0" t="n">
        <v>1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135</v>
      </c>
      <c r="B109" s="0" t="n">
        <v>1.67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136</v>
      </c>
      <c r="B110" s="0" t="n">
        <v>1.92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137</v>
      </c>
      <c r="B111" s="0" t="n">
        <v>1.5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138</v>
      </c>
      <c r="B112" s="0" t="n">
        <v>1.5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139</v>
      </c>
      <c r="B113" s="0" t="n">
        <v>1.5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140</v>
      </c>
      <c r="B114" s="0" t="n">
        <v>1.5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141</v>
      </c>
      <c r="B115" s="0" t="n">
        <v>1.18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142</v>
      </c>
      <c r="B116" s="0" t="n">
        <v>2.67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4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4.33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1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2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147</v>
      </c>
      <c r="B121" s="0" t="n">
        <v>2.75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148</v>
      </c>
      <c r="B122" s="0" t="n">
        <v>1.5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24</v>
      </c>
    </row>
    <row r="1048438" customFormat="false" ht="12.8" hidden="false" customHeight="false" outlineLevel="0" collapsed="false">
      <c r="B1048438" s="0" t="n">
        <v>1</v>
      </c>
    </row>
    <row r="1048439" customFormat="false" ht="12.8" hidden="false" customHeight="false" outlineLevel="0" collapsed="false">
      <c r="B1048439" s="0" t="n">
        <v>1</v>
      </c>
    </row>
    <row r="1048440" customFormat="false" ht="12.8" hidden="false" customHeight="false" outlineLevel="0" collapsed="false">
      <c r="B1048440" s="0" t="n">
        <v>2</v>
      </c>
    </row>
    <row r="1048441" customFormat="false" ht="12.8" hidden="false" customHeight="false" outlineLevel="0" collapsed="false">
      <c r="B1048441" s="0" t="n">
        <v>1.33</v>
      </c>
    </row>
    <row r="1048442" customFormat="false" ht="12.8" hidden="false" customHeight="false" outlineLevel="0" collapsed="false">
      <c r="B1048442" s="0" t="n">
        <v>2</v>
      </c>
    </row>
    <row r="1048443" customFormat="false" ht="12.8" hidden="false" customHeight="false" outlineLevel="0" collapsed="false">
      <c r="B1048443" s="0" t="n">
        <v>20</v>
      </c>
    </row>
    <row r="1048444" customFormat="false" ht="12.8" hidden="false" customHeight="false" outlineLevel="0" collapsed="false">
      <c r="B1048444" s="0" t="n">
        <v>16</v>
      </c>
    </row>
    <row r="1048445" customFormat="false" ht="12.8" hidden="false" customHeight="false" outlineLevel="0" collapsed="false">
      <c r="B1048445" s="0" t="n">
        <v>1</v>
      </c>
    </row>
    <row r="1048446" customFormat="false" ht="12.8" hidden="false" customHeight="false" outlineLevel="0" collapsed="false">
      <c r="B1048446" s="0" t="n">
        <v>13</v>
      </c>
    </row>
    <row r="1048447" customFormat="false" ht="12.8" hidden="false" customHeight="false" outlineLevel="0" collapsed="false">
      <c r="B1048447" s="0" t="n">
        <v>7</v>
      </c>
    </row>
    <row r="1048448" customFormat="false" ht="12.8" hidden="false" customHeight="false" outlineLevel="0" collapsed="false">
      <c r="B1048448" s="0" t="n">
        <v>3</v>
      </c>
    </row>
    <row r="1048449" customFormat="false" ht="12.8" hidden="false" customHeight="false" outlineLevel="0" collapsed="false">
      <c r="B1048449" s="0" t="n">
        <v>1.22</v>
      </c>
    </row>
    <row r="1048450" customFormat="false" ht="12.8" hidden="false" customHeight="false" outlineLevel="0" collapsed="false">
      <c r="B1048450" s="0" t="n">
        <v>4</v>
      </c>
    </row>
    <row r="1048451" customFormat="false" ht="12.8" hidden="false" customHeight="false" outlineLevel="0" collapsed="false">
      <c r="B1048451" s="0" t="n">
        <v>3</v>
      </c>
    </row>
    <row r="1048452" customFormat="false" ht="12.8" hidden="false" customHeight="false" outlineLevel="0" collapsed="false">
      <c r="B1048452" s="0" t="n">
        <v>1</v>
      </c>
    </row>
    <row r="1048453" customFormat="false" ht="12.8" hidden="false" customHeight="false" outlineLevel="0" collapsed="false">
      <c r="B1048453" s="0" t="n">
        <v>9.67</v>
      </c>
    </row>
    <row r="1048454" customFormat="false" ht="12.8" hidden="false" customHeight="false" outlineLevel="0" collapsed="false">
      <c r="B1048454" s="0" t="n">
        <v>2</v>
      </c>
    </row>
    <row r="1048455" customFormat="false" ht="12.8" hidden="false" customHeight="false" outlineLevel="0" collapsed="false">
      <c r="B1048455" s="0" t="n">
        <v>1.67</v>
      </c>
    </row>
    <row r="1048456" customFormat="false" ht="12.8" hidden="false" customHeight="false" outlineLevel="0" collapsed="false">
      <c r="B1048456" s="0" t="n">
        <v>2</v>
      </c>
    </row>
    <row r="1048457" customFormat="false" ht="12.8" hidden="false" customHeight="false" outlineLevel="0" collapsed="false">
      <c r="B1048457" s="0" t="n">
        <v>4</v>
      </c>
    </row>
    <row r="1048458" customFormat="false" ht="12.8" hidden="false" customHeight="false" outlineLevel="0" collapsed="false">
      <c r="B1048458" s="0" t="n">
        <v>1</v>
      </c>
    </row>
    <row r="1048459" customFormat="false" ht="12.8" hidden="false" customHeight="false" outlineLevel="0" collapsed="false">
      <c r="B1048459" s="0" t="n">
        <v>1.33</v>
      </c>
    </row>
    <row r="1048460" customFormat="false" ht="12.8" hidden="false" customHeight="false" outlineLevel="0" collapsed="false">
      <c r="B1048460" s="0" t="n">
        <v>1</v>
      </c>
    </row>
    <row r="1048461" customFormat="false" ht="12.8" hidden="false" customHeight="false" outlineLevel="0" collapsed="false">
      <c r="B1048461" s="0" t="n">
        <v>2.67</v>
      </c>
    </row>
    <row r="1048462" customFormat="false" ht="12.8" hidden="false" customHeight="false" outlineLevel="0" collapsed="false">
      <c r="B1048462" s="0" t="n">
        <v>2</v>
      </c>
    </row>
    <row r="1048463" customFormat="false" ht="12.8" hidden="false" customHeight="false" outlineLevel="0" collapsed="false">
      <c r="B1048463" s="0" t="n">
        <v>2.5</v>
      </c>
    </row>
    <row r="1048464" customFormat="false" ht="12.8" hidden="false" customHeight="false" outlineLevel="0" collapsed="false">
      <c r="B1048464" s="0" t="n">
        <v>3.5</v>
      </c>
    </row>
    <row r="1048465" customFormat="false" ht="12.8" hidden="false" customHeight="false" outlineLevel="0" collapsed="false">
      <c r="B1048465" s="0" t="n">
        <v>1.14</v>
      </c>
    </row>
    <row r="1048466" customFormat="false" ht="12.8" hidden="false" customHeight="false" outlineLevel="0" collapsed="false">
      <c r="B1048466" s="0" t="n">
        <v>2</v>
      </c>
    </row>
    <row r="1048467" customFormat="false" ht="12.8" hidden="false" customHeight="false" outlineLevel="0" collapsed="false">
      <c r="B1048467" s="0" t="n">
        <v>1</v>
      </c>
    </row>
    <row r="1048468" customFormat="false" ht="12.8" hidden="false" customHeight="false" outlineLevel="0" collapsed="false">
      <c r="B1048468" s="0" t="n">
        <v>1</v>
      </c>
    </row>
    <row r="1048469" customFormat="false" ht="12.8" hidden="false" customHeight="false" outlineLevel="0" collapsed="false">
      <c r="B1048469" s="0" t="n">
        <v>5.8</v>
      </c>
    </row>
    <row r="1048470" customFormat="false" ht="12.8" hidden="false" customHeight="false" outlineLevel="0" collapsed="false">
      <c r="B1048470" s="0" t="n">
        <v>1.75</v>
      </c>
    </row>
    <row r="1048471" customFormat="false" ht="12.8" hidden="false" customHeight="false" outlineLevel="0" collapsed="false">
      <c r="B1048471" s="0" t="n">
        <v>2</v>
      </c>
    </row>
    <row r="1048472" customFormat="false" ht="12.8" hidden="false" customHeight="false" outlineLevel="0" collapsed="false">
      <c r="B1048472" s="0" t="n">
        <v>1.67</v>
      </c>
    </row>
    <row r="1048473" customFormat="false" ht="12.8" hidden="false" customHeight="false" outlineLevel="0" collapsed="false">
      <c r="B1048473" s="0" t="n">
        <v>1.5</v>
      </c>
    </row>
    <row r="1048474" customFormat="false" ht="12.8" hidden="false" customHeight="false" outlineLevel="0" collapsed="false">
      <c r="B1048474" s="0" t="n">
        <v>1.2</v>
      </c>
    </row>
    <row r="1048475" customFormat="false" ht="12.8" hidden="false" customHeight="false" outlineLevel="0" collapsed="false">
      <c r="B1048475" s="0" t="n">
        <v>1</v>
      </c>
    </row>
    <row r="1048476" customFormat="false" ht="12.8" hidden="false" customHeight="false" outlineLevel="0" collapsed="false">
      <c r="B1048476" s="0" t="n">
        <v>1.2</v>
      </c>
    </row>
    <row r="1048477" customFormat="false" ht="12.8" hidden="false" customHeight="false" outlineLevel="0" collapsed="false">
      <c r="B1048477" s="0" t="n">
        <v>1.14</v>
      </c>
    </row>
    <row r="1048478" customFormat="false" ht="12.8" hidden="false" customHeight="false" outlineLevel="0" collapsed="false">
      <c r="B1048478" s="0" t="n">
        <v>2</v>
      </c>
    </row>
    <row r="1048479" customFormat="false" ht="12.8" hidden="false" customHeight="false" outlineLevel="0" collapsed="false">
      <c r="B1048479" s="0" t="n">
        <v>57</v>
      </c>
    </row>
    <row r="1048480" customFormat="false" ht="12.8" hidden="false" customHeight="false" outlineLevel="0" collapsed="false">
      <c r="B1048480" s="0" t="n">
        <v>5</v>
      </c>
    </row>
    <row r="1048481" customFormat="false" ht="12.8" hidden="false" customHeight="false" outlineLevel="0" collapsed="false">
      <c r="B1048481" s="0" t="n">
        <v>2</v>
      </c>
    </row>
    <row r="1048482" customFormat="false" ht="12.8" hidden="false" customHeight="false" outlineLevel="0" collapsed="false">
      <c r="B1048482" s="0" t="n">
        <v>2</v>
      </c>
    </row>
    <row r="1048483" customFormat="false" ht="12.8" hidden="false" customHeight="false" outlineLevel="0" collapsed="false">
      <c r="B1048483" s="0" t="n">
        <v>1.25</v>
      </c>
    </row>
    <row r="1048484" customFormat="false" ht="12.8" hidden="false" customHeight="false" outlineLevel="0" collapsed="false">
      <c r="B1048484" s="0" t="n">
        <v>1</v>
      </c>
    </row>
    <row r="1048485" customFormat="false" ht="12.8" hidden="false" customHeight="false" outlineLevel="0" collapsed="false">
      <c r="B1048485" s="0" t="n">
        <v>1.11</v>
      </c>
    </row>
    <row r="1048486" customFormat="false" ht="12.8" hidden="false" customHeight="false" outlineLevel="0" collapsed="false">
      <c r="B1048486" s="0" t="n">
        <v>1</v>
      </c>
    </row>
    <row r="1048487" customFormat="false" ht="12.8" hidden="false" customHeight="false" outlineLevel="0" collapsed="false">
      <c r="B1048487" s="0" t="n">
        <v>2.5</v>
      </c>
    </row>
    <row r="1048488" customFormat="false" ht="12.8" hidden="false" customHeight="false" outlineLevel="0" collapsed="false">
      <c r="B1048488" s="0" t="n">
        <v>9.41</v>
      </c>
    </row>
    <row r="1048489" customFormat="false" ht="12.8" hidden="false" customHeight="false" outlineLevel="0" collapsed="false">
      <c r="B1048489" s="0" t="n">
        <v>2</v>
      </c>
    </row>
    <row r="1048490" customFormat="false" ht="12.8" hidden="false" customHeight="false" outlineLevel="0" collapsed="false">
      <c r="B1048490" s="0" t="n">
        <v>9</v>
      </c>
    </row>
    <row r="1048491" customFormat="false" ht="12.8" hidden="false" customHeight="false" outlineLevel="0" collapsed="false">
      <c r="B1048491" s="0" t="n">
        <v>30.5</v>
      </c>
    </row>
    <row r="1048492" customFormat="false" ht="12.8" hidden="false" customHeight="false" outlineLevel="0" collapsed="false">
      <c r="B1048492" s="0" t="n">
        <v>4.5</v>
      </c>
    </row>
    <row r="1048493" customFormat="false" ht="12.8" hidden="false" customHeight="false" outlineLevel="0" collapsed="false">
      <c r="B1048493" s="0" t="n">
        <v>1</v>
      </c>
    </row>
    <row r="1048494" customFormat="false" ht="12.8" hidden="false" customHeight="false" outlineLevel="0" collapsed="false">
      <c r="B1048494" s="0" t="n">
        <v>2.5</v>
      </c>
    </row>
    <row r="1048495" customFormat="false" ht="12.8" hidden="false" customHeight="false" outlineLevel="0" collapsed="false">
      <c r="B1048495" s="0" t="n">
        <v>1.8</v>
      </c>
    </row>
    <row r="1048496" customFormat="false" ht="12.8" hidden="false" customHeight="false" outlineLevel="0" collapsed="false">
      <c r="B1048496" s="0" t="n">
        <v>4.13</v>
      </c>
    </row>
    <row r="1048497" customFormat="false" ht="12.8" hidden="false" customHeight="false" outlineLevel="0" collapsed="false">
      <c r="B1048497" s="0" t="n">
        <v>1.67</v>
      </c>
    </row>
    <row r="1048498" customFormat="false" ht="12.8" hidden="false" customHeight="false" outlineLevel="0" collapsed="false">
      <c r="B1048498" s="0" t="n">
        <v>2.29</v>
      </c>
    </row>
    <row r="1048499" customFormat="false" ht="12.8" hidden="false" customHeight="false" outlineLevel="0" collapsed="false">
      <c r="B1048499" s="0" t="n">
        <v>1</v>
      </c>
    </row>
    <row r="1048500" customFormat="false" ht="12.8" hidden="false" customHeight="false" outlineLevel="0" collapsed="false">
      <c r="B1048500" s="0" t="n">
        <v>1.13</v>
      </c>
    </row>
    <row r="1048501" customFormat="false" ht="12.8" hidden="false" customHeight="false" outlineLevel="0" collapsed="false">
      <c r="B1048501" s="0" t="n">
        <v>2.13</v>
      </c>
    </row>
    <row r="1048502" customFormat="false" ht="12.8" hidden="false" customHeight="false" outlineLevel="0" collapsed="false">
      <c r="B1048502" s="0" t="n">
        <v>1.33</v>
      </c>
    </row>
    <row r="1048503" customFormat="false" ht="12.8" hidden="false" customHeight="false" outlineLevel="0" collapsed="false">
      <c r="B1048503" s="0" t="n">
        <v>1.67</v>
      </c>
    </row>
    <row r="1048504" customFormat="false" ht="12.8" hidden="false" customHeight="false" outlineLevel="0" collapsed="false">
      <c r="B1048504" s="0" t="n">
        <v>1.67</v>
      </c>
    </row>
    <row r="1048505" customFormat="false" ht="12.8" hidden="false" customHeight="false" outlineLevel="0" collapsed="false">
      <c r="B1048505" s="0" t="n">
        <v>1.25</v>
      </c>
    </row>
    <row r="1048506" customFormat="false" ht="12.8" hidden="false" customHeight="false" outlineLevel="0" collapsed="false">
      <c r="B1048506" s="0" t="n">
        <v>9</v>
      </c>
    </row>
    <row r="1048507" customFormat="false" ht="12.8" hidden="false" customHeight="false" outlineLevel="0" collapsed="false">
      <c r="B1048507" s="0" t="n">
        <v>1.09</v>
      </c>
    </row>
    <row r="1048508" customFormat="false" ht="12.8" hidden="false" customHeight="false" outlineLevel="0" collapsed="false">
      <c r="B1048508" s="0" t="n">
        <v>1.67</v>
      </c>
    </row>
    <row r="1048509" customFormat="false" ht="12.8" hidden="false" customHeight="false" outlineLevel="0" collapsed="false">
      <c r="B1048509" s="0" t="n">
        <v>4</v>
      </c>
    </row>
    <row r="1048510" customFormat="false" ht="12.8" hidden="false" customHeight="false" outlineLevel="0" collapsed="false">
      <c r="B1048510" s="0" t="n">
        <v>4</v>
      </c>
    </row>
    <row r="1048511" customFormat="false" ht="12.8" hidden="false" customHeight="false" outlineLevel="0" collapsed="false">
      <c r="B1048511" s="0" t="n">
        <v>1</v>
      </c>
    </row>
    <row r="1048512" customFormat="false" ht="12.8" hidden="false" customHeight="false" outlineLevel="0" collapsed="false">
      <c r="B1048512" s="0" t="n">
        <v>2.25</v>
      </c>
    </row>
    <row r="1048513" customFormat="false" ht="12.8" hidden="false" customHeight="false" outlineLevel="0" collapsed="false">
      <c r="B1048513" s="0" t="n">
        <v>2.33</v>
      </c>
    </row>
    <row r="1048514" customFormat="false" ht="12.8" hidden="false" customHeight="false" outlineLevel="0" collapsed="false">
      <c r="B1048514" s="0" t="n">
        <v>2</v>
      </c>
    </row>
    <row r="1048515" customFormat="false" ht="12.8" hidden="false" customHeight="false" outlineLevel="0" collapsed="false">
      <c r="B1048515" s="0" t="n">
        <v>1</v>
      </c>
    </row>
    <row r="1048516" customFormat="false" ht="12.8" hidden="false" customHeight="false" outlineLevel="0" collapsed="false">
      <c r="B1048516" s="0" t="n">
        <v>1.33</v>
      </c>
    </row>
    <row r="1048517" customFormat="false" ht="12.8" hidden="false" customHeight="false" outlineLevel="0" collapsed="false">
      <c r="B1048517" s="0" t="n">
        <v>2</v>
      </c>
    </row>
    <row r="1048518" customFormat="false" ht="12.8" hidden="false" customHeight="false" outlineLevel="0" collapsed="false">
      <c r="B1048518" s="0" t="n">
        <v>1</v>
      </c>
    </row>
    <row r="1048519" customFormat="false" ht="12.8" hidden="false" customHeight="false" outlineLevel="0" collapsed="false">
      <c r="B1048519" s="0" t="n">
        <v>30</v>
      </c>
    </row>
    <row r="1048520" customFormat="false" ht="12.8" hidden="false" customHeight="false" outlineLevel="0" collapsed="false">
      <c r="B1048520" s="0" t="n">
        <v>1.33</v>
      </c>
    </row>
    <row r="1048521" customFormat="false" ht="12.8" hidden="false" customHeight="false" outlineLevel="0" collapsed="false">
      <c r="B1048521" s="0" t="n">
        <v>2.67</v>
      </c>
    </row>
    <row r="1048522" customFormat="false" ht="12.8" hidden="false" customHeight="false" outlineLevel="0" collapsed="false">
      <c r="B1048522" s="0" t="n">
        <v>3.67</v>
      </c>
    </row>
    <row r="1048523" customFormat="false" ht="12.8" hidden="false" customHeight="false" outlineLevel="0" collapsed="false">
      <c r="B1048523" s="0" t="n">
        <v>1</v>
      </c>
    </row>
    <row r="1048524" customFormat="false" ht="12.8" hidden="false" customHeight="false" outlineLevel="0" collapsed="false">
      <c r="B1048524" s="0" t="n">
        <v>1.67</v>
      </c>
    </row>
    <row r="1048525" customFormat="false" ht="12.8" hidden="false" customHeight="false" outlineLevel="0" collapsed="false">
      <c r="B1048525" s="0" t="n">
        <v>1.33</v>
      </c>
    </row>
    <row r="1048526" customFormat="false" ht="12.8" hidden="false" customHeight="false" outlineLevel="0" collapsed="false">
      <c r="B1048526" s="0" t="n">
        <v>1.67</v>
      </c>
    </row>
    <row r="1048527" customFormat="false" ht="12.8" hidden="false" customHeight="false" outlineLevel="0" collapsed="false">
      <c r="B1048527" s="0" t="n">
        <v>2.5</v>
      </c>
    </row>
    <row r="1048528" customFormat="false" ht="12.8" hidden="false" customHeight="false" outlineLevel="0" collapsed="false">
      <c r="B1048528" s="0" t="n">
        <v>1</v>
      </c>
    </row>
    <row r="1048529" customFormat="false" ht="12.8" hidden="false" customHeight="false" outlineLevel="0" collapsed="false">
      <c r="B1048529" s="0" t="n">
        <v>1.67</v>
      </c>
    </row>
    <row r="1048530" customFormat="false" ht="12.8" hidden="false" customHeight="false" outlineLevel="0" collapsed="false">
      <c r="B1048530" s="0" t="n">
        <v>1.67</v>
      </c>
    </row>
    <row r="1048531" customFormat="false" ht="12.8" hidden="false" customHeight="false" outlineLevel="0" collapsed="false">
      <c r="B1048531" s="0" t="n">
        <v>24</v>
      </c>
    </row>
    <row r="1048532" customFormat="false" ht="12.8" hidden="false" customHeight="false" outlineLevel="0" collapsed="false">
      <c r="B1048532" s="0" t="n">
        <v>1.67</v>
      </c>
    </row>
    <row r="1048533" customFormat="false" ht="12.8" hidden="false" customHeight="false" outlineLevel="0" collapsed="false">
      <c r="B1048533" s="0" t="n">
        <v>2</v>
      </c>
    </row>
    <row r="1048534" customFormat="false" ht="12.8" hidden="false" customHeight="false" outlineLevel="0" collapsed="false">
      <c r="B1048534" s="0" t="n">
        <v>37</v>
      </c>
    </row>
    <row r="1048535" customFormat="false" ht="12.8" hidden="false" customHeight="false" outlineLevel="0" collapsed="false">
      <c r="B1048535" s="0" t="n">
        <v>1.11</v>
      </c>
    </row>
    <row r="1048536" customFormat="false" ht="12.8" hidden="false" customHeight="false" outlineLevel="0" collapsed="false">
      <c r="B1048536" s="0" t="n">
        <v>6.5</v>
      </c>
    </row>
    <row r="1048537" customFormat="false" ht="12.8" hidden="false" customHeight="false" outlineLevel="0" collapsed="false">
      <c r="B1048537" s="0" t="n">
        <v>1</v>
      </c>
    </row>
    <row r="1048538" customFormat="false" ht="12.8" hidden="false" customHeight="false" outlineLevel="0" collapsed="false">
      <c r="B1048538" s="0" t="n">
        <v>1.5</v>
      </c>
    </row>
    <row r="1048539" customFormat="false" ht="12.8" hidden="false" customHeight="false" outlineLevel="0" collapsed="false">
      <c r="B1048539" s="0" t="n">
        <v>1.5</v>
      </c>
    </row>
    <row r="1048540" customFormat="false" ht="12.8" hidden="false" customHeight="false" outlineLevel="0" collapsed="false">
      <c r="B1048540" s="0" t="n">
        <v>1.25</v>
      </c>
    </row>
    <row r="1048541" customFormat="false" ht="12.8" hidden="false" customHeight="false" outlineLevel="0" collapsed="false">
      <c r="B1048541" s="0" t="n">
        <v>4</v>
      </c>
    </row>
    <row r="1048542" customFormat="false" ht="12.8" hidden="false" customHeight="false" outlineLevel="0" collapsed="false">
      <c r="B1048542" s="0" t="n">
        <v>5.8</v>
      </c>
    </row>
    <row r="1048543" customFormat="false" ht="12.8" hidden="false" customHeight="false" outlineLevel="0" collapsed="false">
      <c r="B1048543" s="0" t="n">
        <v>1.01</v>
      </c>
    </row>
    <row r="1048544" customFormat="false" ht="12.8" hidden="false" customHeight="false" outlineLevel="0" collapsed="false">
      <c r="B1048544" s="0" t="n">
        <v>2</v>
      </c>
    </row>
    <row r="1048545" customFormat="false" ht="12.8" hidden="false" customHeight="false" outlineLevel="0" collapsed="false">
      <c r="B1048545" s="0" t="n">
        <v>1</v>
      </c>
    </row>
    <row r="1048546" customFormat="false" ht="12.8" hidden="false" customHeight="false" outlineLevel="0" collapsed="false">
      <c r="B1048546" s="0" t="n">
        <v>27</v>
      </c>
    </row>
    <row r="1048547" customFormat="false" ht="12.8" hidden="false" customHeight="false" outlineLevel="0" collapsed="false">
      <c r="B1048547" s="0" t="n">
        <v>1.3</v>
      </c>
    </row>
    <row r="1048548" customFormat="false" ht="12.8" hidden="false" customHeight="false" outlineLevel="0" collapsed="false">
      <c r="B1048548" s="0" t="n">
        <v>8.5</v>
      </c>
    </row>
    <row r="1048549" customFormat="false" ht="12.8" hidden="false" customHeight="false" outlineLevel="0" collapsed="false">
      <c r="B1048549" s="0" t="n">
        <v>1.52</v>
      </c>
    </row>
    <row r="1048550" customFormat="false" ht="12.8" hidden="false" customHeight="false" outlineLevel="0" collapsed="false">
      <c r="B1048550" s="0" t="n">
        <v>1.5</v>
      </c>
    </row>
    <row r="1048551" customFormat="false" ht="12.8" hidden="false" customHeight="false" outlineLevel="0" collapsed="false">
      <c r="B1048551" s="0" t="n">
        <v>6.4</v>
      </c>
    </row>
    <row r="1048552" customFormat="false" ht="12.8" hidden="false" customHeight="false" outlineLevel="0" collapsed="false">
      <c r="B1048552" s="0" t="n">
        <v>5.8</v>
      </c>
    </row>
    <row r="1048553" customFormat="false" ht="12.8" hidden="false" customHeight="false" outlineLevel="0" collapsed="false">
      <c r="B1048553" s="0" t="n">
        <v>1.12</v>
      </c>
    </row>
    <row r="1048554" customFormat="false" ht="12.8" hidden="false" customHeight="false" outlineLevel="0" collapsed="false">
      <c r="B1048554" s="0" t="n">
        <v>1.25</v>
      </c>
    </row>
    <row r="1048555" customFormat="false" ht="12.8" hidden="false" customHeight="false" outlineLevel="0" collapsed="false">
      <c r="B1048555" s="0" t="n">
        <v>1.67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25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s">
        <v>29</v>
      </c>
      <c r="B2" s="0" t="n">
        <v>1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3</v>
      </c>
      <c r="H2" s="0" t="n">
        <f aca="false">QUARTILE(B$2:B$122,2)</f>
        <v>5</v>
      </c>
      <c r="I2" s="0" t="n">
        <f aca="false">QUARTILE(B$2:B$122,3)</f>
        <v>8</v>
      </c>
      <c r="J2" s="0" t="n">
        <f aca="false">I2-G2</f>
        <v>5</v>
      </c>
      <c r="K2" s="0" t="n">
        <f aca="false">I2+J2*1.5</f>
        <v>15.5</v>
      </c>
      <c r="L2" s="0" t="n">
        <f aca="false">G2-1.5*J2</f>
        <v>-4.5</v>
      </c>
      <c r="M2" s="0" t="n">
        <f aca="false">H2/3</f>
        <v>1.66666666666667</v>
      </c>
    </row>
    <row r="3" customFormat="false" ht="12.8" hidden="false" customHeight="false" outlineLevel="0" collapsed="false">
      <c r="A3" s="0" t="s">
        <v>44</v>
      </c>
      <c r="B3" s="0" t="n">
        <v>1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4" t="s">
        <v>306</v>
      </c>
      <c r="H3" s="4" t="n">
        <f aca="false">100*COUNTIF(D2:D122,1)/121</f>
        <v>6.61157024793388</v>
      </c>
    </row>
    <row r="4" customFormat="false" ht="12.8" hidden="false" customHeight="false" outlineLevel="0" collapsed="false">
      <c r="A4" s="0" t="s">
        <v>46</v>
      </c>
      <c r="B4" s="0" t="n">
        <v>1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8.26446280991735</v>
      </c>
    </row>
    <row r="5" customFormat="false" ht="12.8" hidden="false" customHeight="false" outlineLevel="0" collapsed="false">
      <c r="A5" s="0" t="s">
        <v>53</v>
      </c>
      <c r="B5" s="0" t="n">
        <v>1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67</v>
      </c>
      <c r="B6" s="0" t="n">
        <v>1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69</v>
      </c>
      <c r="B7" s="0" t="n">
        <v>1</v>
      </c>
      <c r="C7" s="0" t="s">
        <v>178</v>
      </c>
      <c r="D7" s="11" t="n">
        <f aca="false">B7&gt;K$2</f>
        <v>0</v>
      </c>
      <c r="E7" s="11" t="n">
        <f aca="false">B7&lt;=M$2</f>
        <v>1</v>
      </c>
    </row>
    <row r="8" customFormat="false" ht="12.8" hidden="false" customHeight="false" outlineLevel="0" collapsed="false">
      <c r="A8" s="0" t="s">
        <v>95</v>
      </c>
      <c r="B8" s="0" t="n">
        <v>1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100</v>
      </c>
      <c r="B9" s="0" t="n">
        <v>1</v>
      </c>
      <c r="C9" s="0" t="s">
        <v>178</v>
      </c>
      <c r="D9" s="11" t="n">
        <f aca="false">B9&gt;K$2</f>
        <v>0</v>
      </c>
      <c r="E9" s="11" t="n">
        <f aca="false">B9&lt;=M$2</f>
        <v>1</v>
      </c>
    </row>
    <row r="10" customFormat="false" ht="12.8" hidden="false" customHeight="false" outlineLevel="0" collapsed="false">
      <c r="A10" s="0" t="s">
        <v>103</v>
      </c>
      <c r="B10" s="0" t="n">
        <v>1</v>
      </c>
      <c r="C10" s="0" t="s">
        <v>178</v>
      </c>
      <c r="D10" s="11" t="n">
        <f aca="false">B10&gt;K$2</f>
        <v>0</v>
      </c>
      <c r="E10" s="11" t="n">
        <f aca="false">B10&lt;=M$2</f>
        <v>1</v>
      </c>
    </row>
    <row r="11" customFormat="false" ht="12.8" hidden="false" customHeight="false" outlineLevel="0" collapsed="false">
      <c r="A11" s="0" t="s">
        <v>145</v>
      </c>
      <c r="B11" s="0" t="n">
        <v>1</v>
      </c>
      <c r="C11" s="0" t="s">
        <v>178</v>
      </c>
      <c r="D11" s="11" t="n">
        <f aca="false">B11&gt;K$2</f>
        <v>0</v>
      </c>
      <c r="E11" s="11" t="n">
        <f aca="false">B11&lt;=M$2</f>
        <v>1</v>
      </c>
    </row>
    <row r="12" customFormat="false" ht="12.8" hidden="false" customHeight="false" outlineLevel="0" collapsed="false">
      <c r="A12" s="0" t="n">
        <v>256644</v>
      </c>
      <c r="B12" s="0" t="n">
        <v>2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30</v>
      </c>
      <c r="B13" s="0" t="n">
        <v>2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35</v>
      </c>
      <c r="B14" s="0" t="n">
        <v>2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68</v>
      </c>
      <c r="B15" s="0" t="n">
        <v>2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76</v>
      </c>
      <c r="B16" s="0" t="n">
        <v>2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117</v>
      </c>
      <c r="B17" s="0" t="n">
        <v>2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119</v>
      </c>
      <c r="B18" s="0" t="n">
        <v>2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32</v>
      </c>
      <c r="B19" s="0" t="n">
        <v>3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34</v>
      </c>
      <c r="B20" s="0" t="n">
        <v>3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36</v>
      </c>
      <c r="B21" s="0" t="n">
        <v>3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39</v>
      </c>
      <c r="B22" s="0" t="n">
        <v>3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51</v>
      </c>
      <c r="B23" s="0" t="n">
        <v>3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55</v>
      </c>
      <c r="B24" s="0" t="n">
        <v>3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57</v>
      </c>
      <c r="B25" s="0" t="n">
        <v>3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61</v>
      </c>
      <c r="B26" s="0" t="n">
        <v>3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72</v>
      </c>
      <c r="B27" s="0" t="n">
        <v>3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81</v>
      </c>
      <c r="B28" s="0" t="n">
        <v>3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85</v>
      </c>
      <c r="B29" s="0" t="n">
        <v>3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87</v>
      </c>
      <c r="B30" s="0" t="n">
        <v>3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109</v>
      </c>
      <c r="B31" s="0" t="n">
        <v>3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112</v>
      </c>
      <c r="B32" s="0" t="n">
        <v>3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113</v>
      </c>
      <c r="B33" s="0" t="n">
        <v>3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114</v>
      </c>
      <c r="B34" s="0" t="n">
        <v>3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124</v>
      </c>
      <c r="B35" s="0" t="n">
        <v>3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127</v>
      </c>
      <c r="B36" s="0" t="n">
        <v>3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128</v>
      </c>
      <c r="B37" s="0" t="n">
        <v>3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135</v>
      </c>
      <c r="B38" s="0" t="n">
        <v>3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141</v>
      </c>
      <c r="B39" s="0" t="n">
        <v>3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40</v>
      </c>
      <c r="B40" s="0" t="n">
        <v>4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54</v>
      </c>
      <c r="B41" s="0" t="n">
        <v>4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58</v>
      </c>
      <c r="B42" s="0" t="n">
        <v>4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65</v>
      </c>
      <c r="B43" s="0" t="n">
        <v>4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4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78</v>
      </c>
      <c r="B45" s="0" t="n">
        <v>4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92</v>
      </c>
      <c r="B46" s="0" t="n">
        <v>4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105</v>
      </c>
      <c r="B47" s="0" t="n">
        <v>4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106</v>
      </c>
      <c r="B48" s="0" t="n">
        <v>4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115</v>
      </c>
      <c r="B49" s="0" t="n">
        <v>4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116</v>
      </c>
      <c r="B50" s="0" t="n">
        <v>4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121</v>
      </c>
      <c r="B51" s="0" t="n">
        <v>4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126</v>
      </c>
      <c r="B52" s="0" t="n">
        <v>4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129</v>
      </c>
      <c r="B53" s="0" t="n">
        <v>4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130</v>
      </c>
      <c r="B54" s="0" t="n">
        <v>4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137</v>
      </c>
      <c r="B55" s="0" t="n">
        <v>4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138</v>
      </c>
      <c r="B56" s="0" t="n">
        <v>4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139</v>
      </c>
      <c r="B57" s="0" t="n">
        <v>4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140</v>
      </c>
      <c r="B58" s="0" t="n">
        <v>4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146</v>
      </c>
      <c r="B59" s="0" t="n">
        <v>4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148</v>
      </c>
      <c r="B60" s="0" t="n">
        <v>4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33</v>
      </c>
      <c r="B61" s="0" t="n">
        <v>5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47</v>
      </c>
      <c r="B62" s="0" t="n">
        <v>5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52</v>
      </c>
      <c r="B63" s="0" t="n">
        <v>5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66</v>
      </c>
      <c r="B64" s="0" t="n">
        <v>5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90</v>
      </c>
      <c r="B65" s="0" t="n">
        <v>5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91</v>
      </c>
      <c r="B66" s="0" t="n">
        <v>5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94</v>
      </c>
      <c r="B67" s="0" t="n">
        <v>5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101</v>
      </c>
      <c r="B68" s="0" t="n">
        <v>5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104</v>
      </c>
      <c r="B69" s="0" t="n">
        <v>5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123</v>
      </c>
      <c r="B70" s="0" t="n">
        <v>5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134</v>
      </c>
      <c r="B71" s="0" t="n">
        <v>5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143</v>
      </c>
      <c r="B72" s="0" t="n">
        <v>5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31</v>
      </c>
      <c r="B73" s="0" t="n">
        <v>6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42</v>
      </c>
      <c r="B74" s="0" t="n">
        <v>6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45</v>
      </c>
      <c r="B75" s="0" t="n">
        <v>6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59</v>
      </c>
      <c r="B76" s="0" t="n">
        <v>6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62</v>
      </c>
      <c r="B77" s="0" t="n">
        <v>6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84</v>
      </c>
      <c r="B78" s="0" t="n">
        <v>6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89</v>
      </c>
      <c r="B79" s="0" t="n">
        <v>6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98</v>
      </c>
      <c r="B80" s="0" t="n">
        <v>6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142</v>
      </c>
      <c r="B81" s="0" t="n">
        <v>6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50</v>
      </c>
      <c r="B82" s="0" t="n">
        <v>7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60</v>
      </c>
      <c r="B83" s="0" t="n">
        <v>7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75</v>
      </c>
      <c r="B84" s="0" t="n">
        <v>7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77</v>
      </c>
      <c r="B85" s="0" t="n">
        <v>7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80</v>
      </c>
      <c r="B86" s="0" t="n">
        <v>7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111</v>
      </c>
      <c r="B87" s="0" t="n">
        <v>7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118</v>
      </c>
      <c r="B88" s="0" t="n">
        <v>7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125</v>
      </c>
      <c r="B89" s="0" t="n">
        <v>7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37</v>
      </c>
      <c r="B90" s="0" t="n">
        <v>8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38</v>
      </c>
      <c r="B91" s="0" t="n">
        <v>8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73</v>
      </c>
      <c r="B92" s="0" t="n">
        <v>8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88</v>
      </c>
      <c r="B93" s="0" t="n">
        <v>8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93</v>
      </c>
      <c r="B94" s="0" t="n">
        <v>8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99</v>
      </c>
      <c r="B95" s="0" t="n">
        <v>8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43</v>
      </c>
      <c r="B96" s="0" t="n">
        <v>9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71</v>
      </c>
      <c r="B97" s="0" t="n">
        <v>9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97</v>
      </c>
      <c r="B98" s="0" t="n">
        <v>9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110</v>
      </c>
      <c r="B99" s="0" t="n">
        <v>9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147</v>
      </c>
      <c r="B100" s="0" t="n">
        <v>9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48</v>
      </c>
      <c r="B101" s="0" t="n">
        <v>10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49</v>
      </c>
      <c r="B102" s="0" t="n">
        <v>10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74</v>
      </c>
      <c r="B103" s="0" t="n">
        <v>10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86</v>
      </c>
      <c r="B104" s="0" t="n">
        <v>10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96</v>
      </c>
      <c r="B105" s="0" t="n">
        <v>10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102</v>
      </c>
      <c r="B106" s="0" t="n">
        <v>10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122</v>
      </c>
      <c r="B107" s="0" t="n">
        <v>10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64</v>
      </c>
      <c r="B108" s="0" t="n">
        <v>12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83</v>
      </c>
      <c r="B109" s="0" t="n">
        <v>12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133</v>
      </c>
      <c r="B110" s="0" t="n">
        <v>12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144</v>
      </c>
      <c r="B111" s="0" t="n">
        <v>12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108</v>
      </c>
      <c r="B112" s="0" t="n">
        <v>14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132</v>
      </c>
      <c r="B113" s="0" t="n">
        <v>14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79</v>
      </c>
      <c r="B114" s="0" t="n">
        <v>15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63</v>
      </c>
      <c r="B115" s="0" t="n">
        <v>16</v>
      </c>
      <c r="C115" s="0" t="s">
        <v>178</v>
      </c>
      <c r="D115" s="11" t="n">
        <f aca="false">B115&gt;K$2</f>
        <v>1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82</v>
      </c>
      <c r="B116" s="0" t="n">
        <v>16</v>
      </c>
      <c r="C116" s="0" t="s">
        <v>178</v>
      </c>
      <c r="D116" s="11" t="n">
        <f aca="false">B116&gt;K$2</f>
        <v>1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120</v>
      </c>
      <c r="B117" s="0" t="n">
        <v>16</v>
      </c>
      <c r="C117" s="0" t="s">
        <v>178</v>
      </c>
      <c r="D117" s="11" t="n">
        <f aca="false">B117&gt;K$2</f>
        <v>1</v>
      </c>
      <c r="E117" s="11" t="n">
        <f aca="false">B117&lt;=M$2</f>
        <v>0</v>
      </c>
    </row>
    <row r="118" customFormat="false" ht="12.8" hidden="false" customHeight="false" outlineLevel="0" collapsed="false">
      <c r="A118" s="3" t="s">
        <v>131</v>
      </c>
      <c r="B118" s="3" t="n">
        <v>16</v>
      </c>
      <c r="C118" s="3" t="s">
        <v>178</v>
      </c>
      <c r="D118" s="11" t="n">
        <f aca="false">B118&gt;K$2</f>
        <v>1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107</v>
      </c>
      <c r="B119" s="0" t="n">
        <v>23</v>
      </c>
      <c r="C119" s="0" t="s">
        <v>178</v>
      </c>
      <c r="D119" s="11" t="n">
        <f aca="false">B119&gt;K$2</f>
        <v>1</v>
      </c>
      <c r="E119" s="11" t="n">
        <f aca="false">B119&lt;=M$2</f>
        <v>0</v>
      </c>
    </row>
    <row r="120" s="3" customFormat="true" ht="12.8" hidden="false" customHeight="false" outlineLevel="0" collapsed="false">
      <c r="A120" s="0" t="s">
        <v>136</v>
      </c>
      <c r="B120" s="0" t="n">
        <v>30</v>
      </c>
      <c r="C120" s="0" t="s">
        <v>178</v>
      </c>
      <c r="D120" s="11" t="n">
        <f aca="false">B120&gt;K$2</f>
        <v>1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56</v>
      </c>
      <c r="B121" s="0" t="n">
        <v>73</v>
      </c>
      <c r="C121" s="0" t="s">
        <v>178</v>
      </c>
      <c r="D121" s="11" t="n">
        <f aca="false">B121&gt;K$2</f>
        <v>1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41</v>
      </c>
      <c r="B122" s="0" t="n">
        <v>211</v>
      </c>
      <c r="C122" s="0" t="s">
        <v>178</v>
      </c>
      <c r="D122" s="11" t="n">
        <f aca="false">B122&gt;K$2</f>
        <v>1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25</v>
      </c>
    </row>
    <row r="1048438" customFormat="false" ht="12.8" hidden="false" customHeight="false" outlineLevel="0" collapsed="false">
      <c r="B1048438" s="0" t="n">
        <v>2</v>
      </c>
    </row>
    <row r="1048439" customFormat="false" ht="12.8" hidden="false" customHeight="false" outlineLevel="0" collapsed="false">
      <c r="B1048439" s="0" t="n">
        <v>1</v>
      </c>
    </row>
    <row r="1048440" customFormat="false" ht="12.8" hidden="false" customHeight="false" outlineLevel="0" collapsed="false">
      <c r="B1048440" s="0" t="n">
        <v>3</v>
      </c>
    </row>
    <row r="1048441" customFormat="false" ht="12.8" hidden="false" customHeight="false" outlineLevel="0" collapsed="false">
      <c r="B1048441" s="0" t="n">
        <v>2</v>
      </c>
    </row>
    <row r="1048442" customFormat="false" ht="12.8" hidden="false" customHeight="false" outlineLevel="0" collapsed="false">
      <c r="B1048442" s="0" t="n">
        <v>2</v>
      </c>
    </row>
    <row r="1048443" customFormat="false" ht="12.8" hidden="false" customHeight="false" outlineLevel="0" collapsed="false">
      <c r="B1048443" s="0" t="n">
        <v>6</v>
      </c>
    </row>
    <row r="1048444" customFormat="false" ht="12.8" hidden="false" customHeight="false" outlineLevel="0" collapsed="false">
      <c r="B1048444" s="0" t="n">
        <v>3</v>
      </c>
    </row>
    <row r="1048445" customFormat="false" ht="12.8" hidden="false" customHeight="false" outlineLevel="0" collapsed="false">
      <c r="B1048445" s="0" t="n">
        <v>1</v>
      </c>
    </row>
    <row r="1048446" customFormat="false" ht="12.8" hidden="false" customHeight="false" outlineLevel="0" collapsed="false">
      <c r="B1048446" s="0" t="n">
        <v>5</v>
      </c>
    </row>
    <row r="1048447" customFormat="false" ht="12.8" hidden="false" customHeight="false" outlineLevel="0" collapsed="false">
      <c r="B1048447" s="0" t="n">
        <v>3</v>
      </c>
    </row>
    <row r="1048448" customFormat="false" ht="12.8" hidden="false" customHeight="false" outlineLevel="0" collapsed="false">
      <c r="B1048448" s="0" t="n">
        <v>2</v>
      </c>
    </row>
    <row r="1048449" customFormat="false" ht="12.8" hidden="false" customHeight="false" outlineLevel="0" collapsed="false">
      <c r="B1048449" s="0" t="n">
        <v>3</v>
      </c>
    </row>
    <row r="1048450" customFormat="false" ht="12.8" hidden="false" customHeight="false" outlineLevel="0" collapsed="false">
      <c r="B1048450" s="0" t="n">
        <v>8</v>
      </c>
    </row>
    <row r="1048451" customFormat="false" ht="12.8" hidden="false" customHeight="false" outlineLevel="0" collapsed="false">
      <c r="B1048451" s="0" t="n">
        <v>8</v>
      </c>
    </row>
    <row r="1048452" customFormat="false" ht="12.8" hidden="false" customHeight="false" outlineLevel="0" collapsed="false">
      <c r="B1048452" s="0" t="n">
        <v>3</v>
      </c>
    </row>
    <row r="1048453" customFormat="false" ht="12.8" hidden="false" customHeight="false" outlineLevel="0" collapsed="false">
      <c r="B1048453" s="0" t="n">
        <v>4</v>
      </c>
    </row>
    <row r="1048454" customFormat="false" ht="12.8" hidden="false" customHeight="false" outlineLevel="0" collapsed="false">
      <c r="B1048454" s="0" t="n">
        <v>211</v>
      </c>
    </row>
    <row r="1048455" customFormat="false" ht="12.8" hidden="false" customHeight="false" outlineLevel="0" collapsed="false">
      <c r="B1048455" s="0" t="n">
        <v>3</v>
      </c>
    </row>
    <row r="1048456" customFormat="false" ht="12.8" hidden="false" customHeight="false" outlineLevel="0" collapsed="false">
      <c r="B1048456" s="0" t="n">
        <v>6</v>
      </c>
    </row>
    <row r="1048457" customFormat="false" ht="12.8" hidden="false" customHeight="false" outlineLevel="0" collapsed="false">
      <c r="B1048457" s="0" t="n">
        <v>9</v>
      </c>
    </row>
    <row r="1048458" customFormat="false" ht="12.8" hidden="false" customHeight="false" outlineLevel="0" collapsed="false">
      <c r="B1048458" s="0" t="n">
        <v>1</v>
      </c>
    </row>
    <row r="1048459" customFormat="false" ht="12.8" hidden="false" customHeight="false" outlineLevel="0" collapsed="false">
      <c r="B1048459" s="0" t="n">
        <v>6</v>
      </c>
    </row>
    <row r="1048460" customFormat="false" ht="12.8" hidden="false" customHeight="false" outlineLevel="0" collapsed="false">
      <c r="B1048460" s="0" t="n">
        <v>1</v>
      </c>
    </row>
    <row r="1048461" customFormat="false" ht="12.8" hidden="false" customHeight="false" outlineLevel="0" collapsed="false">
      <c r="B1048461" s="0" t="n">
        <v>5</v>
      </c>
    </row>
    <row r="1048462" customFormat="false" ht="12.8" hidden="false" customHeight="false" outlineLevel="0" collapsed="false">
      <c r="B1048462" s="0" t="n">
        <v>10</v>
      </c>
    </row>
    <row r="1048463" customFormat="false" ht="12.8" hidden="false" customHeight="false" outlineLevel="0" collapsed="false">
      <c r="B1048463" s="0" t="n">
        <v>10</v>
      </c>
    </row>
    <row r="1048464" customFormat="false" ht="12.8" hidden="false" customHeight="false" outlineLevel="0" collapsed="false">
      <c r="B1048464" s="0" t="n">
        <v>7</v>
      </c>
    </row>
    <row r="1048465" customFormat="false" ht="12.8" hidden="false" customHeight="false" outlineLevel="0" collapsed="false">
      <c r="B1048465" s="0" t="n">
        <v>3</v>
      </c>
    </row>
    <row r="1048466" customFormat="false" ht="12.8" hidden="false" customHeight="false" outlineLevel="0" collapsed="false">
      <c r="B1048466" s="0" t="n">
        <v>5</v>
      </c>
    </row>
    <row r="1048467" customFormat="false" ht="12.8" hidden="false" customHeight="false" outlineLevel="0" collapsed="false">
      <c r="B1048467" s="0" t="n">
        <v>2</v>
      </c>
    </row>
    <row r="1048468" customFormat="false" ht="12.8" hidden="false" customHeight="false" outlineLevel="0" collapsed="false">
      <c r="B1048468" s="0" t="n">
        <v>1</v>
      </c>
    </row>
    <row r="1048469" customFormat="false" ht="12.8" hidden="false" customHeight="false" outlineLevel="0" collapsed="false">
      <c r="B1048469" s="0" t="n">
        <v>4</v>
      </c>
    </row>
    <row r="1048470" customFormat="false" ht="12.8" hidden="false" customHeight="false" outlineLevel="0" collapsed="false">
      <c r="B1048470" s="0" t="n">
        <v>3</v>
      </c>
    </row>
    <row r="1048471" customFormat="false" ht="12.8" hidden="false" customHeight="false" outlineLevel="0" collapsed="false">
      <c r="B1048471" s="0" t="n">
        <v>73</v>
      </c>
    </row>
    <row r="1048472" customFormat="false" ht="12.8" hidden="false" customHeight="false" outlineLevel="0" collapsed="false">
      <c r="B1048472" s="0" t="n">
        <v>3</v>
      </c>
    </row>
    <row r="1048473" customFormat="false" ht="12.8" hidden="false" customHeight="false" outlineLevel="0" collapsed="false">
      <c r="B1048473" s="0" t="n">
        <v>4</v>
      </c>
    </row>
    <row r="1048474" customFormat="false" ht="12.8" hidden="false" customHeight="false" outlineLevel="0" collapsed="false">
      <c r="B1048474" s="0" t="n">
        <v>6</v>
      </c>
    </row>
    <row r="1048475" customFormat="false" ht="12.8" hidden="false" customHeight="false" outlineLevel="0" collapsed="false">
      <c r="B1048475" s="0" t="n">
        <v>7</v>
      </c>
    </row>
    <row r="1048476" customFormat="false" ht="12.8" hidden="false" customHeight="false" outlineLevel="0" collapsed="false">
      <c r="B1048476" s="0" t="n">
        <v>3</v>
      </c>
    </row>
    <row r="1048477" customFormat="false" ht="12.8" hidden="false" customHeight="false" outlineLevel="0" collapsed="false">
      <c r="B1048477" s="0" t="n">
        <v>6</v>
      </c>
    </row>
    <row r="1048478" customFormat="false" ht="12.8" hidden="false" customHeight="false" outlineLevel="0" collapsed="false">
      <c r="B1048478" s="0" t="n">
        <v>4</v>
      </c>
    </row>
    <row r="1048479" customFormat="false" ht="12.8" hidden="false" customHeight="false" outlineLevel="0" collapsed="false">
      <c r="B1048479" s="0" t="n">
        <v>16</v>
      </c>
    </row>
    <row r="1048480" customFormat="false" ht="12.8" hidden="false" customHeight="false" outlineLevel="0" collapsed="false">
      <c r="B1048480" s="0" t="n">
        <v>12</v>
      </c>
    </row>
    <row r="1048481" customFormat="false" ht="12.8" hidden="false" customHeight="false" outlineLevel="0" collapsed="false">
      <c r="B1048481" s="0" t="n">
        <v>4</v>
      </c>
    </row>
    <row r="1048482" customFormat="false" ht="12.8" hidden="false" customHeight="false" outlineLevel="0" collapsed="false">
      <c r="B1048482" s="0" t="n">
        <v>3</v>
      </c>
    </row>
    <row r="1048483" customFormat="false" ht="12.8" hidden="false" customHeight="false" outlineLevel="0" collapsed="false">
      <c r="B1048483" s="0" t="n">
        <v>5</v>
      </c>
    </row>
    <row r="1048484" customFormat="false" ht="12.8" hidden="false" customHeight="false" outlineLevel="0" collapsed="false">
      <c r="B1048484" s="0" t="n">
        <v>1</v>
      </c>
    </row>
    <row r="1048485" customFormat="false" ht="12.8" hidden="false" customHeight="false" outlineLevel="0" collapsed="false">
      <c r="B1048485" s="0" t="n">
        <v>2</v>
      </c>
    </row>
    <row r="1048486" customFormat="false" ht="12.8" hidden="false" customHeight="false" outlineLevel="0" collapsed="false">
      <c r="B1048486" s="0" t="n">
        <v>1</v>
      </c>
    </row>
    <row r="1048487" customFormat="false" ht="12.8" hidden="false" customHeight="false" outlineLevel="0" collapsed="false">
      <c r="B1048487" s="0" t="n">
        <v>4</v>
      </c>
    </row>
    <row r="1048488" customFormat="false" ht="12.8" hidden="false" customHeight="false" outlineLevel="0" collapsed="false">
      <c r="B1048488" s="0" t="n">
        <v>9</v>
      </c>
    </row>
    <row r="1048489" customFormat="false" ht="12.8" hidden="false" customHeight="false" outlineLevel="0" collapsed="false">
      <c r="B1048489" s="0" t="n">
        <v>3</v>
      </c>
    </row>
    <row r="1048490" customFormat="false" ht="12.8" hidden="false" customHeight="false" outlineLevel="0" collapsed="false">
      <c r="B1048490" s="0" t="n">
        <v>8</v>
      </c>
    </row>
    <row r="1048491" customFormat="false" ht="12.8" hidden="false" customHeight="false" outlineLevel="0" collapsed="false">
      <c r="B1048491" s="0" t="n">
        <v>10</v>
      </c>
    </row>
    <row r="1048492" customFormat="false" ht="12.8" hidden="false" customHeight="false" outlineLevel="0" collapsed="false">
      <c r="B1048492" s="0" t="n">
        <v>7</v>
      </c>
    </row>
    <row r="1048493" customFormat="false" ht="12.8" hidden="false" customHeight="false" outlineLevel="0" collapsed="false">
      <c r="B1048493" s="0" t="n">
        <v>2</v>
      </c>
    </row>
    <row r="1048494" customFormat="false" ht="12.8" hidden="false" customHeight="false" outlineLevel="0" collapsed="false">
      <c r="B1048494" s="0" t="n">
        <v>7</v>
      </c>
    </row>
    <row r="1048495" customFormat="false" ht="12.8" hidden="false" customHeight="false" outlineLevel="0" collapsed="false">
      <c r="B1048495" s="0" t="n">
        <v>4</v>
      </c>
    </row>
    <row r="1048496" customFormat="false" ht="12.8" hidden="false" customHeight="false" outlineLevel="0" collapsed="false">
      <c r="B1048496" s="0" t="n">
        <v>15</v>
      </c>
    </row>
    <row r="1048497" customFormat="false" ht="12.8" hidden="false" customHeight="false" outlineLevel="0" collapsed="false">
      <c r="B1048497" s="0" t="n">
        <v>3</v>
      </c>
    </row>
    <row r="1048498" customFormat="false" ht="12.8" hidden="false" customHeight="false" outlineLevel="0" collapsed="false">
      <c r="B1048498" s="0" t="n">
        <v>7</v>
      </c>
    </row>
    <row r="1048499" customFormat="false" ht="12.8" hidden="false" customHeight="false" outlineLevel="0" collapsed="false">
      <c r="B1048499" s="0" t="n">
        <v>3</v>
      </c>
    </row>
    <row r="1048500" customFormat="false" ht="12.8" hidden="false" customHeight="false" outlineLevel="0" collapsed="false">
      <c r="B1048500" s="0" t="n">
        <v>16</v>
      </c>
    </row>
    <row r="1048501" customFormat="false" ht="12.8" hidden="false" customHeight="false" outlineLevel="0" collapsed="false">
      <c r="B1048501" s="0" t="n">
        <v>12</v>
      </c>
    </row>
    <row r="1048502" customFormat="false" ht="12.8" hidden="false" customHeight="false" outlineLevel="0" collapsed="false">
      <c r="B1048502" s="0" t="n">
        <v>6</v>
      </c>
    </row>
    <row r="1048503" customFormat="false" ht="12.8" hidden="false" customHeight="false" outlineLevel="0" collapsed="false">
      <c r="B1048503" s="0" t="n">
        <v>3</v>
      </c>
    </row>
    <row r="1048504" customFormat="false" ht="12.8" hidden="false" customHeight="false" outlineLevel="0" collapsed="false">
      <c r="B1048504" s="0" t="n">
        <v>3</v>
      </c>
    </row>
    <row r="1048505" customFormat="false" ht="12.8" hidden="false" customHeight="false" outlineLevel="0" collapsed="false">
      <c r="B1048505" s="0" t="n">
        <v>3</v>
      </c>
    </row>
    <row r="1048506" customFormat="false" ht="12.8" hidden="false" customHeight="false" outlineLevel="0" collapsed="false">
      <c r="B1048506" s="0" t="n">
        <v>10</v>
      </c>
    </row>
    <row r="1048507" customFormat="false" ht="12.8" hidden="false" customHeight="false" outlineLevel="0" collapsed="false">
      <c r="B1048507" s="0" t="n">
        <v>3</v>
      </c>
    </row>
    <row r="1048508" customFormat="false" ht="12.8" hidden="false" customHeight="false" outlineLevel="0" collapsed="false">
      <c r="B1048508" s="0" t="n">
        <v>8</v>
      </c>
    </row>
    <row r="1048509" customFormat="false" ht="12.8" hidden="false" customHeight="false" outlineLevel="0" collapsed="false">
      <c r="B1048509" s="0" t="n">
        <v>6</v>
      </c>
    </row>
    <row r="1048510" customFormat="false" ht="12.8" hidden="false" customHeight="false" outlineLevel="0" collapsed="false">
      <c r="B1048510" s="0" t="n">
        <v>5</v>
      </c>
    </row>
    <row r="1048511" customFormat="false" ht="12.8" hidden="false" customHeight="false" outlineLevel="0" collapsed="false">
      <c r="B1048511" s="0" t="n">
        <v>5</v>
      </c>
    </row>
    <row r="1048512" customFormat="false" ht="12.8" hidden="false" customHeight="false" outlineLevel="0" collapsed="false">
      <c r="B1048512" s="0" t="n">
        <v>5</v>
      </c>
    </row>
    <row r="1048513" customFormat="false" ht="12.8" hidden="false" customHeight="false" outlineLevel="0" collapsed="false">
      <c r="B1048513" s="0" t="n">
        <v>4</v>
      </c>
    </row>
    <row r="1048514" customFormat="false" ht="12.8" hidden="false" customHeight="false" outlineLevel="0" collapsed="false">
      <c r="B1048514" s="0" t="n">
        <v>3</v>
      </c>
    </row>
    <row r="1048515" customFormat="false" ht="12.8" hidden="false" customHeight="false" outlineLevel="0" collapsed="false">
      <c r="B1048515" s="0" t="n">
        <v>8</v>
      </c>
    </row>
    <row r="1048516" customFormat="false" ht="12.8" hidden="false" customHeight="false" outlineLevel="0" collapsed="false">
      <c r="B1048516" s="0" t="n">
        <v>5</v>
      </c>
    </row>
    <row r="1048517" customFormat="false" ht="12.8" hidden="false" customHeight="false" outlineLevel="0" collapsed="false">
      <c r="B1048517" s="0" t="n">
        <v>3</v>
      </c>
    </row>
    <row r="1048518" customFormat="false" ht="12.8" hidden="false" customHeight="false" outlineLevel="0" collapsed="false">
      <c r="B1048518" s="0" t="n">
        <v>1</v>
      </c>
    </row>
    <row r="1048519" customFormat="false" ht="12.8" hidden="false" customHeight="false" outlineLevel="0" collapsed="false">
      <c r="B1048519" s="0" t="n">
        <v>10</v>
      </c>
    </row>
    <row r="1048520" customFormat="false" ht="12.8" hidden="false" customHeight="false" outlineLevel="0" collapsed="false">
      <c r="B1048520" s="0" t="n">
        <v>9</v>
      </c>
    </row>
    <row r="1048521" customFormat="false" ht="12.8" hidden="false" customHeight="false" outlineLevel="0" collapsed="false">
      <c r="B1048521" s="0" t="n">
        <v>6</v>
      </c>
    </row>
    <row r="1048522" customFormat="false" ht="12.8" hidden="false" customHeight="false" outlineLevel="0" collapsed="false">
      <c r="B1048522" s="0" t="n">
        <v>8</v>
      </c>
    </row>
    <row r="1048523" customFormat="false" ht="12.8" hidden="false" customHeight="false" outlineLevel="0" collapsed="false">
      <c r="B1048523" s="0" t="n">
        <v>1</v>
      </c>
    </row>
    <row r="1048524" customFormat="false" ht="12.8" hidden="false" customHeight="false" outlineLevel="0" collapsed="false">
      <c r="B1048524" s="0" t="n">
        <v>4</v>
      </c>
    </row>
    <row r="1048525" customFormat="false" ht="12.8" hidden="false" customHeight="false" outlineLevel="0" collapsed="false">
      <c r="B1048525" s="0" t="n">
        <v>5</v>
      </c>
    </row>
    <row r="1048526" customFormat="false" ht="12.8" hidden="false" customHeight="false" outlineLevel="0" collapsed="false">
      <c r="B1048526" s="0" t="n">
        <v>3</v>
      </c>
    </row>
    <row r="1048527" customFormat="false" ht="12.8" hidden="false" customHeight="false" outlineLevel="0" collapsed="false">
      <c r="B1048527" s="0" t="n">
        <v>10</v>
      </c>
    </row>
    <row r="1048528" customFormat="false" ht="12.8" hidden="false" customHeight="false" outlineLevel="0" collapsed="false">
      <c r="B1048528" s="0" t="n">
        <v>1</v>
      </c>
    </row>
    <row r="1048529" customFormat="false" ht="12.8" hidden="false" customHeight="false" outlineLevel="0" collapsed="false">
      <c r="B1048529" s="0" t="n">
        <v>5</v>
      </c>
    </row>
    <row r="1048530" customFormat="false" ht="12.8" hidden="false" customHeight="false" outlineLevel="0" collapsed="false">
      <c r="B1048530" s="0" t="n">
        <v>4</v>
      </c>
    </row>
    <row r="1048531" customFormat="false" ht="12.8" hidden="false" customHeight="false" outlineLevel="0" collapsed="false">
      <c r="B1048531" s="0" t="n">
        <v>4</v>
      </c>
    </row>
    <row r="1048532" customFormat="false" ht="12.8" hidden="false" customHeight="false" outlineLevel="0" collapsed="false">
      <c r="B1048532" s="0" t="n">
        <v>3</v>
      </c>
    </row>
    <row r="1048533" customFormat="false" ht="12.8" hidden="false" customHeight="false" outlineLevel="0" collapsed="false">
      <c r="B1048533" s="0" t="n">
        <v>23</v>
      </c>
    </row>
    <row r="1048534" customFormat="false" ht="12.8" hidden="false" customHeight="false" outlineLevel="0" collapsed="false">
      <c r="B1048534" s="0" t="n">
        <v>14</v>
      </c>
    </row>
    <row r="1048535" customFormat="false" ht="12.8" hidden="false" customHeight="false" outlineLevel="0" collapsed="false">
      <c r="B1048535" s="0" t="n">
        <v>3</v>
      </c>
    </row>
    <row r="1048536" customFormat="false" ht="12.8" hidden="false" customHeight="false" outlineLevel="0" collapsed="false">
      <c r="B1048536" s="0" t="n">
        <v>9</v>
      </c>
    </row>
    <row r="1048537" customFormat="false" ht="12.8" hidden="false" customHeight="false" outlineLevel="0" collapsed="false">
      <c r="B1048537" s="0" t="n">
        <v>7</v>
      </c>
    </row>
    <row r="1048538" customFormat="false" ht="12.8" hidden="false" customHeight="false" outlineLevel="0" collapsed="false">
      <c r="B1048538" s="0" t="n">
        <v>3</v>
      </c>
    </row>
    <row r="1048539" customFormat="false" ht="12.8" hidden="false" customHeight="false" outlineLevel="0" collapsed="false">
      <c r="B1048539" s="0" t="n">
        <v>3</v>
      </c>
    </row>
    <row r="1048540" customFormat="false" ht="12.8" hidden="false" customHeight="false" outlineLevel="0" collapsed="false">
      <c r="B1048540" s="0" t="n">
        <v>3</v>
      </c>
    </row>
    <row r="1048541" customFormat="false" ht="12.8" hidden="false" customHeight="false" outlineLevel="0" collapsed="false">
      <c r="B1048541" s="0" t="n">
        <v>4</v>
      </c>
    </row>
    <row r="1048542" customFormat="false" ht="12.8" hidden="false" customHeight="false" outlineLevel="0" collapsed="false">
      <c r="B1048542" s="0" t="n">
        <v>4</v>
      </c>
    </row>
    <row r="1048543" customFormat="false" ht="12.8" hidden="false" customHeight="false" outlineLevel="0" collapsed="false">
      <c r="B1048543" s="0" t="n">
        <v>2</v>
      </c>
    </row>
    <row r="1048544" customFormat="false" ht="12.8" hidden="false" customHeight="false" outlineLevel="0" collapsed="false">
      <c r="B1048544" s="0" t="n">
        <v>7</v>
      </c>
    </row>
    <row r="1048545" customFormat="false" ht="12.8" hidden="false" customHeight="false" outlineLevel="0" collapsed="false">
      <c r="B1048545" s="0" t="n">
        <v>2</v>
      </c>
    </row>
    <row r="1048546" customFormat="false" ht="12.8" hidden="false" customHeight="false" outlineLevel="0" collapsed="false">
      <c r="B1048546" s="0" t="n">
        <v>16</v>
      </c>
    </row>
    <row r="1048547" customFormat="false" ht="12.8" hidden="false" customHeight="false" outlineLevel="0" collapsed="false">
      <c r="B1048547" s="0" t="n">
        <v>4</v>
      </c>
    </row>
    <row r="1048548" customFormat="false" ht="12.8" hidden="false" customHeight="false" outlineLevel="0" collapsed="false">
      <c r="B1048548" s="0" t="n">
        <v>10</v>
      </c>
    </row>
    <row r="1048549" customFormat="false" ht="12.8" hidden="false" customHeight="false" outlineLevel="0" collapsed="false">
      <c r="B1048549" s="0" t="n">
        <v>5</v>
      </c>
    </row>
    <row r="1048550" customFormat="false" ht="12.8" hidden="false" customHeight="false" outlineLevel="0" collapsed="false">
      <c r="B1048550" s="0" t="n">
        <v>3</v>
      </c>
    </row>
    <row r="1048551" customFormat="false" ht="12.8" hidden="false" customHeight="false" outlineLevel="0" collapsed="false">
      <c r="B1048551" s="0" t="n">
        <v>7</v>
      </c>
    </row>
    <row r="1048552" customFormat="false" ht="12.8" hidden="false" customHeight="false" outlineLevel="0" collapsed="false">
      <c r="B1048552" s="0" t="n">
        <v>4</v>
      </c>
    </row>
    <row r="1048553" customFormat="false" ht="12.8" hidden="false" customHeight="false" outlineLevel="0" collapsed="false">
      <c r="B1048553" s="0" t="n">
        <v>3</v>
      </c>
    </row>
    <row r="1048554" customFormat="false" ht="12.8" hidden="false" customHeight="false" outlineLevel="0" collapsed="false">
      <c r="B1048554" s="0" t="n">
        <v>3</v>
      </c>
    </row>
    <row r="1048555" customFormat="false" ht="12.8" hidden="false" customHeight="false" outlineLevel="0" collapsed="false">
      <c r="B1048555" s="0" t="n">
        <v>3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4" min="1" style="0" width="10.71"/>
    <col collapsed="false" customWidth="true" hidden="false" outlineLevel="0" max="5" min="5" style="0" width="32.87"/>
    <col collapsed="false" customWidth="true" hidden="false" outlineLevel="0" max="7" min="6" style="0" width="10.71"/>
    <col collapsed="false" customWidth="true" hidden="false" outlineLevel="0" max="8" min="8" style="0" width="34.13"/>
    <col collapsed="false" customWidth="true" hidden="false" outlineLevel="0" max="1025" min="9" style="0" width="10.71"/>
  </cols>
  <sheetData>
    <row r="1" customFormat="false" ht="12.75" hidden="false" customHeight="false" outlineLevel="0" collapsed="false">
      <c r="A1" s="0" t="s">
        <v>180</v>
      </c>
    </row>
    <row r="2" customFormat="false" ht="12.75" hidden="false" customHeight="false" outlineLevel="0" collapsed="false">
      <c r="A2" s="0" t="s">
        <v>308</v>
      </c>
      <c r="B2" s="0" t="s">
        <v>309</v>
      </c>
      <c r="C2" s="0" t="s">
        <v>298</v>
      </c>
      <c r="D2" s="0" t="s">
        <v>310</v>
      </c>
      <c r="E2" s="0" t="s">
        <v>311</v>
      </c>
      <c r="F2" s="0" t="s">
        <v>305</v>
      </c>
      <c r="G2" s="0" t="s">
        <v>310</v>
      </c>
      <c r="H2" s="0" t="s">
        <v>311</v>
      </c>
    </row>
    <row r="3" customFormat="false" ht="12.75" hidden="false" customHeight="false" outlineLevel="0" collapsed="false">
      <c r="A3" s="0" t="s">
        <v>1</v>
      </c>
      <c r="B3" s="0" t="n">
        <v>6</v>
      </c>
      <c r="C3" s="0" t="n">
        <v>26.5</v>
      </c>
      <c r="D3" s="14" t="s">
        <v>312</v>
      </c>
      <c r="E3" s="0" t="s">
        <v>313</v>
      </c>
      <c r="F3" s="0" t="n">
        <v>2</v>
      </c>
      <c r="G3" s="0" t="s">
        <v>314</v>
      </c>
      <c r="H3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9" activeCellId="0" sqref="G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152</v>
      </c>
      <c r="B1" s="0" t="n">
        <v>2</v>
      </c>
    </row>
    <row r="2" customFormat="false" ht="12.8" hidden="false" customHeight="false" outlineLevel="0" collapsed="false">
      <c r="A2" s="4" t="s">
        <v>153</v>
      </c>
      <c r="B2" s="0" t="n">
        <v>6</v>
      </c>
    </row>
    <row r="3" customFormat="false" ht="12.8" hidden="false" customHeight="false" outlineLevel="0" collapsed="false">
      <c r="A3" s="4" t="s">
        <v>154</v>
      </c>
      <c r="B3" s="0" t="n">
        <v>9</v>
      </c>
    </row>
    <row r="4" customFormat="false" ht="12.8" hidden="false" customHeight="false" outlineLevel="0" collapsed="false">
      <c r="A4" s="4" t="s">
        <v>155</v>
      </c>
      <c r="B4" s="0" t="n">
        <v>19</v>
      </c>
    </row>
    <row r="5" customFormat="false" ht="12.8" hidden="false" customHeight="false" outlineLevel="0" collapsed="false">
      <c r="A5" s="4" t="s">
        <v>156</v>
      </c>
      <c r="B5" s="0" t="n">
        <v>31</v>
      </c>
    </row>
    <row r="6" customFormat="false" ht="12.8" hidden="false" customHeight="false" outlineLevel="0" collapsed="false">
      <c r="A6" s="4" t="s">
        <v>157</v>
      </c>
      <c r="B6" s="0" t="n">
        <v>42</v>
      </c>
    </row>
    <row r="7" customFormat="false" ht="12.8" hidden="false" customHeight="false" outlineLevel="0" collapsed="false">
      <c r="A7" s="4" t="s">
        <v>158</v>
      </c>
      <c r="B7" s="0" t="n">
        <v>46</v>
      </c>
    </row>
    <row r="8" customFormat="false" ht="12.8" hidden="false" customHeight="false" outlineLevel="0" collapsed="false">
      <c r="A8" s="4" t="s">
        <v>159</v>
      </c>
      <c r="B8" s="0" t="n">
        <v>61</v>
      </c>
    </row>
    <row r="9" customFormat="false" ht="12.8" hidden="false" customHeight="false" outlineLevel="0" collapsed="false">
      <c r="A9" s="4" t="s">
        <v>160</v>
      </c>
      <c r="B9" s="0" t="n">
        <v>67</v>
      </c>
    </row>
    <row r="10" customFormat="false" ht="12.8" hidden="false" customHeight="false" outlineLevel="0" collapsed="false">
      <c r="A10" s="4" t="s">
        <v>161</v>
      </c>
      <c r="B10" s="0" t="n">
        <v>68</v>
      </c>
    </row>
    <row r="11" customFormat="false" ht="12.8" hidden="false" customHeight="false" outlineLevel="0" collapsed="false">
      <c r="A11" s="4" t="s">
        <v>162</v>
      </c>
      <c r="B11" s="0" t="n">
        <v>75</v>
      </c>
    </row>
    <row r="12" customFormat="false" ht="12.8" hidden="false" customHeight="false" outlineLevel="0" collapsed="false">
      <c r="A12" s="4" t="s">
        <v>163</v>
      </c>
      <c r="B12" s="0" t="n">
        <v>78</v>
      </c>
    </row>
    <row r="13" customFormat="false" ht="12.8" hidden="false" customHeight="false" outlineLevel="0" collapsed="false">
      <c r="A13" s="4" t="s">
        <v>164</v>
      </c>
      <c r="B13" s="0" t="n">
        <v>81</v>
      </c>
    </row>
    <row r="14" customFormat="false" ht="12.8" hidden="false" customHeight="false" outlineLevel="0" collapsed="false">
      <c r="A14" s="4" t="s">
        <v>165</v>
      </c>
      <c r="B14" s="0" t="n">
        <v>88</v>
      </c>
    </row>
    <row r="15" customFormat="false" ht="12.8" hidden="false" customHeight="false" outlineLevel="0" collapsed="false">
      <c r="A15" s="4" t="s">
        <v>166</v>
      </c>
      <c r="B15" s="0" t="n">
        <v>90</v>
      </c>
    </row>
    <row r="16" customFormat="false" ht="12.8" hidden="false" customHeight="false" outlineLevel="0" collapsed="false">
      <c r="A16" s="4" t="s">
        <v>167</v>
      </c>
      <c r="B16" s="0" t="n">
        <v>96</v>
      </c>
    </row>
    <row r="17" customFormat="false" ht="12.8" hidden="false" customHeight="false" outlineLevel="0" collapsed="false">
      <c r="A17" s="4" t="s">
        <v>168</v>
      </c>
      <c r="B17" s="0" t="n">
        <v>119</v>
      </c>
    </row>
    <row r="18" customFormat="false" ht="12.8" hidden="false" customHeight="false" outlineLevel="0" collapsed="false">
      <c r="A18" s="4" t="s">
        <v>169</v>
      </c>
      <c r="B18" s="0" t="n">
        <v>126</v>
      </c>
    </row>
    <row r="19" customFormat="false" ht="12.8" hidden="false" customHeight="false" outlineLevel="0" collapsed="false">
      <c r="A19" s="4" t="s">
        <v>170</v>
      </c>
      <c r="B19" s="0" t="n">
        <v>127</v>
      </c>
    </row>
    <row r="20" customFormat="false" ht="12.8" hidden="false" customHeight="false" outlineLevel="0" collapsed="false">
      <c r="A20" s="4" t="s">
        <v>171</v>
      </c>
      <c r="B20" s="0" t="n">
        <v>136</v>
      </c>
    </row>
    <row r="21" customFormat="false" ht="12.8" hidden="false" customHeight="false" outlineLevel="0" collapsed="false">
      <c r="A21" s="4" t="s">
        <v>172</v>
      </c>
      <c r="B21" s="0" t="n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8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1" activeCellId="0" sqref="A31"/>
    </sheetView>
  </sheetViews>
  <sheetFormatPr defaultRowHeight="12.75" zeroHeight="false" outlineLevelRow="0" outlineLevelCol="0"/>
  <cols>
    <col collapsed="false" customWidth="true" hidden="false" outlineLevel="0" max="1" min="1" style="0" width="30.86"/>
    <col collapsed="false" customWidth="true" hidden="false" outlineLevel="0" max="19" min="2" style="0" width="8.71"/>
    <col collapsed="false" customWidth="true" hidden="false" outlineLevel="0" max="21" min="20" style="0" width="6.57"/>
    <col collapsed="false" customWidth="true" hidden="false" outlineLevel="0" max="22" min="22" style="0" width="5.01"/>
    <col collapsed="false" customWidth="true" hidden="false" outlineLevel="0" max="23" min="23" style="0" width="3.86"/>
    <col collapsed="false" customWidth="true" hidden="false" outlineLevel="0" max="24" min="24" style="0" width="5.86"/>
    <col collapsed="false" customWidth="true" hidden="false" outlineLevel="0" max="25" min="25" style="0" width="6.57"/>
    <col collapsed="false" customWidth="true" hidden="false" outlineLevel="0" max="26" min="26" style="0" width="3.86"/>
    <col collapsed="false" customWidth="true" hidden="false" outlineLevel="0" max="27" min="27" style="0" width="8.71"/>
    <col collapsed="false" customWidth="true" hidden="false" outlineLevel="0" max="28" min="28" style="0" width="24.57"/>
    <col collapsed="false" customWidth="true" hidden="false" outlineLevel="0" max="29" min="29" style="0" width="31.28"/>
    <col collapsed="false" customWidth="true" hidden="false" outlineLevel="0" max="1025" min="30" style="0" width="8.71"/>
  </cols>
  <sheetData>
    <row r="1" s="3" customFormat="tru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175</v>
      </c>
      <c r="AB1" s="3" t="s">
        <v>176</v>
      </c>
      <c r="AC1" s="3" t="s">
        <v>177</v>
      </c>
    </row>
    <row r="2" customFormat="false" ht="12.75" hidden="false" customHeight="false" outlineLevel="0" collapsed="false">
      <c r="A2" s="0" t="n">
        <v>256644</v>
      </c>
      <c r="B2" s="0" t="n">
        <v>11</v>
      </c>
      <c r="C2" s="0" t="n">
        <v>0</v>
      </c>
      <c r="D2" s="0" t="n">
        <v>10</v>
      </c>
      <c r="E2" s="0" t="n">
        <v>10</v>
      </c>
      <c r="F2" s="0" t="n">
        <v>17</v>
      </c>
      <c r="G2" s="0" t="n">
        <v>37</v>
      </c>
      <c r="H2" s="0" t="n">
        <v>59</v>
      </c>
      <c r="I2" s="0" t="n">
        <v>4</v>
      </c>
      <c r="J2" s="0" t="n">
        <v>0</v>
      </c>
      <c r="K2" s="0" t="n">
        <v>44</v>
      </c>
      <c r="L2" s="0" t="n">
        <v>120</v>
      </c>
      <c r="M2" s="0" t="n">
        <v>5.73</v>
      </c>
      <c r="N2" s="0" t="n">
        <v>3.45</v>
      </c>
      <c r="O2" s="0" t="n">
        <v>0.35</v>
      </c>
      <c r="P2" s="0" t="n">
        <v>0.09</v>
      </c>
      <c r="Q2" s="0" t="n">
        <v>32.09</v>
      </c>
      <c r="R2" s="0" t="n">
        <v>2.36</v>
      </c>
      <c r="S2" s="0" t="n">
        <v>208.91</v>
      </c>
      <c r="T2" s="0" t="n">
        <v>27</v>
      </c>
      <c r="U2" s="0" t="n">
        <v>0</v>
      </c>
      <c r="V2" s="0" t="n">
        <v>0</v>
      </c>
      <c r="W2" s="0" t="n">
        <v>0</v>
      </c>
      <c r="X2" s="0" t="n">
        <v>1.9</v>
      </c>
      <c r="Y2" s="0" t="n">
        <v>1</v>
      </c>
      <c r="Z2" s="0" t="n">
        <v>2</v>
      </c>
      <c r="AA2" s="0" t="s">
        <v>178</v>
      </c>
      <c r="AC2" s="0" t="n">
        <f aca="false">IF(AND(E2&gt;D2,Z2&gt;1),1,0)</f>
        <v>0</v>
      </c>
    </row>
    <row r="3" customFormat="false" ht="12.75" hidden="false" customHeight="false" outlineLevel="0" collapsed="false">
      <c r="A3" s="0" t="s">
        <v>29</v>
      </c>
      <c r="B3" s="0" t="n">
        <v>84</v>
      </c>
      <c r="C3" s="0" t="n">
        <v>0</v>
      </c>
      <c r="D3" s="0" t="n">
        <v>84</v>
      </c>
      <c r="E3" s="0" t="n">
        <v>84</v>
      </c>
      <c r="F3" s="0" t="n">
        <v>1653</v>
      </c>
      <c r="G3" s="0" t="n">
        <v>25</v>
      </c>
      <c r="H3" s="0" t="n">
        <v>62</v>
      </c>
      <c r="I3" s="0" t="n">
        <v>13</v>
      </c>
      <c r="J3" s="0" t="n">
        <v>0</v>
      </c>
      <c r="K3" s="0" t="n">
        <v>92</v>
      </c>
      <c r="L3" s="0" t="n">
        <v>120</v>
      </c>
      <c r="M3" s="0" t="n">
        <v>17.54</v>
      </c>
      <c r="N3" s="0" t="n">
        <v>3.59</v>
      </c>
      <c r="O3" s="0" t="n">
        <v>1.12</v>
      </c>
      <c r="P3" s="0" t="n">
        <v>0</v>
      </c>
      <c r="Q3" s="0" t="n">
        <v>6.7</v>
      </c>
      <c r="R3" s="0" t="n">
        <v>1.82</v>
      </c>
      <c r="S3" s="0" t="n">
        <v>28.62</v>
      </c>
      <c r="T3" s="0" t="n">
        <v>5</v>
      </c>
      <c r="U3" s="0" t="n">
        <v>0</v>
      </c>
      <c r="V3" s="0" t="n">
        <v>0</v>
      </c>
      <c r="W3" s="0" t="n">
        <v>0</v>
      </c>
      <c r="X3" s="0" t="n">
        <v>1</v>
      </c>
      <c r="Y3" s="0" t="n">
        <v>1</v>
      </c>
      <c r="Z3" s="0" t="n">
        <v>1</v>
      </c>
      <c r="AA3" s="0" t="s">
        <v>178</v>
      </c>
      <c r="AB3" s="0" t="n">
        <f aca="false">IF(AND(Z3=1,Q3&gt;50),1,0)</f>
        <v>0</v>
      </c>
      <c r="AC3" s="0" t="n">
        <f aca="false">IF(AND(E3&gt;D3,Z3&gt;1),1,0)</f>
        <v>0</v>
      </c>
    </row>
    <row r="4" customFormat="false" ht="12.75" hidden="false" customHeight="false" outlineLevel="0" collapsed="false">
      <c r="A4" s="0" t="s">
        <v>152</v>
      </c>
      <c r="B4" s="0" t="n">
        <v>4</v>
      </c>
      <c r="C4" s="0" t="n">
        <v>0</v>
      </c>
      <c r="D4" s="0" t="n">
        <v>1</v>
      </c>
      <c r="E4" s="0" t="n">
        <v>2</v>
      </c>
      <c r="F4" s="0" t="n">
        <v>2</v>
      </c>
      <c r="G4" s="0" t="n">
        <v>16</v>
      </c>
      <c r="H4" s="0" t="n">
        <v>75</v>
      </c>
      <c r="I4" s="0" t="n">
        <v>9</v>
      </c>
      <c r="J4" s="0" t="n">
        <v>0</v>
      </c>
      <c r="K4" s="0" t="n">
        <v>88</v>
      </c>
      <c r="L4" s="0" t="n">
        <v>120</v>
      </c>
      <c r="M4" s="0" t="n">
        <v>7.75</v>
      </c>
      <c r="N4" s="0" t="n">
        <v>1.81</v>
      </c>
      <c r="O4" s="0" t="n">
        <v>0.21</v>
      </c>
      <c r="P4" s="0" t="n">
        <v>0</v>
      </c>
      <c r="Q4" s="0" t="n">
        <v>6.32</v>
      </c>
      <c r="R4" s="0" t="n">
        <v>1.03</v>
      </c>
      <c r="S4" s="0" t="n">
        <v>29.45</v>
      </c>
      <c r="T4" s="0" t="n">
        <v>5</v>
      </c>
      <c r="U4" s="0" t="n">
        <v>0</v>
      </c>
      <c r="V4" s="0" t="n">
        <v>0</v>
      </c>
      <c r="W4" s="0" t="n">
        <v>0</v>
      </c>
      <c r="X4" s="0" t="n">
        <v>2.25</v>
      </c>
      <c r="Y4" s="0" t="n">
        <v>2</v>
      </c>
      <c r="Z4" s="0" t="n">
        <v>3</v>
      </c>
      <c r="AA4" s="0" t="s">
        <v>178</v>
      </c>
      <c r="AC4" s="0" t="n">
        <f aca="false">IF(AND(E4&gt;D4,Z4&gt;1),1,0)</f>
        <v>1</v>
      </c>
    </row>
    <row r="5" customFormat="false" ht="12.75" hidden="false" customHeight="false" outlineLevel="0" collapsed="false">
      <c r="A5" s="0" t="s">
        <v>30</v>
      </c>
      <c r="B5" s="0" t="n">
        <v>4</v>
      </c>
      <c r="C5" s="0" t="n">
        <v>0</v>
      </c>
      <c r="D5" s="0" t="n">
        <v>3</v>
      </c>
      <c r="E5" s="0" t="n">
        <v>4</v>
      </c>
      <c r="F5" s="0" t="n">
        <v>4</v>
      </c>
      <c r="G5" s="0" t="n">
        <v>15</v>
      </c>
      <c r="H5" s="0" t="n">
        <v>83</v>
      </c>
      <c r="I5" s="0" t="n">
        <v>2</v>
      </c>
      <c r="J5" s="0" t="n">
        <v>36</v>
      </c>
      <c r="K5" s="0" t="n">
        <v>84</v>
      </c>
      <c r="L5" s="0" t="n">
        <v>117</v>
      </c>
      <c r="M5" s="0" t="n">
        <v>5</v>
      </c>
      <c r="N5" s="0" t="n">
        <v>2.17</v>
      </c>
      <c r="O5" s="0" t="n">
        <v>0.52</v>
      </c>
      <c r="P5" s="0" t="n">
        <v>0</v>
      </c>
      <c r="Q5" s="0" t="n">
        <v>11.07</v>
      </c>
      <c r="R5" s="0" t="n">
        <v>2</v>
      </c>
      <c r="S5" s="0" t="n">
        <v>48.57</v>
      </c>
      <c r="T5" s="0" t="n">
        <v>9</v>
      </c>
      <c r="U5" s="0" t="n">
        <v>0</v>
      </c>
      <c r="V5" s="0" t="n">
        <v>0</v>
      </c>
      <c r="W5" s="0" t="n">
        <v>0</v>
      </c>
      <c r="X5" s="0" t="n">
        <v>1</v>
      </c>
      <c r="Y5" s="0" t="n">
        <v>1.33</v>
      </c>
      <c r="Z5" s="0" t="n">
        <v>2</v>
      </c>
      <c r="AA5" s="0" t="s">
        <v>178</v>
      </c>
      <c r="AC5" s="0" t="n">
        <f aca="false">IF(AND(E5&gt;D5,Z5&gt;1),1,0)</f>
        <v>1</v>
      </c>
    </row>
    <row r="6" customFormat="false" ht="12.75" hidden="false" customHeight="false" outlineLevel="0" collapsed="false">
      <c r="A6" s="0" t="s">
        <v>153</v>
      </c>
      <c r="B6" s="0" t="n">
        <v>3</v>
      </c>
      <c r="C6" s="0" t="n">
        <v>0</v>
      </c>
      <c r="D6" s="0" t="n">
        <v>1</v>
      </c>
      <c r="E6" s="0" t="n">
        <v>2</v>
      </c>
      <c r="F6" s="0" t="n">
        <v>0</v>
      </c>
      <c r="G6" s="0" t="n">
        <v>8</v>
      </c>
      <c r="H6" s="0" t="n">
        <v>90</v>
      </c>
      <c r="I6" s="0" t="n">
        <v>2</v>
      </c>
      <c r="J6" s="0" t="n">
        <v>36</v>
      </c>
      <c r="K6" s="0" t="n">
        <v>85</v>
      </c>
      <c r="L6" s="0" t="n">
        <v>120</v>
      </c>
      <c r="M6" s="0" t="n">
        <v>3.33</v>
      </c>
      <c r="N6" s="0" t="n">
        <v>1.17</v>
      </c>
      <c r="O6" s="0" t="n">
        <v>0.17</v>
      </c>
      <c r="P6" s="0" t="n">
        <v>0</v>
      </c>
      <c r="Q6" s="0" t="n">
        <v>9.42</v>
      </c>
      <c r="R6" s="0" t="n">
        <v>2</v>
      </c>
      <c r="S6" s="0" t="n">
        <v>41.58</v>
      </c>
      <c r="T6" s="0" t="n">
        <v>8</v>
      </c>
      <c r="U6" s="0" t="n">
        <v>0</v>
      </c>
      <c r="V6" s="0" t="n">
        <v>0</v>
      </c>
      <c r="W6" s="0" t="n">
        <v>0</v>
      </c>
      <c r="X6" s="0" t="n">
        <v>2.33</v>
      </c>
      <c r="Y6" s="0" t="n">
        <v>2</v>
      </c>
      <c r="Z6" s="0" t="n">
        <v>2</v>
      </c>
      <c r="AA6" s="0" t="s">
        <v>178</v>
      </c>
      <c r="AC6" s="0" t="n">
        <f aca="false">IF(AND(E6&gt;D6,Z6&gt;1),1,0)</f>
        <v>1</v>
      </c>
    </row>
    <row r="7" customFormat="false" ht="12.75" hidden="false" customHeight="false" outlineLevel="0" collapsed="false">
      <c r="A7" s="0" t="s">
        <v>31</v>
      </c>
      <c r="B7" s="0" t="n">
        <v>17</v>
      </c>
      <c r="C7" s="0" t="n">
        <v>0</v>
      </c>
      <c r="D7" s="0" t="n">
        <v>1</v>
      </c>
      <c r="E7" s="0" t="n">
        <v>20</v>
      </c>
      <c r="F7" s="0" t="n">
        <v>80</v>
      </c>
      <c r="G7" s="0" t="n">
        <v>40</v>
      </c>
      <c r="H7" s="0" t="n">
        <v>60</v>
      </c>
      <c r="I7" s="0" t="n">
        <v>0</v>
      </c>
      <c r="J7" s="0" t="n">
        <v>9</v>
      </c>
      <c r="K7" s="0" t="n">
        <v>58</v>
      </c>
      <c r="L7" s="0" t="n">
        <v>86</v>
      </c>
      <c r="M7" s="0" t="n">
        <v>3.82</v>
      </c>
      <c r="N7" s="0" t="n">
        <v>2.05</v>
      </c>
      <c r="O7" s="0" t="n">
        <v>0.12</v>
      </c>
      <c r="P7" s="0" t="n">
        <v>0</v>
      </c>
      <c r="Q7" s="0" t="n">
        <v>15</v>
      </c>
      <c r="R7" s="0" t="n">
        <v>2.75</v>
      </c>
      <c r="S7" s="0" t="n">
        <v>87</v>
      </c>
      <c r="T7" s="0" t="n">
        <v>12</v>
      </c>
      <c r="U7" s="0" t="n">
        <v>0</v>
      </c>
      <c r="V7" s="0" t="n">
        <v>0</v>
      </c>
      <c r="W7" s="0" t="n">
        <v>0</v>
      </c>
      <c r="X7" s="0" t="n">
        <v>1.02</v>
      </c>
      <c r="Y7" s="0" t="n">
        <v>20</v>
      </c>
      <c r="Z7" s="0" t="n">
        <v>6</v>
      </c>
      <c r="AA7" s="0" t="s">
        <v>178</v>
      </c>
      <c r="AC7" s="0" t="n">
        <f aca="false">IF(AND(E7&gt;D7,Z7&gt;1),1,0)</f>
        <v>1</v>
      </c>
    </row>
    <row r="8" customFormat="false" ht="12.75" hidden="false" customHeight="false" outlineLevel="0" collapsed="false">
      <c r="A8" s="0" t="s">
        <v>32</v>
      </c>
      <c r="B8" s="0" t="n">
        <v>36</v>
      </c>
      <c r="C8" s="0" t="n">
        <v>0</v>
      </c>
      <c r="D8" s="0" t="n">
        <v>2</v>
      </c>
      <c r="E8" s="0" t="n">
        <v>32</v>
      </c>
      <c r="F8" s="0" t="n">
        <v>49</v>
      </c>
      <c r="G8" s="0" t="n">
        <v>24</v>
      </c>
      <c r="H8" s="0" t="n">
        <v>60</v>
      </c>
      <c r="I8" s="0" t="n">
        <v>16</v>
      </c>
      <c r="J8" s="0" t="n">
        <v>0</v>
      </c>
      <c r="K8" s="0" t="n">
        <v>68</v>
      </c>
      <c r="L8" s="0" t="n">
        <v>116</v>
      </c>
      <c r="M8" s="0" t="n">
        <v>4.47</v>
      </c>
      <c r="N8" s="0" t="n">
        <v>4.97</v>
      </c>
      <c r="O8" s="0" t="n">
        <v>0.91</v>
      </c>
      <c r="P8" s="0" t="n">
        <v>0</v>
      </c>
      <c r="Q8" s="0" t="n">
        <v>23.15</v>
      </c>
      <c r="R8" s="0" t="n">
        <v>2.63</v>
      </c>
      <c r="S8" s="0" t="n">
        <v>124.34</v>
      </c>
      <c r="T8" s="0" t="n">
        <v>19</v>
      </c>
      <c r="U8" s="0" t="n">
        <v>0</v>
      </c>
      <c r="V8" s="0" t="n">
        <v>0</v>
      </c>
      <c r="W8" s="0" t="n">
        <v>0</v>
      </c>
      <c r="X8" s="0" t="n">
        <v>1.01</v>
      </c>
      <c r="Y8" s="0" t="n">
        <v>16</v>
      </c>
      <c r="Z8" s="0" t="n">
        <v>3</v>
      </c>
      <c r="AA8" s="0" t="s">
        <v>178</v>
      </c>
      <c r="AC8" s="0" t="n">
        <f aca="false">IF(AND(E8&gt;D8,Z8&gt;1),1,0)</f>
        <v>1</v>
      </c>
    </row>
    <row r="9" customFormat="false" ht="12.75" hidden="false" customHeight="false" outlineLevel="0" collapsed="false">
      <c r="A9" s="0" t="s">
        <v>154</v>
      </c>
      <c r="B9" s="0" t="n">
        <v>2</v>
      </c>
      <c r="C9" s="0" t="n">
        <v>0</v>
      </c>
      <c r="D9" s="0" t="n">
        <v>2</v>
      </c>
      <c r="E9" s="0" t="n">
        <v>2</v>
      </c>
      <c r="F9" s="0" t="n">
        <v>0</v>
      </c>
      <c r="G9" s="0" t="n">
        <v>26</v>
      </c>
      <c r="H9" s="0" t="n">
        <v>66</v>
      </c>
      <c r="I9" s="0" t="n">
        <v>8</v>
      </c>
      <c r="J9" s="0" t="n">
        <v>49</v>
      </c>
      <c r="K9" s="0" t="n">
        <v>80</v>
      </c>
      <c r="L9" s="0" t="n">
        <v>120</v>
      </c>
      <c r="M9" s="0" t="n">
        <v>4.5</v>
      </c>
      <c r="N9" s="0" t="n">
        <v>1.42</v>
      </c>
      <c r="O9" s="0" t="n">
        <v>0</v>
      </c>
      <c r="P9" s="0" t="n">
        <v>0</v>
      </c>
      <c r="Q9" s="0" t="n">
        <v>9.18</v>
      </c>
      <c r="R9" s="0" t="n">
        <v>1.64</v>
      </c>
      <c r="S9" s="0" t="n">
        <v>43.09</v>
      </c>
      <c r="T9" s="0" t="n">
        <v>7</v>
      </c>
      <c r="U9" s="0" t="n">
        <v>0</v>
      </c>
      <c r="V9" s="0" t="n">
        <v>0</v>
      </c>
      <c r="W9" s="0" t="n">
        <v>0</v>
      </c>
      <c r="X9" s="0" t="n">
        <v>1</v>
      </c>
      <c r="Y9" s="0" t="n">
        <v>1</v>
      </c>
      <c r="Z9" s="0" t="n">
        <v>1</v>
      </c>
      <c r="AA9" s="0" t="s">
        <v>178</v>
      </c>
      <c r="AB9" s="0" t="n">
        <f aca="false">IF(AND(Z9=1,Q9&gt;50),1,0)</f>
        <v>0</v>
      </c>
      <c r="AC9" s="0" t="n">
        <f aca="false">IF(AND(E9&gt;D9,Z9&gt;1),1,0)</f>
        <v>0</v>
      </c>
    </row>
    <row r="10" customFormat="false" ht="12.75" hidden="false" customHeight="false" outlineLevel="0" collapsed="false">
      <c r="A10" s="0" t="s">
        <v>33</v>
      </c>
      <c r="B10" s="0" t="n">
        <v>19</v>
      </c>
      <c r="C10" s="0" t="n">
        <v>0</v>
      </c>
      <c r="D10" s="0" t="n">
        <v>1</v>
      </c>
      <c r="E10" s="0" t="n">
        <v>13</v>
      </c>
      <c r="F10" s="0" t="n">
        <v>18</v>
      </c>
      <c r="G10" s="0" t="n">
        <v>35</v>
      </c>
      <c r="H10" s="0" t="n">
        <v>56</v>
      </c>
      <c r="I10" s="0" t="n">
        <v>9</v>
      </c>
      <c r="J10" s="0" t="n">
        <v>5</v>
      </c>
      <c r="K10" s="0" t="n">
        <v>75</v>
      </c>
      <c r="L10" s="0" t="n">
        <v>115</v>
      </c>
      <c r="M10" s="0" t="n">
        <v>2.74</v>
      </c>
      <c r="N10" s="0" t="n">
        <v>2.13</v>
      </c>
      <c r="O10" s="0" t="n">
        <v>0.29</v>
      </c>
      <c r="P10" s="0" t="n">
        <v>0</v>
      </c>
      <c r="Q10" s="0" t="n">
        <v>20.39</v>
      </c>
      <c r="R10" s="0" t="n">
        <v>2.96</v>
      </c>
      <c r="S10" s="0" t="n">
        <v>101.79</v>
      </c>
      <c r="T10" s="0" t="n">
        <v>17</v>
      </c>
      <c r="U10" s="0" t="n">
        <v>0</v>
      </c>
      <c r="V10" s="0" t="n">
        <v>0</v>
      </c>
      <c r="W10" s="0" t="n">
        <v>0</v>
      </c>
      <c r="X10" s="0" t="n">
        <v>1.35</v>
      </c>
      <c r="Y10" s="0" t="n">
        <v>13</v>
      </c>
      <c r="Z10" s="0" t="n">
        <v>5</v>
      </c>
      <c r="AA10" s="0" t="s">
        <v>178</v>
      </c>
      <c r="AC10" s="0" t="n">
        <f aca="false">IF(AND(E10&gt;D10,Z10&gt;1),1,0)</f>
        <v>1</v>
      </c>
    </row>
    <row r="11" customFormat="false" ht="12.75" hidden="false" customHeight="false" outlineLevel="0" collapsed="false">
      <c r="A11" s="0" t="s">
        <v>34</v>
      </c>
      <c r="B11" s="0" t="n">
        <v>10</v>
      </c>
      <c r="C11" s="0" t="n">
        <v>0</v>
      </c>
      <c r="D11" s="0" t="n">
        <v>1</v>
      </c>
      <c r="E11" s="0" t="n">
        <v>7</v>
      </c>
      <c r="F11" s="0" t="n">
        <v>23</v>
      </c>
      <c r="G11" s="0" t="n">
        <v>0</v>
      </c>
      <c r="H11" s="0" t="n">
        <v>100</v>
      </c>
      <c r="I11" s="0" t="n">
        <v>0</v>
      </c>
      <c r="J11" s="0" t="n">
        <v>73</v>
      </c>
      <c r="K11" s="0" t="n">
        <v>85</v>
      </c>
      <c r="L11" s="0" t="n">
        <v>90</v>
      </c>
      <c r="M11" s="0" t="n">
        <v>3.1</v>
      </c>
      <c r="N11" s="0" t="n">
        <v>2.45</v>
      </c>
      <c r="O11" s="0" t="n">
        <v>0</v>
      </c>
      <c r="P11" s="0" t="n">
        <v>0</v>
      </c>
      <c r="Q11" s="0" t="n">
        <v>7</v>
      </c>
      <c r="R11" s="0" t="n">
        <v>1.5</v>
      </c>
      <c r="S11" s="0" t="n">
        <v>31.75</v>
      </c>
      <c r="T11" s="0" t="n">
        <v>6</v>
      </c>
      <c r="U11" s="0" t="n">
        <v>0</v>
      </c>
      <c r="V11" s="0" t="n">
        <v>0</v>
      </c>
      <c r="W11" s="0" t="n">
        <v>0</v>
      </c>
      <c r="X11" s="0" t="n">
        <v>1</v>
      </c>
      <c r="Y11" s="0" t="n">
        <v>7</v>
      </c>
      <c r="Z11" s="0" t="n">
        <v>3</v>
      </c>
      <c r="AA11" s="0" t="s">
        <v>178</v>
      </c>
      <c r="AC11" s="0" t="n">
        <f aca="false">IF(AND(E11&gt;D11,Z11&gt;1),1,0)</f>
        <v>1</v>
      </c>
    </row>
    <row r="12" customFormat="false" ht="12.75" hidden="false" customHeight="false" outlineLevel="0" collapsed="false">
      <c r="A12" s="0" t="s">
        <v>35</v>
      </c>
      <c r="B12" s="0" t="n">
        <v>4</v>
      </c>
      <c r="C12" s="0" t="n">
        <v>0</v>
      </c>
      <c r="D12" s="0" t="n">
        <v>1</v>
      </c>
      <c r="E12" s="0" t="n">
        <v>3</v>
      </c>
      <c r="F12" s="0" t="n">
        <v>0</v>
      </c>
      <c r="G12" s="0" t="n">
        <v>9</v>
      </c>
      <c r="H12" s="0" t="n">
        <v>91</v>
      </c>
      <c r="I12" s="0" t="n">
        <v>0</v>
      </c>
      <c r="J12" s="0" t="n">
        <v>33</v>
      </c>
      <c r="K12" s="0" t="n">
        <v>61</v>
      </c>
      <c r="L12" s="0" t="n">
        <v>85</v>
      </c>
      <c r="M12" s="0" t="n">
        <v>3.25</v>
      </c>
      <c r="N12" s="0" t="n">
        <v>2.13</v>
      </c>
      <c r="O12" s="0" t="n">
        <v>0.5</v>
      </c>
      <c r="P12" s="0" t="n">
        <v>0</v>
      </c>
      <c r="Q12" s="0" t="n">
        <v>8.44</v>
      </c>
      <c r="R12" s="0" t="n">
        <v>1.33</v>
      </c>
      <c r="S12" s="0" t="n">
        <v>40.89</v>
      </c>
      <c r="T12" s="0" t="n">
        <v>7</v>
      </c>
      <c r="U12" s="0" t="n">
        <v>0</v>
      </c>
      <c r="V12" s="0" t="n">
        <v>0</v>
      </c>
      <c r="W12" s="0" t="n">
        <v>0</v>
      </c>
      <c r="X12" s="0" t="n">
        <v>1.25</v>
      </c>
      <c r="Y12" s="0" t="n">
        <v>3</v>
      </c>
      <c r="Z12" s="0" t="n">
        <v>2</v>
      </c>
      <c r="AA12" s="0" t="s">
        <v>178</v>
      </c>
      <c r="AC12" s="0" t="n">
        <f aca="false">IF(AND(E12&gt;D12,Z12&gt;1),1,0)</f>
        <v>1</v>
      </c>
    </row>
    <row r="13" customFormat="false" ht="12.75" hidden="false" customHeight="false" outlineLevel="0" collapsed="false">
      <c r="A13" s="0" t="s">
        <v>36</v>
      </c>
      <c r="B13" s="0" t="n">
        <v>13</v>
      </c>
      <c r="C13" s="0" t="n">
        <v>0</v>
      </c>
      <c r="D13" s="0" t="n">
        <v>9</v>
      </c>
      <c r="E13" s="0" t="n">
        <v>11</v>
      </c>
      <c r="F13" s="0" t="n">
        <v>5</v>
      </c>
      <c r="G13" s="0" t="n">
        <v>25</v>
      </c>
      <c r="H13" s="0" t="n">
        <v>75</v>
      </c>
      <c r="I13" s="0" t="n">
        <v>0</v>
      </c>
      <c r="J13" s="0" t="n">
        <v>77</v>
      </c>
      <c r="K13" s="0" t="n">
        <v>104</v>
      </c>
      <c r="L13" s="0" t="n">
        <v>120</v>
      </c>
      <c r="M13" s="0" t="n">
        <v>4.77</v>
      </c>
      <c r="N13" s="0" t="n">
        <v>2.1</v>
      </c>
      <c r="O13" s="0" t="n">
        <v>0.4</v>
      </c>
      <c r="P13" s="0" t="n">
        <v>0.15</v>
      </c>
      <c r="Q13" s="0" t="n">
        <v>4.29</v>
      </c>
      <c r="R13" s="0" t="n">
        <v>1.14</v>
      </c>
      <c r="S13" s="0" t="n">
        <v>16.71</v>
      </c>
      <c r="T13" s="0" t="n">
        <v>3</v>
      </c>
      <c r="U13" s="0" t="n">
        <v>0</v>
      </c>
      <c r="V13" s="0" t="n">
        <v>0</v>
      </c>
      <c r="W13" s="0" t="n">
        <v>0</v>
      </c>
      <c r="X13" s="0" t="n">
        <v>1.02</v>
      </c>
      <c r="Y13" s="0" t="n">
        <v>1.22</v>
      </c>
      <c r="Z13" s="0" t="n">
        <v>3</v>
      </c>
      <c r="AA13" s="0" t="s">
        <v>178</v>
      </c>
      <c r="AC13" s="0" t="n">
        <f aca="false">IF(AND(E13&gt;D13,Z13&gt;1),1,0)</f>
        <v>1</v>
      </c>
    </row>
    <row r="14" customFormat="false" ht="12.75" hidden="false" customHeight="false" outlineLevel="0" collapsed="false">
      <c r="A14" s="0" t="s">
        <v>179</v>
      </c>
      <c r="B14" s="0" t="n">
        <v>9</v>
      </c>
      <c r="C14" s="0" t="n">
        <v>2</v>
      </c>
      <c r="D14" s="0" t="n">
        <v>9</v>
      </c>
      <c r="E14" s="0" t="n">
        <v>9</v>
      </c>
      <c r="F14" s="0" t="n">
        <v>254</v>
      </c>
      <c r="G14" s="0" t="n">
        <v>1</v>
      </c>
      <c r="H14" s="0" t="n">
        <v>64</v>
      </c>
      <c r="I14" s="0" t="n">
        <v>35</v>
      </c>
      <c r="J14" s="0" t="n">
        <v>66</v>
      </c>
      <c r="K14" s="0" t="n">
        <v>90</v>
      </c>
      <c r="L14" s="0" t="n">
        <v>109</v>
      </c>
      <c r="M14" s="0" t="n">
        <v>15.44</v>
      </c>
      <c r="N14" s="0" t="n">
        <v>5.46</v>
      </c>
      <c r="O14" s="0" t="n">
        <v>1.34</v>
      </c>
      <c r="P14" s="0" t="n">
        <v>2.22</v>
      </c>
      <c r="Q14" s="0" t="n">
        <v>4.92</v>
      </c>
      <c r="R14" s="0" t="n">
        <v>1.42</v>
      </c>
      <c r="S14" s="0" t="n">
        <v>19.67</v>
      </c>
      <c r="T14" s="0" t="n">
        <v>4</v>
      </c>
      <c r="U14" s="0" t="n">
        <v>5</v>
      </c>
      <c r="V14" s="0" t="n">
        <v>1.67</v>
      </c>
      <c r="W14" s="0" t="n">
        <v>6.18</v>
      </c>
      <c r="X14" s="0" t="n">
        <v>1</v>
      </c>
      <c r="Y14" s="0" t="n">
        <v>1</v>
      </c>
      <c r="Z14" s="0" t="n">
        <v>1</v>
      </c>
      <c r="AA14" s="0" t="s">
        <v>180</v>
      </c>
      <c r="AB14" s="0" t="n">
        <f aca="false">IF(AND(Z14=1,Q14&gt;50),1,0)</f>
        <v>0</v>
      </c>
      <c r="AC14" s="0" t="n">
        <f aca="false">IF(AND(E14&gt;D14,Z14&gt;1),1,0)</f>
        <v>0</v>
      </c>
    </row>
    <row r="15" customFormat="false" ht="12.75" hidden="false" customHeight="false" outlineLevel="0" collapsed="false">
      <c r="A15" s="0" t="s">
        <v>37</v>
      </c>
      <c r="B15" s="0" t="n">
        <v>5</v>
      </c>
      <c r="C15" s="0" t="n">
        <v>4</v>
      </c>
      <c r="D15" s="0" t="n">
        <v>2</v>
      </c>
      <c r="E15" s="0" t="n">
        <v>8</v>
      </c>
      <c r="F15" s="0" t="n">
        <v>6</v>
      </c>
      <c r="G15" s="0" t="n">
        <v>9</v>
      </c>
      <c r="H15" s="0" t="n">
        <v>78</v>
      </c>
      <c r="I15" s="0" t="n">
        <v>13</v>
      </c>
      <c r="J15" s="0" t="n">
        <v>34</v>
      </c>
      <c r="K15" s="0" t="n">
        <v>93</v>
      </c>
      <c r="L15" s="0" t="n">
        <v>120</v>
      </c>
      <c r="M15" s="0" t="n">
        <v>41.8</v>
      </c>
      <c r="N15" s="0" t="n">
        <v>1.85</v>
      </c>
      <c r="O15" s="0" t="n">
        <v>0.32</v>
      </c>
      <c r="P15" s="0" t="n">
        <v>1</v>
      </c>
      <c r="Q15" s="0" t="n">
        <v>5.14</v>
      </c>
      <c r="R15" s="0" t="n">
        <v>1</v>
      </c>
      <c r="S15" s="0" t="n">
        <v>21.27</v>
      </c>
      <c r="T15" s="0" t="n">
        <v>4</v>
      </c>
      <c r="U15" s="0" t="n">
        <v>0</v>
      </c>
      <c r="V15" s="0" t="n">
        <v>0</v>
      </c>
      <c r="W15" s="0" t="n">
        <v>0</v>
      </c>
      <c r="X15" s="0" t="n">
        <v>2.4</v>
      </c>
      <c r="Y15" s="0" t="n">
        <v>4</v>
      </c>
      <c r="Z15" s="0" t="n">
        <v>8</v>
      </c>
      <c r="AA15" s="0" t="s">
        <v>178</v>
      </c>
      <c r="AC15" s="0" t="n">
        <f aca="false">IF(AND(E15&gt;D15,Z15&gt;1),1,0)</f>
        <v>1</v>
      </c>
    </row>
    <row r="16" customFormat="false" ht="12.75" hidden="false" customHeight="false" outlineLevel="0" collapsed="false">
      <c r="A16" s="0" t="s">
        <v>38</v>
      </c>
      <c r="B16" s="0" t="n">
        <v>7</v>
      </c>
      <c r="C16" s="0" t="n">
        <v>3</v>
      </c>
      <c r="D16" s="0" t="n">
        <v>3</v>
      </c>
      <c r="E16" s="0" t="n">
        <v>9</v>
      </c>
      <c r="F16" s="0" t="n">
        <v>21</v>
      </c>
      <c r="G16" s="0" t="n">
        <v>26</v>
      </c>
      <c r="H16" s="0" t="n">
        <v>68</v>
      </c>
      <c r="I16" s="0" t="n">
        <v>6</v>
      </c>
      <c r="J16" s="0" t="n">
        <v>35</v>
      </c>
      <c r="K16" s="0" t="n">
        <v>87</v>
      </c>
      <c r="L16" s="0" t="n">
        <v>117</v>
      </c>
      <c r="M16" s="0" t="n">
        <v>25.29</v>
      </c>
      <c r="N16" s="0" t="n">
        <v>2.03</v>
      </c>
      <c r="O16" s="0" t="n">
        <v>0.38</v>
      </c>
      <c r="P16" s="0" t="n">
        <v>1</v>
      </c>
      <c r="Q16" s="0" t="n">
        <v>5.5</v>
      </c>
      <c r="R16" s="0" t="n">
        <v>0.93</v>
      </c>
      <c r="S16" s="0" t="n">
        <v>21.86</v>
      </c>
      <c r="T16" s="0" t="n">
        <v>4</v>
      </c>
      <c r="U16" s="0" t="n">
        <v>0</v>
      </c>
      <c r="V16" s="0" t="n">
        <v>0</v>
      </c>
      <c r="W16" s="0" t="n">
        <v>0</v>
      </c>
      <c r="X16" s="0" t="n">
        <v>2.54</v>
      </c>
      <c r="Y16" s="0" t="n">
        <v>3</v>
      </c>
      <c r="Z16" s="0" t="n">
        <v>8</v>
      </c>
      <c r="AA16" s="0" t="s">
        <v>178</v>
      </c>
      <c r="AC16" s="0" t="n">
        <f aca="false">IF(AND(E16&gt;D16,Z16&gt;1),1,0)</f>
        <v>1</v>
      </c>
    </row>
    <row r="17" customFormat="false" ht="12.75" hidden="false" customHeight="false" outlineLevel="0" collapsed="false">
      <c r="A17" s="0" t="s">
        <v>181</v>
      </c>
      <c r="B17" s="0" t="n">
        <v>3</v>
      </c>
      <c r="C17" s="0" t="n">
        <v>0</v>
      </c>
      <c r="D17" s="0" t="n">
        <v>3</v>
      </c>
      <c r="E17" s="0" t="n">
        <v>3</v>
      </c>
      <c r="F17" s="0" t="n">
        <v>0</v>
      </c>
      <c r="G17" s="0" t="n">
        <v>8</v>
      </c>
      <c r="H17" s="0" t="n">
        <v>70</v>
      </c>
      <c r="I17" s="0" t="n">
        <v>22</v>
      </c>
      <c r="J17" s="0" t="n">
        <v>65</v>
      </c>
      <c r="K17" s="0" t="n">
        <v>89</v>
      </c>
      <c r="L17" s="0" t="n">
        <v>109</v>
      </c>
      <c r="M17" s="0" t="n">
        <v>8.33</v>
      </c>
      <c r="N17" s="0" t="n">
        <v>2.89</v>
      </c>
      <c r="O17" s="0" t="n">
        <v>0.62</v>
      </c>
      <c r="P17" s="0" t="n">
        <v>0</v>
      </c>
      <c r="Q17" s="0" t="n">
        <v>8.06</v>
      </c>
      <c r="R17" s="0" t="n">
        <v>1.82</v>
      </c>
      <c r="S17" s="0" t="n">
        <v>34.24</v>
      </c>
      <c r="T17" s="0" t="n">
        <v>6</v>
      </c>
      <c r="U17" s="0" t="n">
        <v>0</v>
      </c>
      <c r="V17" s="0" t="n">
        <v>0</v>
      </c>
      <c r="W17" s="0" t="n">
        <v>0</v>
      </c>
      <c r="X17" s="0" t="n">
        <v>1</v>
      </c>
      <c r="Y17" s="0" t="n">
        <v>1</v>
      </c>
      <c r="Z17" s="0" t="n">
        <v>1</v>
      </c>
      <c r="AA17" s="0" t="s">
        <v>180</v>
      </c>
      <c r="AB17" s="0" t="n">
        <f aca="false">IF(AND(Z17=1,Q17&gt;50),1,0)</f>
        <v>0</v>
      </c>
      <c r="AC17" s="0" t="n">
        <f aca="false">IF(AND(E17&gt;D17,Z17&gt;1),1,0)</f>
        <v>0</v>
      </c>
    </row>
    <row r="18" customFormat="false" ht="12.75" hidden="false" customHeight="false" outlineLevel="0" collapsed="false">
      <c r="A18" s="0" t="s">
        <v>182</v>
      </c>
      <c r="B18" s="0" t="n">
        <v>3</v>
      </c>
      <c r="C18" s="0" t="n">
        <v>0</v>
      </c>
      <c r="D18" s="0" t="n">
        <v>3</v>
      </c>
      <c r="E18" s="0" t="n">
        <v>3</v>
      </c>
      <c r="F18" s="0" t="n">
        <v>0</v>
      </c>
      <c r="G18" s="0" t="n">
        <v>8</v>
      </c>
      <c r="H18" s="0" t="n">
        <v>70</v>
      </c>
      <c r="I18" s="0" t="n">
        <v>22</v>
      </c>
      <c r="J18" s="0" t="n">
        <v>65</v>
      </c>
      <c r="K18" s="0" t="n">
        <v>89</v>
      </c>
      <c r="L18" s="0" t="n">
        <v>109</v>
      </c>
      <c r="M18" s="0" t="n">
        <v>8.33</v>
      </c>
      <c r="N18" s="0" t="n">
        <v>2.89</v>
      </c>
      <c r="O18" s="0" t="n">
        <v>0.62</v>
      </c>
      <c r="P18" s="0" t="n">
        <v>0</v>
      </c>
      <c r="Q18" s="0" t="n">
        <v>8.06</v>
      </c>
      <c r="R18" s="0" t="n">
        <v>1.82</v>
      </c>
      <c r="S18" s="0" t="n">
        <v>34.24</v>
      </c>
      <c r="T18" s="0" t="n">
        <v>6</v>
      </c>
      <c r="U18" s="0" t="n">
        <v>0</v>
      </c>
      <c r="V18" s="0" t="n">
        <v>0</v>
      </c>
      <c r="W18" s="0" t="n">
        <v>0</v>
      </c>
      <c r="X18" s="0" t="n">
        <v>1</v>
      </c>
      <c r="Y18" s="0" t="n">
        <v>1</v>
      </c>
      <c r="Z18" s="0" t="n">
        <v>1</v>
      </c>
      <c r="AA18" s="0" t="s">
        <v>180</v>
      </c>
      <c r="AB18" s="0" t="n">
        <f aca="false">IF(AND(Z18=1,Q18&gt;50),1,0)</f>
        <v>0</v>
      </c>
      <c r="AC18" s="0" t="n">
        <f aca="false">IF(AND(E18&gt;D18,Z18&gt;1),1,0)</f>
        <v>0</v>
      </c>
    </row>
    <row r="19" customFormat="false" ht="12.75" hidden="false" customHeight="false" outlineLevel="0" collapsed="false">
      <c r="A19" s="0" t="s">
        <v>183</v>
      </c>
      <c r="B19" s="0" t="n">
        <v>6</v>
      </c>
      <c r="C19" s="0" t="n">
        <v>0</v>
      </c>
      <c r="D19" s="0" t="n">
        <v>6</v>
      </c>
      <c r="E19" s="0" t="n">
        <v>6</v>
      </c>
      <c r="F19" s="0" t="n">
        <v>10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3</v>
      </c>
      <c r="N19" s="0" t="n">
        <v>3.38</v>
      </c>
      <c r="O19" s="0" t="n">
        <v>1.26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2</v>
      </c>
      <c r="Y19" s="0" t="n">
        <v>1</v>
      </c>
      <c r="Z19" s="0" t="n">
        <v>1</v>
      </c>
      <c r="AA19" s="0" t="s">
        <v>180</v>
      </c>
      <c r="AB19" s="0" t="n">
        <f aca="false">IF(AND(Z19=1,Q19&gt;50),1,0)</f>
        <v>0</v>
      </c>
      <c r="AC19" s="0" t="n">
        <f aca="false">IF(AND(E19&gt;D19,Z19&gt;1),1,0)</f>
        <v>0</v>
      </c>
    </row>
    <row r="20" customFormat="false" ht="12.75" hidden="false" customHeight="false" outlineLevel="0" collapsed="false">
      <c r="A20" s="0" t="s">
        <v>39</v>
      </c>
      <c r="B20" s="0" t="n">
        <v>6</v>
      </c>
      <c r="C20" s="0" t="n">
        <v>0</v>
      </c>
      <c r="D20" s="0" t="n">
        <v>3</v>
      </c>
      <c r="E20" s="0" t="n">
        <v>3</v>
      </c>
      <c r="F20" s="0" t="n">
        <v>1</v>
      </c>
      <c r="G20" s="0" t="n">
        <v>0</v>
      </c>
      <c r="H20" s="0" t="n">
        <v>100</v>
      </c>
      <c r="I20" s="0" t="n">
        <v>0</v>
      </c>
      <c r="J20" s="0" t="n">
        <v>75</v>
      </c>
      <c r="K20" s="0" t="n">
        <v>97</v>
      </c>
      <c r="L20" s="0" t="n">
        <v>115</v>
      </c>
      <c r="M20" s="0" t="n">
        <v>7.17</v>
      </c>
      <c r="N20" s="0" t="n">
        <v>1.59</v>
      </c>
      <c r="O20" s="0" t="n">
        <v>0.14</v>
      </c>
      <c r="P20" s="0" t="n">
        <v>0.5</v>
      </c>
      <c r="Q20" s="0" t="n">
        <v>7.83</v>
      </c>
      <c r="R20" s="0" t="n">
        <v>2</v>
      </c>
      <c r="S20" s="0" t="n">
        <v>33.17</v>
      </c>
      <c r="T20" s="0" t="n">
        <v>6</v>
      </c>
      <c r="U20" s="0" t="n">
        <v>0</v>
      </c>
      <c r="V20" s="0" t="n">
        <v>0</v>
      </c>
      <c r="W20" s="0" t="n">
        <v>0</v>
      </c>
      <c r="X20" s="0" t="n">
        <v>1</v>
      </c>
      <c r="Y20" s="0" t="n">
        <v>1</v>
      </c>
      <c r="Z20" s="0" t="n">
        <v>3</v>
      </c>
      <c r="AA20" s="0" t="s">
        <v>178</v>
      </c>
      <c r="AC20" s="0" t="n">
        <f aca="false">IF(AND(E20&gt;D20,Z20&gt;1),1,0)</f>
        <v>0</v>
      </c>
    </row>
    <row r="21" customFormat="false" ht="12.75" hidden="false" customHeight="false" outlineLevel="0" collapsed="false">
      <c r="A21" s="0" t="s">
        <v>40</v>
      </c>
      <c r="B21" s="0" t="n">
        <v>22</v>
      </c>
      <c r="C21" s="0" t="n">
        <v>0</v>
      </c>
      <c r="D21" s="0" t="n">
        <v>3</v>
      </c>
      <c r="E21" s="0" t="n">
        <v>29</v>
      </c>
      <c r="F21" s="0" t="n">
        <v>61</v>
      </c>
      <c r="G21" s="0" t="n">
        <v>19</v>
      </c>
      <c r="H21" s="0" t="n">
        <v>75</v>
      </c>
      <c r="I21" s="0" t="n">
        <v>6</v>
      </c>
      <c r="J21" s="0" t="n">
        <v>41</v>
      </c>
      <c r="K21" s="0" t="n">
        <v>87</v>
      </c>
      <c r="L21" s="0" t="n">
        <v>118</v>
      </c>
      <c r="M21" s="0" t="n">
        <v>7.95</v>
      </c>
      <c r="N21" s="0" t="n">
        <v>3.49</v>
      </c>
      <c r="O21" s="0" t="n">
        <v>0.76</v>
      </c>
      <c r="P21" s="0" t="n">
        <v>0.41</v>
      </c>
      <c r="Q21" s="0" t="n">
        <v>13.29</v>
      </c>
      <c r="R21" s="0" t="n">
        <v>2.62</v>
      </c>
      <c r="S21" s="0" t="n">
        <v>62.14</v>
      </c>
      <c r="T21" s="0" t="n">
        <v>11</v>
      </c>
      <c r="U21" s="0" t="n">
        <v>0</v>
      </c>
      <c r="V21" s="0" t="n">
        <v>0</v>
      </c>
      <c r="W21" s="0" t="n">
        <v>0</v>
      </c>
      <c r="X21" s="0" t="n">
        <v>1.11</v>
      </c>
      <c r="Y21" s="0" t="n">
        <v>9.67</v>
      </c>
      <c r="Z21" s="0" t="n">
        <v>4</v>
      </c>
      <c r="AA21" s="0" t="s">
        <v>178</v>
      </c>
      <c r="AC21" s="0" t="n">
        <f aca="false">IF(AND(E21&gt;D21,Z21&gt;1),1,0)</f>
        <v>1</v>
      </c>
    </row>
    <row r="22" customFormat="false" ht="12.75" hidden="false" customHeight="false" outlineLevel="0" collapsed="false">
      <c r="A22" s="0" t="s">
        <v>41</v>
      </c>
      <c r="B22" s="0" t="n">
        <v>6</v>
      </c>
      <c r="C22" s="0" t="n">
        <v>4</v>
      </c>
      <c r="D22" s="0" t="n">
        <v>1</v>
      </c>
      <c r="E22" s="0" t="n">
        <v>2</v>
      </c>
      <c r="F22" s="0" t="n">
        <v>17</v>
      </c>
      <c r="G22" s="0" t="n">
        <v>10</v>
      </c>
      <c r="H22" s="0" t="n">
        <v>75</v>
      </c>
      <c r="I22" s="0" t="n">
        <v>15</v>
      </c>
      <c r="J22" s="0" t="n">
        <v>0</v>
      </c>
      <c r="K22" s="0" t="n">
        <v>70</v>
      </c>
      <c r="L22" s="0" t="n">
        <v>117</v>
      </c>
      <c r="M22" s="0" t="n">
        <v>235.17</v>
      </c>
      <c r="N22" s="0" t="n">
        <v>2.19</v>
      </c>
      <c r="O22" s="0" t="n">
        <v>0.28</v>
      </c>
      <c r="P22" s="0" t="n">
        <v>1.17</v>
      </c>
      <c r="Q22" s="0" t="n">
        <v>6.56</v>
      </c>
      <c r="R22" s="0" t="n">
        <v>1.06</v>
      </c>
      <c r="S22" s="0" t="n">
        <v>29.5</v>
      </c>
      <c r="T22" s="0" t="n">
        <v>5</v>
      </c>
      <c r="U22" s="0" t="n">
        <v>0</v>
      </c>
      <c r="V22" s="0" t="n">
        <v>0</v>
      </c>
      <c r="W22" s="0" t="n">
        <v>0</v>
      </c>
      <c r="X22" s="0" t="n">
        <v>1.42</v>
      </c>
      <c r="Y22" s="0" t="n">
        <v>2</v>
      </c>
      <c r="Z22" s="0" t="n">
        <v>211</v>
      </c>
      <c r="AA22" s="0" t="s">
        <v>178</v>
      </c>
      <c r="AC22" s="0" t="n">
        <f aca="false">IF(AND(E22&gt;D22,Z22&gt;1),1,0)</f>
        <v>1</v>
      </c>
    </row>
    <row r="23" customFormat="false" ht="12.75" hidden="false" customHeight="false" outlineLevel="0" collapsed="false">
      <c r="A23" s="0" t="s">
        <v>184</v>
      </c>
      <c r="B23" s="0" t="n">
        <v>4</v>
      </c>
      <c r="C23" s="0" t="n">
        <v>0</v>
      </c>
      <c r="D23" s="0" t="n">
        <v>4</v>
      </c>
      <c r="E23" s="0" t="n">
        <v>4</v>
      </c>
      <c r="F23" s="0" t="n">
        <v>13</v>
      </c>
      <c r="G23" s="0" t="n">
        <v>8</v>
      </c>
      <c r="H23" s="0" t="n">
        <v>73</v>
      </c>
      <c r="I23" s="0" t="n">
        <v>19</v>
      </c>
      <c r="J23" s="0" t="n">
        <v>66</v>
      </c>
      <c r="K23" s="0" t="n">
        <v>89</v>
      </c>
      <c r="L23" s="0" t="n">
        <v>109</v>
      </c>
      <c r="M23" s="0" t="n">
        <v>7</v>
      </c>
      <c r="N23" s="0" t="n">
        <v>1.26</v>
      </c>
      <c r="O23" s="0" t="n">
        <v>0.15</v>
      </c>
      <c r="P23" s="0" t="n">
        <v>0</v>
      </c>
      <c r="Q23" s="0" t="n">
        <v>5.5</v>
      </c>
      <c r="R23" s="0" t="n">
        <v>1.44</v>
      </c>
      <c r="S23" s="0" t="n">
        <v>21.61</v>
      </c>
      <c r="T23" s="0" t="n">
        <v>4</v>
      </c>
      <c r="U23" s="0" t="n">
        <v>0</v>
      </c>
      <c r="V23" s="0" t="n">
        <v>0</v>
      </c>
      <c r="W23" s="0" t="n">
        <v>0</v>
      </c>
      <c r="X23" s="0" t="n">
        <v>3</v>
      </c>
      <c r="Y23" s="0" t="n">
        <v>1</v>
      </c>
      <c r="Z23" s="0" t="n">
        <v>1</v>
      </c>
      <c r="AA23" s="0" t="s">
        <v>180</v>
      </c>
      <c r="AB23" s="0" t="n">
        <f aca="false">IF(AND(Z23=1,Q23&gt;50),1,0)</f>
        <v>0</v>
      </c>
      <c r="AC23" s="0" t="n">
        <f aca="false">IF(AND(E23&gt;D23,Z23&gt;1),1,0)</f>
        <v>0</v>
      </c>
    </row>
    <row r="24" customFormat="false" ht="12.75" hidden="false" customHeight="false" outlineLevel="0" collapsed="false">
      <c r="A24" s="0" t="s">
        <v>185</v>
      </c>
      <c r="B24" s="0" t="n">
        <v>37</v>
      </c>
      <c r="C24" s="0" t="n">
        <v>3</v>
      </c>
      <c r="D24" s="0" t="n">
        <v>37</v>
      </c>
      <c r="E24" s="0" t="n">
        <v>37</v>
      </c>
      <c r="F24" s="0" t="n">
        <v>734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13.46</v>
      </c>
      <c r="N24" s="0" t="n">
        <v>5.11</v>
      </c>
      <c r="O24" s="0" t="n">
        <v>1.01</v>
      </c>
      <c r="P24" s="0" t="n">
        <v>0.92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28.33</v>
      </c>
      <c r="V24" s="0" t="n">
        <v>3.52</v>
      </c>
      <c r="W24" s="0" t="n">
        <v>9.99</v>
      </c>
      <c r="X24" s="0" t="n">
        <v>1</v>
      </c>
      <c r="Y24" s="0" t="n">
        <v>1</v>
      </c>
      <c r="Z24" s="0" t="n">
        <v>1</v>
      </c>
      <c r="AA24" s="0" t="s">
        <v>180</v>
      </c>
      <c r="AB24" s="0" t="n">
        <f aca="false">IF(AND(Z24=1,Q24&gt;50),1,0)</f>
        <v>0</v>
      </c>
      <c r="AC24" s="0" t="n">
        <f aca="false">IF(AND(E24&gt;D24,Z24&gt;1),1,0)</f>
        <v>0</v>
      </c>
    </row>
    <row r="25" customFormat="false" ht="12.75" hidden="false" customHeight="false" outlineLevel="0" collapsed="false">
      <c r="A25" s="0" t="s">
        <v>186</v>
      </c>
      <c r="B25" s="0" t="n">
        <v>3</v>
      </c>
      <c r="C25" s="0" t="n">
        <v>1</v>
      </c>
      <c r="D25" s="0" t="n">
        <v>3</v>
      </c>
      <c r="E25" s="0" t="n">
        <v>3</v>
      </c>
      <c r="F25" s="0" t="n">
        <v>0</v>
      </c>
      <c r="G25" s="0" t="n">
        <v>9</v>
      </c>
      <c r="H25" s="0" t="n">
        <v>70</v>
      </c>
      <c r="I25" s="0" t="n">
        <v>21</v>
      </c>
      <c r="J25" s="0" t="n">
        <v>66</v>
      </c>
      <c r="K25" s="0" t="n">
        <v>90</v>
      </c>
      <c r="L25" s="0" t="n">
        <v>109</v>
      </c>
      <c r="M25" s="0" t="n">
        <v>13.67</v>
      </c>
      <c r="N25" s="0" t="n">
        <v>3.23</v>
      </c>
      <c r="O25" s="0" t="n">
        <v>0.41</v>
      </c>
      <c r="P25" s="0" t="n">
        <v>1</v>
      </c>
      <c r="Q25" s="0" t="n">
        <v>6.44</v>
      </c>
      <c r="R25" s="0" t="n">
        <v>1.56</v>
      </c>
      <c r="S25" s="0" t="n">
        <v>25.94</v>
      </c>
      <c r="T25" s="0" t="n">
        <v>5</v>
      </c>
      <c r="U25" s="0" t="n">
        <v>2</v>
      </c>
      <c r="V25" s="0" t="n">
        <v>5</v>
      </c>
      <c r="W25" s="0" t="n">
        <v>10.3</v>
      </c>
      <c r="X25" s="0" t="n">
        <v>2.33</v>
      </c>
      <c r="Y25" s="0" t="n">
        <v>1</v>
      </c>
      <c r="Z25" s="0" t="n">
        <v>1</v>
      </c>
      <c r="AA25" s="0" t="s">
        <v>180</v>
      </c>
      <c r="AB25" s="0" t="n">
        <f aca="false">IF(AND(Z25=1,Q25&gt;50),1,0)</f>
        <v>0</v>
      </c>
      <c r="AC25" s="0" t="n">
        <f aca="false">IF(AND(E25&gt;D25,Z25&gt;1),1,0)</f>
        <v>0</v>
      </c>
    </row>
    <row r="26" customFormat="false" ht="12.75" hidden="false" customHeight="false" outlineLevel="0" collapsed="false">
      <c r="A26" s="0" t="s">
        <v>155</v>
      </c>
      <c r="B26" s="0" t="n">
        <v>7</v>
      </c>
      <c r="C26" s="0" t="n">
        <v>0</v>
      </c>
      <c r="D26" s="0" t="n">
        <v>3</v>
      </c>
      <c r="E26" s="0" t="n">
        <v>5</v>
      </c>
      <c r="F26" s="0" t="n">
        <v>5</v>
      </c>
      <c r="G26" s="0" t="n">
        <v>34</v>
      </c>
      <c r="H26" s="0" t="n">
        <v>66</v>
      </c>
      <c r="I26" s="0" t="n">
        <v>0</v>
      </c>
      <c r="J26" s="0" t="n">
        <v>93</v>
      </c>
      <c r="K26" s="0" t="n">
        <v>111</v>
      </c>
      <c r="L26" s="0" t="n">
        <v>120</v>
      </c>
      <c r="M26" s="0" t="n">
        <v>6.14</v>
      </c>
      <c r="N26" s="0" t="n">
        <v>2.27</v>
      </c>
      <c r="O26" s="0" t="n">
        <v>0.48</v>
      </c>
      <c r="P26" s="0" t="n">
        <v>0</v>
      </c>
      <c r="Q26" s="0" t="n">
        <v>3.8</v>
      </c>
      <c r="R26" s="0" t="n">
        <v>1.2</v>
      </c>
      <c r="S26" s="0" t="n">
        <v>13.6</v>
      </c>
      <c r="T26" s="0" t="n">
        <v>3</v>
      </c>
      <c r="U26" s="0" t="n">
        <v>0</v>
      </c>
      <c r="V26" s="0" t="n">
        <v>0</v>
      </c>
      <c r="W26" s="0" t="n">
        <v>0</v>
      </c>
      <c r="X26" s="0" t="n">
        <v>1.07</v>
      </c>
      <c r="Y26" s="0" t="n">
        <v>1.67</v>
      </c>
      <c r="Z26" s="0" t="n">
        <v>3</v>
      </c>
      <c r="AA26" s="0" t="s">
        <v>178</v>
      </c>
      <c r="AC26" s="0" t="n">
        <f aca="false">IF(AND(E26&gt;D26,Z26&gt;1),1,0)</f>
        <v>1</v>
      </c>
    </row>
    <row r="27" customFormat="false" ht="12.75" hidden="false" customHeight="false" outlineLevel="0" collapsed="false">
      <c r="A27" s="0" t="s">
        <v>187</v>
      </c>
      <c r="B27" s="0" t="n">
        <v>23</v>
      </c>
      <c r="C27" s="0" t="n">
        <v>8</v>
      </c>
      <c r="D27" s="0" t="n">
        <v>18</v>
      </c>
      <c r="E27" s="0" t="n">
        <v>18</v>
      </c>
      <c r="F27" s="0" t="n">
        <v>258</v>
      </c>
      <c r="G27" s="0" t="n">
        <v>13</v>
      </c>
      <c r="H27" s="0" t="n">
        <v>72</v>
      </c>
      <c r="I27" s="0" t="n">
        <v>15</v>
      </c>
      <c r="J27" s="0" t="n">
        <v>49</v>
      </c>
      <c r="K27" s="0" t="n">
        <v>80</v>
      </c>
      <c r="L27" s="0" t="n">
        <v>109</v>
      </c>
      <c r="M27" s="0" t="n">
        <v>11.7</v>
      </c>
      <c r="N27" s="0" t="n">
        <v>4.93</v>
      </c>
      <c r="O27" s="0" t="n">
        <v>1.04</v>
      </c>
      <c r="P27" s="0" t="n">
        <v>0.52</v>
      </c>
      <c r="Q27" s="0" t="n">
        <v>13.08</v>
      </c>
      <c r="R27" s="0" t="n">
        <v>2.67</v>
      </c>
      <c r="S27" s="0" t="n">
        <v>59.89</v>
      </c>
      <c r="T27" s="0" t="n">
        <v>11</v>
      </c>
      <c r="U27" s="0" t="n">
        <v>6.13</v>
      </c>
      <c r="V27" s="0" t="n">
        <v>0</v>
      </c>
      <c r="W27" s="0" t="n">
        <v>0</v>
      </c>
      <c r="X27" s="0" t="n">
        <v>2.11</v>
      </c>
      <c r="Y27" s="0" t="n">
        <v>1</v>
      </c>
      <c r="Z27" s="0" t="n">
        <v>2</v>
      </c>
      <c r="AA27" s="0" t="s">
        <v>180</v>
      </c>
      <c r="AC27" s="0" t="n">
        <f aca="false">IF(AND(E27&gt;D27,Z27&gt;1),1,0)</f>
        <v>0</v>
      </c>
    </row>
    <row r="28" customFormat="false" ht="12.75" hidden="false" customHeight="false" outlineLevel="0" collapsed="false">
      <c r="A28" s="0" t="s">
        <v>188</v>
      </c>
      <c r="B28" s="0" t="n">
        <v>3</v>
      </c>
      <c r="C28" s="0" t="n">
        <v>0</v>
      </c>
      <c r="D28" s="0" t="n">
        <v>3</v>
      </c>
      <c r="E28" s="0" t="n">
        <v>3</v>
      </c>
      <c r="F28" s="0" t="n">
        <v>0</v>
      </c>
      <c r="G28" s="0" t="n">
        <v>16</v>
      </c>
      <c r="H28" s="0" t="n">
        <v>58</v>
      </c>
      <c r="I28" s="0" t="n">
        <v>26</v>
      </c>
      <c r="J28" s="0" t="n">
        <v>35</v>
      </c>
      <c r="K28" s="0" t="n">
        <v>88</v>
      </c>
      <c r="L28" s="0" t="n">
        <v>109</v>
      </c>
      <c r="M28" s="0" t="n">
        <v>6.33</v>
      </c>
      <c r="N28" s="0" t="n">
        <v>1.73</v>
      </c>
      <c r="O28" s="0" t="n">
        <v>0.08</v>
      </c>
      <c r="P28" s="0" t="n">
        <v>1</v>
      </c>
      <c r="Q28" s="0" t="n">
        <v>8.29</v>
      </c>
      <c r="R28" s="0" t="n">
        <v>1.86</v>
      </c>
      <c r="S28" s="0" t="n">
        <v>36.07</v>
      </c>
      <c r="T28" s="0" t="n">
        <v>7</v>
      </c>
      <c r="U28" s="0" t="n">
        <v>0</v>
      </c>
      <c r="V28" s="0" t="n">
        <v>0</v>
      </c>
      <c r="W28" s="0" t="n">
        <v>0</v>
      </c>
      <c r="X28" s="0" t="n">
        <v>1.67</v>
      </c>
      <c r="Y28" s="0" t="n">
        <v>1</v>
      </c>
      <c r="Z28" s="0" t="n">
        <v>1</v>
      </c>
      <c r="AA28" s="0" t="s">
        <v>180</v>
      </c>
      <c r="AB28" s="0" t="n">
        <f aca="false">IF(AND(Z28=1,Q28&gt;50),1,0)</f>
        <v>0</v>
      </c>
      <c r="AC28" s="0" t="n">
        <f aca="false">IF(AND(E28&gt;D28,Z28&gt;1),1,0)</f>
        <v>0</v>
      </c>
    </row>
    <row r="29" customFormat="false" ht="12.75" hidden="false" customHeight="false" outlineLevel="0" collapsed="false">
      <c r="A29" s="0" t="s">
        <v>42</v>
      </c>
      <c r="B29" s="0" t="n">
        <v>19</v>
      </c>
      <c r="C29" s="0" t="n">
        <v>0</v>
      </c>
      <c r="D29" s="0" t="n">
        <v>4</v>
      </c>
      <c r="E29" s="0" t="n">
        <v>8</v>
      </c>
      <c r="F29" s="0" t="n">
        <v>250</v>
      </c>
      <c r="G29" s="0" t="n">
        <v>4</v>
      </c>
      <c r="H29" s="0" t="n">
        <v>89</v>
      </c>
      <c r="I29" s="0" t="n">
        <v>7</v>
      </c>
      <c r="J29" s="0" t="n">
        <v>34</v>
      </c>
      <c r="K29" s="0" t="n">
        <v>95</v>
      </c>
      <c r="L29" s="0" t="n">
        <v>120</v>
      </c>
      <c r="M29" s="0" t="n">
        <v>34.21</v>
      </c>
      <c r="N29" s="0" t="n">
        <v>4.09</v>
      </c>
      <c r="O29" s="0" t="n">
        <v>1.11</v>
      </c>
      <c r="P29" s="0" t="n">
        <v>0.05</v>
      </c>
      <c r="Q29" s="0" t="n">
        <v>8.33</v>
      </c>
      <c r="R29" s="0" t="n">
        <v>2.29</v>
      </c>
      <c r="S29" s="0" t="n">
        <v>34.71</v>
      </c>
      <c r="T29" s="0" t="n">
        <v>7</v>
      </c>
      <c r="U29" s="0" t="n">
        <v>0</v>
      </c>
      <c r="V29" s="0" t="n">
        <v>0</v>
      </c>
      <c r="W29" s="0" t="n">
        <v>0</v>
      </c>
      <c r="X29" s="0" t="n">
        <v>2.22</v>
      </c>
      <c r="Y29" s="0" t="n">
        <v>2</v>
      </c>
      <c r="Z29" s="0" t="n">
        <v>6</v>
      </c>
      <c r="AA29" s="0" t="s">
        <v>178</v>
      </c>
      <c r="AC29" s="0" t="n">
        <f aca="false">IF(AND(E29&gt;D29,Z29&gt;1),1,0)</f>
        <v>1</v>
      </c>
    </row>
    <row r="30" customFormat="false" ht="12.75" hidden="false" customHeight="false" outlineLevel="0" collapsed="false">
      <c r="A30" s="0" t="s">
        <v>189</v>
      </c>
      <c r="B30" s="0" t="n">
        <v>17</v>
      </c>
      <c r="C30" s="0" t="n">
        <v>5</v>
      </c>
      <c r="D30" s="0" t="n">
        <v>15</v>
      </c>
      <c r="E30" s="0" t="n">
        <v>15</v>
      </c>
      <c r="F30" s="0" t="n">
        <v>86</v>
      </c>
      <c r="G30" s="0" t="n">
        <v>4</v>
      </c>
      <c r="H30" s="0" t="n">
        <v>77</v>
      </c>
      <c r="I30" s="0" t="n">
        <v>19</v>
      </c>
      <c r="J30" s="0" t="n">
        <v>59</v>
      </c>
      <c r="K30" s="0" t="n">
        <v>90</v>
      </c>
      <c r="L30" s="0" t="n">
        <v>120</v>
      </c>
      <c r="M30" s="0" t="n">
        <v>9.59</v>
      </c>
      <c r="N30" s="0" t="n">
        <v>4.83</v>
      </c>
      <c r="O30" s="0" t="n">
        <v>0.98</v>
      </c>
      <c r="P30" s="0" t="n">
        <v>0.65</v>
      </c>
      <c r="Q30" s="0" t="n">
        <v>5.5</v>
      </c>
      <c r="R30" s="0" t="n">
        <v>1.44</v>
      </c>
      <c r="S30" s="0" t="n">
        <v>21.83</v>
      </c>
      <c r="T30" s="0" t="n">
        <v>4</v>
      </c>
      <c r="U30" s="0" t="n">
        <v>12.4</v>
      </c>
      <c r="V30" s="0" t="n">
        <v>1.37</v>
      </c>
      <c r="W30" s="0" t="n">
        <v>8.9</v>
      </c>
      <c r="X30" s="0" t="n">
        <v>2.87</v>
      </c>
      <c r="Y30" s="0" t="n">
        <v>1</v>
      </c>
      <c r="Z30" s="0" t="n">
        <v>2</v>
      </c>
      <c r="AA30" s="0" t="s">
        <v>180</v>
      </c>
      <c r="AC30" s="0" t="n">
        <f aca="false">IF(AND(E30&gt;D30,Z30&gt;1),1,0)</f>
        <v>0</v>
      </c>
    </row>
    <row r="31" customFormat="false" ht="12.75" hidden="false" customHeight="false" outlineLevel="0" collapsed="false">
      <c r="A31" s="0" t="s">
        <v>190</v>
      </c>
      <c r="B31" s="0" t="n">
        <v>5</v>
      </c>
      <c r="C31" s="0" t="n">
        <v>1</v>
      </c>
      <c r="D31" s="0" t="n">
        <v>4</v>
      </c>
      <c r="E31" s="0" t="n">
        <v>4</v>
      </c>
      <c r="F31" s="0" t="n">
        <v>3</v>
      </c>
      <c r="G31" s="0" t="n">
        <v>38</v>
      </c>
      <c r="H31" s="0" t="n">
        <v>50</v>
      </c>
      <c r="I31" s="0" t="n">
        <v>12</v>
      </c>
      <c r="J31" s="0" t="n">
        <v>50</v>
      </c>
      <c r="K31" s="0" t="n">
        <v>79</v>
      </c>
      <c r="L31" s="0" t="n">
        <v>97</v>
      </c>
      <c r="M31" s="0" t="n">
        <v>2.6</v>
      </c>
      <c r="N31" s="0" t="n">
        <v>3.48</v>
      </c>
      <c r="O31" s="0" t="n">
        <v>0.81</v>
      </c>
      <c r="P31" s="0" t="n">
        <v>0.6</v>
      </c>
      <c r="Q31" s="0" t="n">
        <v>14</v>
      </c>
      <c r="R31" s="0" t="n">
        <v>2.6</v>
      </c>
      <c r="S31" s="0" t="n">
        <v>55.2</v>
      </c>
      <c r="T31" s="0" t="n">
        <v>12</v>
      </c>
      <c r="U31" s="0" t="n">
        <v>2</v>
      </c>
      <c r="V31" s="0" t="n">
        <v>5.5</v>
      </c>
      <c r="W31" s="0" t="n">
        <v>6.64</v>
      </c>
      <c r="X31" s="0" t="n">
        <v>2</v>
      </c>
      <c r="Y31" s="0" t="n">
        <v>1</v>
      </c>
      <c r="Z31" s="0" t="n">
        <v>2</v>
      </c>
      <c r="AA31" s="0" t="s">
        <v>180</v>
      </c>
      <c r="AC31" s="0" t="n">
        <f aca="false">IF(AND(E31&gt;D31,Z31&gt;1),1,0)</f>
        <v>0</v>
      </c>
    </row>
    <row r="32" customFormat="false" ht="12.75" hidden="false" customHeight="false" outlineLevel="0" collapsed="false">
      <c r="A32" s="0" t="s">
        <v>191</v>
      </c>
      <c r="B32" s="0" t="n">
        <v>7</v>
      </c>
      <c r="C32" s="0" t="n">
        <v>1</v>
      </c>
      <c r="D32" s="0" t="n">
        <v>7</v>
      </c>
      <c r="E32" s="0" t="n">
        <v>7</v>
      </c>
      <c r="F32" s="0" t="n">
        <v>2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3.86</v>
      </c>
      <c r="N32" s="0" t="n">
        <v>1.56</v>
      </c>
      <c r="O32" s="0" t="n">
        <v>0.44</v>
      </c>
      <c r="P32" s="0" t="n">
        <v>0.14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13</v>
      </c>
      <c r="V32" s="0" t="n">
        <v>1.31</v>
      </c>
      <c r="W32" s="0" t="n">
        <v>7.18</v>
      </c>
      <c r="X32" s="0" t="n">
        <v>2</v>
      </c>
      <c r="Y32" s="0" t="n">
        <v>1</v>
      </c>
      <c r="Z32" s="0" t="n">
        <v>1</v>
      </c>
      <c r="AA32" s="0" t="s">
        <v>180</v>
      </c>
      <c r="AB32" s="0" t="n">
        <f aca="false">IF(AND(Z32=1,Q32&gt;50),1,0)</f>
        <v>0</v>
      </c>
      <c r="AC32" s="0" t="n">
        <f aca="false">IF(AND(E32&gt;D32,Z32&gt;1),1,0)</f>
        <v>0</v>
      </c>
    </row>
    <row r="33" customFormat="false" ht="12.75" hidden="false" customHeight="false" outlineLevel="0" collapsed="false">
      <c r="A33" s="0" t="s">
        <v>192</v>
      </c>
      <c r="B33" s="0" t="n">
        <v>10</v>
      </c>
      <c r="C33" s="0" t="n">
        <v>4</v>
      </c>
      <c r="D33" s="0" t="n">
        <v>1</v>
      </c>
      <c r="E33" s="0" t="n">
        <v>1</v>
      </c>
      <c r="F33" s="0" t="n">
        <v>3</v>
      </c>
      <c r="G33" s="0" t="n">
        <v>8</v>
      </c>
      <c r="H33" s="0" t="n">
        <v>71</v>
      </c>
      <c r="I33" s="0" t="n">
        <v>21</v>
      </c>
      <c r="J33" s="0" t="n">
        <v>0</v>
      </c>
      <c r="K33" s="0" t="n">
        <v>86</v>
      </c>
      <c r="L33" s="0" t="n">
        <v>109</v>
      </c>
      <c r="M33" s="0" t="n">
        <v>6.6</v>
      </c>
      <c r="N33" s="0" t="n">
        <v>3.58</v>
      </c>
      <c r="O33" s="0" t="n">
        <v>1.04</v>
      </c>
      <c r="P33" s="0" t="n">
        <v>0.9</v>
      </c>
      <c r="Q33" s="0" t="n">
        <v>7.29</v>
      </c>
      <c r="R33" s="0" t="n">
        <v>2.14</v>
      </c>
      <c r="S33" s="0" t="n">
        <v>29.9</v>
      </c>
      <c r="T33" s="0" t="n">
        <v>6</v>
      </c>
      <c r="U33" s="0" t="n">
        <v>3</v>
      </c>
      <c r="V33" s="0" t="n">
        <v>1</v>
      </c>
      <c r="W33" s="0" t="n">
        <v>7.33</v>
      </c>
      <c r="X33" s="0" t="n">
        <v>1</v>
      </c>
      <c r="Y33" s="0" t="n">
        <v>1</v>
      </c>
      <c r="Z33" s="0" t="n">
        <v>1</v>
      </c>
      <c r="AA33" s="0" t="s">
        <v>180</v>
      </c>
      <c r="AB33" s="0" t="n">
        <f aca="false">IF(AND(Z33=1,Q33&gt;50),1,0)</f>
        <v>0</v>
      </c>
      <c r="AC33" s="0" t="n">
        <f aca="false">IF(AND(E33&gt;D33,Z33&gt;1),1,0)</f>
        <v>0</v>
      </c>
    </row>
    <row r="34" customFormat="false" ht="12.75" hidden="false" customHeight="false" outlineLevel="0" collapsed="false">
      <c r="A34" s="0" t="s">
        <v>43</v>
      </c>
      <c r="B34" s="0" t="n">
        <v>7</v>
      </c>
      <c r="C34" s="0" t="n">
        <v>2</v>
      </c>
      <c r="D34" s="0" t="n">
        <v>1</v>
      </c>
      <c r="E34" s="0" t="n">
        <v>4</v>
      </c>
      <c r="F34" s="0" t="n">
        <v>2</v>
      </c>
      <c r="G34" s="0" t="n">
        <v>14</v>
      </c>
      <c r="H34" s="0" t="n">
        <v>73</v>
      </c>
      <c r="I34" s="0" t="n">
        <v>13</v>
      </c>
      <c r="J34" s="0" t="n">
        <v>0</v>
      </c>
      <c r="K34" s="0" t="n">
        <v>88</v>
      </c>
      <c r="L34" s="0" t="n">
        <v>117</v>
      </c>
      <c r="M34" s="0" t="n">
        <v>12.57</v>
      </c>
      <c r="N34" s="0" t="n">
        <v>2.49</v>
      </c>
      <c r="O34" s="0" t="n">
        <v>0.39</v>
      </c>
      <c r="P34" s="0" t="n">
        <v>0.86</v>
      </c>
      <c r="Q34" s="0" t="n">
        <v>6</v>
      </c>
      <c r="R34" s="0" t="n">
        <v>1.07</v>
      </c>
      <c r="S34" s="0" t="n">
        <v>24.07</v>
      </c>
      <c r="T34" s="0" t="n">
        <v>5</v>
      </c>
      <c r="U34" s="0" t="n">
        <v>0</v>
      </c>
      <c r="V34" s="0" t="n">
        <v>0</v>
      </c>
      <c r="W34" s="0" t="n">
        <v>0</v>
      </c>
      <c r="X34" s="0" t="n">
        <v>2.13</v>
      </c>
      <c r="Y34" s="0" t="n">
        <v>4</v>
      </c>
      <c r="Z34" s="0" t="n">
        <v>9</v>
      </c>
      <c r="AA34" s="0" t="s">
        <v>178</v>
      </c>
      <c r="AC34" s="0" t="n">
        <f aca="false">IF(AND(E34&gt;D34,Z34&gt;1),1,0)</f>
        <v>1</v>
      </c>
    </row>
    <row r="35" customFormat="false" ht="12.75" hidden="false" customHeight="false" outlineLevel="0" collapsed="false">
      <c r="A35" s="0" t="s">
        <v>44</v>
      </c>
      <c r="B35" s="0" t="n">
        <v>8</v>
      </c>
      <c r="C35" s="0" t="n">
        <v>0</v>
      </c>
      <c r="D35" s="0" t="n">
        <v>7</v>
      </c>
      <c r="E35" s="0" t="n">
        <v>7</v>
      </c>
      <c r="F35" s="0" t="n">
        <v>5</v>
      </c>
      <c r="G35" s="0" t="n">
        <v>0</v>
      </c>
      <c r="H35" s="0" t="n">
        <v>100</v>
      </c>
      <c r="I35" s="0" t="n">
        <v>0</v>
      </c>
      <c r="J35" s="0" t="n">
        <v>37</v>
      </c>
      <c r="K35" s="0" t="n">
        <v>99</v>
      </c>
      <c r="L35" s="0" t="n">
        <v>120</v>
      </c>
      <c r="M35" s="0" t="n">
        <v>10</v>
      </c>
      <c r="N35" s="0" t="n">
        <v>3.95</v>
      </c>
      <c r="O35" s="0" t="n">
        <v>0.87</v>
      </c>
      <c r="P35" s="0" t="n">
        <v>0.63</v>
      </c>
      <c r="Q35" s="0" t="n">
        <v>3.67</v>
      </c>
      <c r="R35" s="0" t="n">
        <v>0.78</v>
      </c>
      <c r="S35" s="0" t="n">
        <v>17.44</v>
      </c>
      <c r="T35" s="0" t="n">
        <v>3</v>
      </c>
      <c r="U35" s="0" t="n">
        <v>0</v>
      </c>
      <c r="V35" s="0" t="n">
        <v>0</v>
      </c>
      <c r="W35" s="0" t="n">
        <v>0</v>
      </c>
      <c r="X35" s="0" t="n">
        <v>1</v>
      </c>
      <c r="Y35" s="0" t="n">
        <v>1</v>
      </c>
      <c r="Z35" s="0" t="n">
        <v>1</v>
      </c>
      <c r="AA35" s="0" t="s">
        <v>178</v>
      </c>
      <c r="AB35" s="0" t="n">
        <f aca="false">IF(AND(Z35=1,Q35&gt;50),1,0)</f>
        <v>0</v>
      </c>
      <c r="AC35" s="0" t="n">
        <f aca="false">IF(AND(E35&gt;D35,Z35&gt;1),1,0)</f>
        <v>0</v>
      </c>
    </row>
    <row r="36" customFormat="false" ht="12.75" hidden="false" customHeight="false" outlineLevel="0" collapsed="false">
      <c r="A36" s="0" t="s">
        <v>193</v>
      </c>
      <c r="B36" s="0" t="n">
        <v>77</v>
      </c>
      <c r="C36" s="0" t="n">
        <v>14</v>
      </c>
      <c r="D36" s="0" t="n">
        <v>61</v>
      </c>
      <c r="E36" s="0" t="n">
        <v>117</v>
      </c>
      <c r="F36" s="0" t="n">
        <v>1606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9.7</v>
      </c>
      <c r="N36" s="0" t="n">
        <v>6.8</v>
      </c>
      <c r="O36" s="0" t="n">
        <v>1.29</v>
      </c>
      <c r="P36" s="0" t="n">
        <v>2.25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14.93</v>
      </c>
      <c r="V36" s="0" t="n">
        <v>3.6</v>
      </c>
      <c r="W36" s="0" t="n">
        <v>11.41</v>
      </c>
      <c r="X36" s="0" t="n">
        <v>1</v>
      </c>
      <c r="Y36" s="0" t="n">
        <v>1.92</v>
      </c>
      <c r="Z36" s="0" t="n">
        <v>2</v>
      </c>
      <c r="AA36" s="0" t="s">
        <v>180</v>
      </c>
      <c r="AC36" s="0" t="n">
        <f aca="false">IF(AND(E36&gt;D36,Z36&gt;1),1,0)</f>
        <v>1</v>
      </c>
    </row>
    <row r="37" customFormat="false" ht="12.75" hidden="false" customHeight="false" outlineLevel="0" collapsed="false">
      <c r="A37" s="0" t="s">
        <v>45</v>
      </c>
      <c r="B37" s="0" t="n">
        <v>6</v>
      </c>
      <c r="C37" s="0" t="n">
        <v>0</v>
      </c>
      <c r="D37" s="0" t="n">
        <v>3</v>
      </c>
      <c r="E37" s="0" t="n">
        <v>4</v>
      </c>
      <c r="F37" s="0" t="n">
        <v>8</v>
      </c>
      <c r="G37" s="0" t="n">
        <v>14</v>
      </c>
      <c r="H37" s="0" t="n">
        <v>73</v>
      </c>
      <c r="I37" s="0" t="n">
        <v>13</v>
      </c>
      <c r="J37" s="0" t="n">
        <v>98</v>
      </c>
      <c r="K37" s="0" t="n">
        <v>110</v>
      </c>
      <c r="L37" s="0" t="n">
        <v>120</v>
      </c>
      <c r="M37" s="0" t="n">
        <v>13.83</v>
      </c>
      <c r="N37" s="0" t="n">
        <v>2.75</v>
      </c>
      <c r="O37" s="0" t="n">
        <v>0.51</v>
      </c>
      <c r="P37" s="0" t="n">
        <v>0</v>
      </c>
      <c r="Q37" s="0" t="n">
        <v>7.89</v>
      </c>
      <c r="R37" s="0" t="n">
        <v>2.33</v>
      </c>
      <c r="S37" s="0" t="n">
        <v>30.44</v>
      </c>
      <c r="T37" s="0" t="n">
        <v>6</v>
      </c>
      <c r="U37" s="0" t="n">
        <v>0</v>
      </c>
      <c r="V37" s="0" t="n">
        <v>0</v>
      </c>
      <c r="W37" s="0" t="n">
        <v>0</v>
      </c>
      <c r="X37" s="0" t="n">
        <v>1.19</v>
      </c>
      <c r="Y37" s="0" t="n">
        <v>1.33</v>
      </c>
      <c r="Z37" s="0" t="n">
        <v>6</v>
      </c>
      <c r="AA37" s="0" t="s">
        <v>178</v>
      </c>
      <c r="AC37" s="0" t="n">
        <f aca="false">IF(AND(E37&gt;D37,Z37&gt;1),1,0)</f>
        <v>1</v>
      </c>
    </row>
    <row r="38" customFormat="false" ht="12.75" hidden="false" customHeight="false" outlineLevel="0" collapsed="false">
      <c r="A38" s="0" t="s">
        <v>46</v>
      </c>
      <c r="B38" s="0" t="n">
        <v>10</v>
      </c>
      <c r="C38" s="0" t="n">
        <v>0</v>
      </c>
      <c r="D38" s="0" t="n">
        <v>7</v>
      </c>
      <c r="E38" s="0" t="n">
        <v>7</v>
      </c>
      <c r="F38" s="0" t="n">
        <v>7</v>
      </c>
      <c r="G38" s="0" t="n">
        <v>8</v>
      </c>
      <c r="H38" s="0" t="n">
        <v>92</v>
      </c>
      <c r="I38" s="0" t="n">
        <v>0</v>
      </c>
      <c r="J38" s="0" t="n">
        <v>48</v>
      </c>
      <c r="K38" s="0" t="n">
        <v>77</v>
      </c>
      <c r="L38" s="0" t="n">
        <v>117</v>
      </c>
      <c r="M38" s="0" t="n">
        <v>3.9</v>
      </c>
      <c r="N38" s="0" t="n">
        <v>1.91</v>
      </c>
      <c r="O38" s="0" t="n">
        <v>0.34</v>
      </c>
      <c r="P38" s="0" t="n">
        <v>0</v>
      </c>
      <c r="Q38" s="0" t="n">
        <v>6.73</v>
      </c>
      <c r="R38" s="0" t="n">
        <v>1.55</v>
      </c>
      <c r="S38" s="0" t="n">
        <v>35</v>
      </c>
      <c r="T38" s="0" t="n">
        <v>5</v>
      </c>
      <c r="U38" s="0" t="n">
        <v>0</v>
      </c>
      <c r="V38" s="0" t="n">
        <v>0</v>
      </c>
      <c r="W38" s="0" t="n">
        <v>0</v>
      </c>
      <c r="X38" s="0" t="n">
        <v>1</v>
      </c>
      <c r="Y38" s="0" t="n">
        <v>1</v>
      </c>
      <c r="Z38" s="0" t="n">
        <v>1</v>
      </c>
      <c r="AA38" s="0" t="s">
        <v>178</v>
      </c>
      <c r="AB38" s="0" t="n">
        <f aca="false">IF(AND(Z38=1,Q38&gt;50),1,0)</f>
        <v>0</v>
      </c>
      <c r="AC38" s="0" t="n">
        <f aca="false">IF(AND(E38&gt;D38,Z38&gt;1),1,0)</f>
        <v>0</v>
      </c>
    </row>
    <row r="39" customFormat="false" ht="12.75" hidden="false" customHeight="false" outlineLevel="0" collapsed="false">
      <c r="A39" s="0" t="s">
        <v>47</v>
      </c>
      <c r="B39" s="0" t="n">
        <v>7</v>
      </c>
      <c r="C39" s="0" t="n">
        <v>0</v>
      </c>
      <c r="D39" s="0" t="n">
        <v>3</v>
      </c>
      <c r="E39" s="0" t="n">
        <v>8</v>
      </c>
      <c r="F39" s="0" t="n">
        <v>14</v>
      </c>
      <c r="G39" s="0" t="n">
        <v>26</v>
      </c>
      <c r="H39" s="0" t="n">
        <v>62</v>
      </c>
      <c r="I39" s="0" t="n">
        <v>12</v>
      </c>
      <c r="J39" s="0" t="n">
        <v>93</v>
      </c>
      <c r="K39" s="0" t="n">
        <v>110</v>
      </c>
      <c r="L39" s="0" t="n">
        <v>120</v>
      </c>
      <c r="M39" s="0" t="n">
        <v>14.71</v>
      </c>
      <c r="N39" s="0" t="n">
        <v>2.35</v>
      </c>
      <c r="O39" s="0" t="n">
        <v>0.38</v>
      </c>
      <c r="P39" s="0" t="n">
        <v>0.29</v>
      </c>
      <c r="Q39" s="0" t="n">
        <v>7.33</v>
      </c>
      <c r="R39" s="0" t="n">
        <v>1.83</v>
      </c>
      <c r="S39" s="0" t="n">
        <v>24.83</v>
      </c>
      <c r="T39" s="0" t="n">
        <v>6</v>
      </c>
      <c r="U39" s="0" t="n">
        <v>0</v>
      </c>
      <c r="V39" s="0" t="n">
        <v>0</v>
      </c>
      <c r="W39" s="0" t="n">
        <v>0</v>
      </c>
      <c r="X39" s="0" t="n">
        <v>1.08</v>
      </c>
      <c r="Y39" s="0" t="n">
        <v>2.67</v>
      </c>
      <c r="Z39" s="0" t="n">
        <v>5</v>
      </c>
      <c r="AA39" s="0" t="s">
        <v>178</v>
      </c>
      <c r="AC39" s="0" t="n">
        <f aca="false">IF(AND(E39&gt;D39,Z39&gt;1),1,0)</f>
        <v>1</v>
      </c>
    </row>
    <row r="40" customFormat="false" ht="12.75" hidden="false" customHeight="false" outlineLevel="0" collapsed="false">
      <c r="A40" s="0" t="s">
        <v>48</v>
      </c>
      <c r="B40" s="0" t="n">
        <v>21</v>
      </c>
      <c r="C40" s="0" t="n">
        <v>0</v>
      </c>
      <c r="D40" s="0" t="n">
        <v>5</v>
      </c>
      <c r="E40" s="0" t="n">
        <v>10</v>
      </c>
      <c r="F40" s="0" t="n">
        <v>23</v>
      </c>
      <c r="G40" s="0" t="n">
        <v>13</v>
      </c>
      <c r="H40" s="0" t="n">
        <v>79</v>
      </c>
      <c r="I40" s="0" t="n">
        <v>8</v>
      </c>
      <c r="J40" s="0" t="n">
        <v>36</v>
      </c>
      <c r="K40" s="0" t="n">
        <v>102</v>
      </c>
      <c r="L40" s="0" t="n">
        <v>120</v>
      </c>
      <c r="M40" s="0" t="n">
        <v>3.48</v>
      </c>
      <c r="N40" s="0" t="n">
        <v>3.45</v>
      </c>
      <c r="O40" s="0" t="n">
        <v>0.82</v>
      </c>
      <c r="P40" s="0" t="n">
        <v>0</v>
      </c>
      <c r="Q40" s="0" t="n">
        <v>5.45</v>
      </c>
      <c r="R40" s="0" t="n">
        <v>1.36</v>
      </c>
      <c r="S40" s="0" t="n">
        <v>21.18</v>
      </c>
      <c r="T40" s="0" t="n">
        <v>4</v>
      </c>
      <c r="U40" s="0" t="n">
        <v>0</v>
      </c>
      <c r="V40" s="0" t="n">
        <v>0</v>
      </c>
      <c r="W40" s="0" t="n">
        <v>0</v>
      </c>
      <c r="X40" s="0" t="n">
        <v>1.08</v>
      </c>
      <c r="Y40" s="0" t="n">
        <v>2</v>
      </c>
      <c r="Z40" s="0" t="n">
        <v>10</v>
      </c>
      <c r="AA40" s="0" t="s">
        <v>178</v>
      </c>
      <c r="AC40" s="0" t="n">
        <f aca="false">IF(AND(E40&gt;D40,Z40&gt;1),1,0)</f>
        <v>1</v>
      </c>
    </row>
    <row r="41" customFormat="false" ht="12.75" hidden="false" customHeight="false" outlineLevel="0" collapsed="false">
      <c r="A41" s="0" t="s">
        <v>49</v>
      </c>
      <c r="B41" s="0" t="n">
        <v>7</v>
      </c>
      <c r="C41" s="0" t="n">
        <v>0</v>
      </c>
      <c r="D41" s="0" t="n">
        <v>2</v>
      </c>
      <c r="E41" s="0" t="n">
        <v>5</v>
      </c>
      <c r="F41" s="0" t="n">
        <v>2</v>
      </c>
      <c r="G41" s="0" t="n">
        <v>25</v>
      </c>
      <c r="H41" s="0" t="n">
        <v>65</v>
      </c>
      <c r="I41" s="0" t="n">
        <v>10</v>
      </c>
      <c r="J41" s="0" t="n">
        <v>38</v>
      </c>
      <c r="K41" s="0" t="n">
        <v>75</v>
      </c>
      <c r="L41" s="0" t="n">
        <v>105</v>
      </c>
      <c r="M41" s="0" t="n">
        <v>11.29</v>
      </c>
      <c r="N41" s="0" t="n">
        <v>4.14</v>
      </c>
      <c r="O41" s="0" t="n">
        <v>0.66</v>
      </c>
      <c r="P41" s="0" t="n">
        <v>0.29</v>
      </c>
      <c r="Q41" s="0" t="n">
        <v>8.8</v>
      </c>
      <c r="R41" s="0" t="n">
        <v>1.87</v>
      </c>
      <c r="S41" s="0" t="n">
        <v>41.87</v>
      </c>
      <c r="T41" s="0" t="n">
        <v>7</v>
      </c>
      <c r="U41" s="0" t="n">
        <v>0</v>
      </c>
      <c r="V41" s="0" t="n">
        <v>0</v>
      </c>
      <c r="W41" s="0" t="n">
        <v>0</v>
      </c>
      <c r="X41" s="0" t="n">
        <v>1.02</v>
      </c>
      <c r="Y41" s="0" t="n">
        <v>2.5</v>
      </c>
      <c r="Z41" s="0" t="n">
        <v>10</v>
      </c>
      <c r="AA41" s="0" t="s">
        <v>178</v>
      </c>
      <c r="AC41" s="0" t="n">
        <f aca="false">IF(AND(E41&gt;D41,Z41&gt;1),1,0)</f>
        <v>1</v>
      </c>
    </row>
    <row r="42" customFormat="false" ht="12.75" hidden="false" customHeight="false" outlineLevel="0" collapsed="false">
      <c r="A42" s="0" t="s">
        <v>50</v>
      </c>
      <c r="B42" s="0" t="n">
        <v>17</v>
      </c>
      <c r="C42" s="0" t="n">
        <v>0</v>
      </c>
      <c r="D42" s="0" t="n">
        <v>2</v>
      </c>
      <c r="E42" s="0" t="n">
        <v>7</v>
      </c>
      <c r="F42" s="0" t="n">
        <v>198</v>
      </c>
      <c r="G42" s="0" t="n">
        <v>9</v>
      </c>
      <c r="H42" s="0" t="n">
        <v>87</v>
      </c>
      <c r="I42" s="0" t="n">
        <v>4</v>
      </c>
      <c r="J42" s="0" t="n">
        <v>0</v>
      </c>
      <c r="K42" s="0" t="n">
        <v>55</v>
      </c>
      <c r="L42" s="0" t="n">
        <v>120</v>
      </c>
      <c r="M42" s="0" t="n">
        <v>6.88</v>
      </c>
      <c r="N42" s="0" t="n">
        <v>2.28</v>
      </c>
      <c r="O42" s="0" t="n">
        <v>0.12</v>
      </c>
      <c r="P42" s="0" t="n">
        <v>0.35</v>
      </c>
      <c r="Q42" s="0" t="n">
        <v>13.38</v>
      </c>
      <c r="R42" s="0" t="n">
        <v>0.25</v>
      </c>
      <c r="S42" s="0" t="n">
        <v>76.81</v>
      </c>
      <c r="T42" s="0" t="n">
        <v>11</v>
      </c>
      <c r="U42" s="0" t="n">
        <v>0</v>
      </c>
      <c r="V42" s="0" t="n">
        <v>0</v>
      </c>
      <c r="W42" s="0" t="n">
        <v>0</v>
      </c>
      <c r="X42" s="0" t="n">
        <v>1.02</v>
      </c>
      <c r="Y42" s="0" t="n">
        <v>3.5</v>
      </c>
      <c r="Z42" s="0" t="n">
        <v>7</v>
      </c>
      <c r="AA42" s="0" t="s">
        <v>178</v>
      </c>
      <c r="AC42" s="0" t="n">
        <f aca="false">IF(AND(E42&gt;D42,Z42&gt;1),1,0)</f>
        <v>1</v>
      </c>
    </row>
    <row r="43" customFormat="false" ht="12.75" hidden="false" customHeight="false" outlineLevel="0" collapsed="false">
      <c r="A43" s="0" t="s">
        <v>51</v>
      </c>
      <c r="B43" s="0" t="n">
        <v>8</v>
      </c>
      <c r="C43" s="0" t="n">
        <v>0</v>
      </c>
      <c r="D43" s="0" t="n">
        <v>7</v>
      </c>
      <c r="E43" s="0" t="n">
        <v>8</v>
      </c>
      <c r="F43" s="0" t="n">
        <v>5</v>
      </c>
      <c r="G43" s="0" t="n">
        <v>0</v>
      </c>
      <c r="H43" s="0" t="n">
        <v>100</v>
      </c>
      <c r="I43" s="0" t="n">
        <v>0</v>
      </c>
      <c r="J43" s="0" t="n">
        <v>37</v>
      </c>
      <c r="K43" s="0" t="n">
        <v>100</v>
      </c>
      <c r="L43" s="0" t="n">
        <v>120</v>
      </c>
      <c r="M43" s="0" t="n">
        <v>10</v>
      </c>
      <c r="N43" s="0" t="n">
        <v>3.97</v>
      </c>
      <c r="O43" s="0" t="n">
        <v>0.87</v>
      </c>
      <c r="P43" s="0" t="n">
        <v>0.75</v>
      </c>
      <c r="Q43" s="0" t="n">
        <v>3.67</v>
      </c>
      <c r="R43" s="0" t="n">
        <v>0.78</v>
      </c>
      <c r="S43" s="0" t="n">
        <v>16.67</v>
      </c>
      <c r="T43" s="0" t="n">
        <v>3</v>
      </c>
      <c r="U43" s="0" t="n">
        <v>0</v>
      </c>
      <c r="V43" s="0" t="n">
        <v>0</v>
      </c>
      <c r="W43" s="0" t="n">
        <v>0</v>
      </c>
      <c r="X43" s="0" t="n">
        <v>1.43</v>
      </c>
      <c r="Y43" s="0" t="n">
        <v>1.14</v>
      </c>
      <c r="Z43" s="0" t="n">
        <v>3</v>
      </c>
      <c r="AA43" s="0" t="s">
        <v>178</v>
      </c>
      <c r="AC43" s="0" t="n">
        <f aca="false">IF(AND(E43&gt;D43,Z43&gt;1),1,0)</f>
        <v>1</v>
      </c>
    </row>
    <row r="44" customFormat="false" ht="12.75" hidden="false" customHeight="false" outlineLevel="0" collapsed="false">
      <c r="A44" s="0" t="s">
        <v>52</v>
      </c>
      <c r="B44" s="0" t="n">
        <v>9</v>
      </c>
      <c r="C44" s="0" t="n">
        <v>0</v>
      </c>
      <c r="D44" s="0" t="n">
        <v>4</v>
      </c>
      <c r="E44" s="0" t="n">
        <v>8</v>
      </c>
      <c r="F44" s="0" t="n">
        <v>29</v>
      </c>
      <c r="G44" s="0" t="n">
        <v>13</v>
      </c>
      <c r="H44" s="0" t="n">
        <v>67</v>
      </c>
      <c r="I44" s="0" t="n">
        <v>20</v>
      </c>
      <c r="J44" s="0" t="n">
        <v>0</v>
      </c>
      <c r="K44" s="0" t="n">
        <v>82</v>
      </c>
      <c r="L44" s="0" t="n">
        <v>120</v>
      </c>
      <c r="M44" s="0" t="n">
        <v>21.56</v>
      </c>
      <c r="N44" s="0" t="n">
        <v>3.5</v>
      </c>
      <c r="O44" s="0" t="n">
        <v>0.87</v>
      </c>
      <c r="P44" s="0" t="n">
        <v>0.67</v>
      </c>
      <c r="Q44" s="0" t="n">
        <v>7.58</v>
      </c>
      <c r="R44" s="0" t="n">
        <v>1.89</v>
      </c>
      <c r="S44" s="0" t="n">
        <v>36.68</v>
      </c>
      <c r="T44" s="0" t="n">
        <v>6</v>
      </c>
      <c r="U44" s="0" t="n">
        <v>0</v>
      </c>
      <c r="V44" s="0" t="n">
        <v>0</v>
      </c>
      <c r="W44" s="0" t="n">
        <v>0</v>
      </c>
      <c r="X44" s="0" t="n">
        <v>1.31</v>
      </c>
      <c r="Y44" s="0" t="n">
        <v>2</v>
      </c>
      <c r="Z44" s="0" t="n">
        <v>5</v>
      </c>
      <c r="AA44" s="0" t="s">
        <v>178</v>
      </c>
      <c r="AC44" s="0" t="n">
        <f aca="false">IF(AND(E44&gt;D44,Z44&gt;1),1,0)</f>
        <v>1</v>
      </c>
    </row>
    <row r="45" customFormat="false" ht="12.75" hidden="false" customHeight="false" outlineLevel="0" collapsed="false">
      <c r="A45" s="0" t="s">
        <v>194</v>
      </c>
      <c r="B45" s="0" t="n">
        <v>4</v>
      </c>
      <c r="C45" s="0" t="n">
        <v>0</v>
      </c>
      <c r="D45" s="0" t="n">
        <v>4</v>
      </c>
      <c r="E45" s="0" t="n">
        <v>4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1</v>
      </c>
      <c r="N45" s="0" t="n">
        <v>0.83</v>
      </c>
      <c r="O45" s="0" t="n">
        <v>0.17</v>
      </c>
      <c r="P45" s="0" t="n">
        <v>0.5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2</v>
      </c>
      <c r="Y45" s="0" t="n">
        <v>1</v>
      </c>
      <c r="Z45" s="0" t="n">
        <v>1</v>
      </c>
      <c r="AA45" s="0" t="s">
        <v>180</v>
      </c>
      <c r="AB45" s="0" t="n">
        <f aca="false">IF(AND(Z45=1,Q45&gt;50),1,0)</f>
        <v>0</v>
      </c>
      <c r="AC45" s="0" t="n">
        <f aca="false">IF(AND(E45&gt;D45,Z45&gt;1),1,0)</f>
        <v>0</v>
      </c>
    </row>
    <row r="46" customFormat="false" ht="12.75" hidden="false" customHeight="false" outlineLevel="0" collapsed="false">
      <c r="A46" s="0" t="s">
        <v>195</v>
      </c>
      <c r="B46" s="0" t="n">
        <v>1</v>
      </c>
      <c r="C46" s="0" t="n">
        <v>0</v>
      </c>
      <c r="D46" s="0" t="n">
        <v>1</v>
      </c>
      <c r="E46" s="0" t="n">
        <v>1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8</v>
      </c>
      <c r="N46" s="0" t="n">
        <v>5</v>
      </c>
      <c r="O46" s="0" t="n">
        <v>1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3</v>
      </c>
      <c r="Y46" s="0" t="n">
        <v>1</v>
      </c>
      <c r="Z46" s="0" t="n">
        <v>1</v>
      </c>
      <c r="AA46" s="0" t="s">
        <v>180</v>
      </c>
      <c r="AB46" s="0" t="n">
        <f aca="false">IF(AND(Z46=1,Q46&gt;50),1,0)</f>
        <v>0</v>
      </c>
      <c r="AC46" s="0" t="n">
        <f aca="false">IF(AND(E46&gt;D46,Z46&gt;1),1,0)</f>
        <v>0</v>
      </c>
    </row>
    <row r="47" customFormat="false" ht="12.75" hidden="false" customHeight="false" outlineLevel="0" collapsed="false">
      <c r="A47" s="0" t="s">
        <v>196</v>
      </c>
      <c r="B47" s="0" t="n">
        <v>4</v>
      </c>
      <c r="C47" s="0" t="n">
        <v>0</v>
      </c>
      <c r="D47" s="0" t="n">
        <v>4</v>
      </c>
      <c r="E47" s="0" t="n">
        <v>4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4.25</v>
      </c>
      <c r="N47" s="0" t="n">
        <v>1.74</v>
      </c>
      <c r="O47" s="0" t="n">
        <v>0.24</v>
      </c>
      <c r="P47" s="0" t="n">
        <v>0.5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2</v>
      </c>
      <c r="Y47" s="0" t="n">
        <v>1</v>
      </c>
      <c r="Z47" s="0" t="n">
        <v>1</v>
      </c>
      <c r="AA47" s="0" t="s">
        <v>180</v>
      </c>
      <c r="AB47" s="0" t="n">
        <f aca="false">IF(AND(Z47=1,Q47&gt;50),1,0)</f>
        <v>0</v>
      </c>
      <c r="AC47" s="0" t="n">
        <f aca="false">IF(AND(E47&gt;D47,Z47&gt;1),1,0)</f>
        <v>0</v>
      </c>
    </row>
    <row r="48" customFormat="false" ht="12.75" hidden="false" customHeight="false" outlineLevel="0" collapsed="false">
      <c r="A48" s="0" t="s">
        <v>197</v>
      </c>
      <c r="B48" s="0" t="n">
        <v>15</v>
      </c>
      <c r="C48" s="0" t="n">
        <v>8</v>
      </c>
      <c r="D48" s="0" t="n">
        <v>6</v>
      </c>
      <c r="E48" s="0" t="n">
        <v>12</v>
      </c>
      <c r="F48" s="0" t="n">
        <v>278</v>
      </c>
      <c r="G48" s="0" t="n">
        <v>4</v>
      </c>
      <c r="H48" s="0" t="n">
        <v>83</v>
      </c>
      <c r="I48" s="0" t="n">
        <v>13</v>
      </c>
      <c r="J48" s="0" t="n">
        <v>21</v>
      </c>
      <c r="K48" s="0" t="n">
        <v>72</v>
      </c>
      <c r="L48" s="0" t="n">
        <v>109</v>
      </c>
      <c r="M48" s="0" t="n">
        <v>12.07</v>
      </c>
      <c r="N48" s="0" t="n">
        <v>3.29</v>
      </c>
      <c r="O48" s="0" t="n">
        <v>0.8</v>
      </c>
      <c r="P48" s="0" t="n">
        <v>1.27</v>
      </c>
      <c r="Q48" s="0" t="n">
        <v>7.19</v>
      </c>
      <c r="R48" s="0" t="n">
        <v>2</v>
      </c>
      <c r="S48" s="0" t="n">
        <v>34.57</v>
      </c>
      <c r="T48" s="0" t="n">
        <v>6</v>
      </c>
      <c r="U48" s="0" t="n">
        <v>6.5</v>
      </c>
      <c r="V48" s="0" t="n">
        <v>2.37</v>
      </c>
      <c r="W48" s="0" t="n">
        <v>7.96</v>
      </c>
      <c r="X48" s="0" t="n">
        <v>1.58</v>
      </c>
      <c r="Y48" s="0" t="n">
        <v>2</v>
      </c>
      <c r="Z48" s="0" t="n">
        <v>3</v>
      </c>
      <c r="AA48" s="0" t="s">
        <v>180</v>
      </c>
      <c r="AC48" s="0" t="n">
        <f aca="false">IF(AND(E48&gt;D48,Z48&gt;1),1,0)</f>
        <v>1</v>
      </c>
    </row>
    <row r="49" customFormat="false" ht="12.75" hidden="false" customHeight="false" outlineLevel="0" collapsed="false">
      <c r="A49" s="0" t="s">
        <v>156</v>
      </c>
      <c r="B49" s="0" t="n">
        <v>6</v>
      </c>
      <c r="C49" s="0" t="n">
        <v>0</v>
      </c>
      <c r="D49" s="0" t="n">
        <v>1</v>
      </c>
      <c r="E49" s="0" t="n">
        <v>1</v>
      </c>
      <c r="F49" s="0" t="n">
        <v>0</v>
      </c>
      <c r="G49" s="0" t="n">
        <v>25</v>
      </c>
      <c r="H49" s="0" t="n">
        <v>75</v>
      </c>
      <c r="I49" s="0" t="n">
        <v>0</v>
      </c>
      <c r="J49" s="0" t="n">
        <v>0</v>
      </c>
      <c r="K49" s="0" t="n">
        <v>62</v>
      </c>
      <c r="L49" s="0" t="n">
        <v>120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2.25</v>
      </c>
      <c r="R49" s="0" t="n">
        <v>0.25</v>
      </c>
      <c r="S49" s="0" t="n">
        <v>12.25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3.5</v>
      </c>
      <c r="Y49" s="0" t="n">
        <v>1</v>
      </c>
      <c r="Z49" s="0" t="n">
        <v>2</v>
      </c>
      <c r="AA49" s="0" t="s">
        <v>178</v>
      </c>
      <c r="AC49" s="0" t="n">
        <f aca="false">IF(AND(E49&gt;D49,Z49&gt;1),1,0)</f>
        <v>0</v>
      </c>
    </row>
    <row r="50" customFormat="false" ht="12.75" hidden="false" customHeight="false" outlineLevel="0" collapsed="false">
      <c r="A50" s="0" t="s">
        <v>198</v>
      </c>
      <c r="B50" s="0" t="n">
        <v>3</v>
      </c>
      <c r="C50" s="0" t="n">
        <v>0</v>
      </c>
      <c r="D50" s="0" t="n">
        <v>3</v>
      </c>
      <c r="E50" s="0" t="n">
        <v>3</v>
      </c>
      <c r="F50" s="0" t="n">
        <v>1</v>
      </c>
      <c r="G50" s="0" t="n">
        <v>5</v>
      </c>
      <c r="H50" s="0" t="n">
        <v>75</v>
      </c>
      <c r="I50" s="0" t="n">
        <v>20</v>
      </c>
      <c r="J50" s="0" t="n">
        <v>66</v>
      </c>
      <c r="K50" s="0" t="n">
        <v>90</v>
      </c>
      <c r="L50" s="0" t="n">
        <v>109</v>
      </c>
      <c r="M50" s="0" t="n">
        <v>8.33</v>
      </c>
      <c r="N50" s="0" t="n">
        <v>1.17</v>
      </c>
      <c r="O50" s="0" t="n">
        <v>0.08</v>
      </c>
      <c r="P50" s="0" t="n">
        <v>0</v>
      </c>
      <c r="Q50" s="0" t="n">
        <v>5.94</v>
      </c>
      <c r="R50" s="0" t="n">
        <v>1.56</v>
      </c>
      <c r="S50" s="0" t="n">
        <v>23.56</v>
      </c>
      <c r="T50" s="0" t="n">
        <v>5</v>
      </c>
      <c r="U50" s="0" t="n">
        <v>0</v>
      </c>
      <c r="V50" s="0" t="n">
        <v>0</v>
      </c>
      <c r="W50" s="0" t="n">
        <v>0</v>
      </c>
      <c r="X50" s="0" t="n">
        <v>2.33</v>
      </c>
      <c r="Y50" s="0" t="n">
        <v>1</v>
      </c>
      <c r="Z50" s="0" t="n">
        <v>1</v>
      </c>
      <c r="AA50" s="0" t="s">
        <v>180</v>
      </c>
      <c r="AB50" s="0" t="n">
        <f aca="false">IF(AND(Z50=1,Q50&gt;50),1,0)</f>
        <v>0</v>
      </c>
      <c r="AC50" s="0" t="n">
        <f aca="false">IF(AND(E50&gt;D50,Z50&gt;1),1,0)</f>
        <v>0</v>
      </c>
    </row>
    <row r="51" customFormat="false" ht="12.75" hidden="false" customHeight="false" outlineLevel="0" collapsed="false">
      <c r="A51" s="0" t="s">
        <v>199</v>
      </c>
      <c r="B51" s="0" t="n">
        <v>4</v>
      </c>
      <c r="C51" s="0" t="n">
        <v>0</v>
      </c>
      <c r="D51" s="0" t="n">
        <v>4</v>
      </c>
      <c r="E51" s="0" t="n">
        <v>4</v>
      </c>
      <c r="F51" s="0" t="n">
        <v>1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2.5</v>
      </c>
      <c r="N51" s="0" t="n">
        <v>2.05</v>
      </c>
      <c r="O51" s="0" t="n">
        <v>0.7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2</v>
      </c>
      <c r="Y51" s="0" t="n">
        <v>1</v>
      </c>
      <c r="Z51" s="0" t="n">
        <v>1</v>
      </c>
      <c r="AA51" s="0" t="s">
        <v>180</v>
      </c>
      <c r="AB51" s="0" t="n">
        <f aca="false">IF(AND(Z51=1,Q51&gt;50),1,0)</f>
        <v>0</v>
      </c>
      <c r="AC51" s="0" t="n">
        <f aca="false">IF(AND(E51&gt;D51,Z51&gt;1),1,0)</f>
        <v>0</v>
      </c>
    </row>
    <row r="52" customFormat="false" ht="12.75" hidden="false" customHeight="false" outlineLevel="0" collapsed="false">
      <c r="A52" s="0" t="s">
        <v>53</v>
      </c>
      <c r="B52" s="0" t="n">
        <v>8</v>
      </c>
      <c r="C52" s="0" t="n">
        <v>0</v>
      </c>
      <c r="D52" s="0" t="n">
        <v>7</v>
      </c>
      <c r="E52" s="0" t="n">
        <v>7</v>
      </c>
      <c r="F52" s="0" t="n">
        <v>3</v>
      </c>
      <c r="G52" s="0" t="n">
        <v>15</v>
      </c>
      <c r="H52" s="0" t="n">
        <v>71</v>
      </c>
      <c r="I52" s="0" t="n">
        <v>14</v>
      </c>
      <c r="J52" s="0" t="n">
        <v>45</v>
      </c>
      <c r="K52" s="0" t="n">
        <v>101</v>
      </c>
      <c r="L52" s="0" t="n">
        <v>120</v>
      </c>
      <c r="M52" s="0" t="n">
        <v>3.38</v>
      </c>
      <c r="N52" s="0" t="n">
        <v>4.67</v>
      </c>
      <c r="O52" s="0" t="n">
        <v>1</v>
      </c>
      <c r="P52" s="0" t="n">
        <v>0</v>
      </c>
      <c r="Q52" s="0" t="n">
        <v>13.4</v>
      </c>
      <c r="R52" s="0" t="n">
        <v>2</v>
      </c>
      <c r="S52" s="0" t="n">
        <v>65.8</v>
      </c>
      <c r="T52" s="0" t="n">
        <v>11</v>
      </c>
      <c r="U52" s="0" t="n">
        <v>0</v>
      </c>
      <c r="V52" s="0" t="n">
        <v>0</v>
      </c>
      <c r="W52" s="0" t="n">
        <v>0</v>
      </c>
      <c r="X52" s="0" t="n">
        <v>1</v>
      </c>
      <c r="Y52" s="0" t="n">
        <v>1</v>
      </c>
      <c r="Z52" s="0" t="n">
        <v>1</v>
      </c>
      <c r="AA52" s="0" t="s">
        <v>178</v>
      </c>
      <c r="AB52" s="0" t="n">
        <f aca="false">IF(AND(Z52=1,Q52&gt;50),1,0)</f>
        <v>0</v>
      </c>
      <c r="AC52" s="0" t="n">
        <f aca="false">IF(AND(E52&gt;D52,Z52&gt;1),1,0)</f>
        <v>0</v>
      </c>
    </row>
    <row r="53" customFormat="false" ht="12.75" hidden="false" customHeight="false" outlineLevel="0" collapsed="false">
      <c r="A53" s="0" t="s">
        <v>54</v>
      </c>
      <c r="B53" s="0" t="n">
        <v>18</v>
      </c>
      <c r="C53" s="0" t="n">
        <v>1</v>
      </c>
      <c r="D53" s="0" t="n">
        <v>5</v>
      </c>
      <c r="E53" s="0" t="n">
        <v>29</v>
      </c>
      <c r="F53" s="0" t="n">
        <v>154</v>
      </c>
      <c r="G53" s="0" t="n">
        <v>20</v>
      </c>
      <c r="H53" s="0" t="n">
        <v>58</v>
      </c>
      <c r="I53" s="0" t="n">
        <v>22</v>
      </c>
      <c r="J53" s="0" t="n">
        <v>36</v>
      </c>
      <c r="K53" s="0" t="n">
        <v>90</v>
      </c>
      <c r="L53" s="0" t="n">
        <v>120</v>
      </c>
      <c r="M53" s="0" t="n">
        <v>13.78</v>
      </c>
      <c r="N53" s="0" t="n">
        <v>5.05</v>
      </c>
      <c r="O53" s="0" t="n">
        <v>0.95</v>
      </c>
      <c r="P53" s="0" t="n">
        <v>1.17</v>
      </c>
      <c r="Q53" s="0" t="n">
        <v>9.48</v>
      </c>
      <c r="R53" s="0" t="n">
        <v>1.43</v>
      </c>
      <c r="S53" s="0" t="n">
        <v>39.95</v>
      </c>
      <c r="T53" s="0" t="n">
        <v>8</v>
      </c>
      <c r="U53" s="0" t="n">
        <v>0</v>
      </c>
      <c r="V53" s="0" t="n">
        <v>0</v>
      </c>
      <c r="W53" s="0" t="n">
        <v>0</v>
      </c>
      <c r="X53" s="0" t="n">
        <v>1.05</v>
      </c>
      <c r="Y53" s="0" t="n">
        <v>5.8</v>
      </c>
      <c r="Z53" s="0" t="n">
        <v>4</v>
      </c>
      <c r="AA53" s="0" t="s">
        <v>178</v>
      </c>
      <c r="AC53" s="0" t="n">
        <f aca="false">IF(AND(E53&gt;D53,Z53&gt;1),1,0)</f>
        <v>1</v>
      </c>
    </row>
    <row r="54" customFormat="false" ht="12.75" hidden="false" customHeight="false" outlineLevel="0" collapsed="false">
      <c r="A54" s="0" t="s">
        <v>55</v>
      </c>
      <c r="B54" s="0" t="n">
        <v>8</v>
      </c>
      <c r="C54" s="0" t="n">
        <v>0</v>
      </c>
      <c r="D54" s="0" t="n">
        <v>4</v>
      </c>
      <c r="E54" s="0" t="n">
        <v>7</v>
      </c>
      <c r="F54" s="0" t="n">
        <v>5</v>
      </c>
      <c r="G54" s="0" t="n">
        <v>34</v>
      </c>
      <c r="H54" s="0" t="n">
        <v>66</v>
      </c>
      <c r="I54" s="0" t="n">
        <v>0</v>
      </c>
      <c r="J54" s="0" t="n">
        <v>93</v>
      </c>
      <c r="K54" s="0" t="n">
        <v>111</v>
      </c>
      <c r="L54" s="0" t="n">
        <v>120</v>
      </c>
      <c r="M54" s="0" t="n">
        <v>6.75</v>
      </c>
      <c r="N54" s="0" t="n">
        <v>2.73</v>
      </c>
      <c r="O54" s="0" t="n">
        <v>0.55</v>
      </c>
      <c r="P54" s="0" t="n">
        <v>0.13</v>
      </c>
      <c r="Q54" s="0" t="n">
        <v>3.8</v>
      </c>
      <c r="R54" s="0" t="n">
        <v>1.2</v>
      </c>
      <c r="S54" s="0" t="n">
        <v>13.6</v>
      </c>
      <c r="T54" s="0" t="n">
        <v>3</v>
      </c>
      <c r="U54" s="0" t="n">
        <v>0</v>
      </c>
      <c r="V54" s="0" t="n">
        <v>0</v>
      </c>
      <c r="W54" s="0" t="n">
        <v>0</v>
      </c>
      <c r="X54" s="0" t="n">
        <v>1.04</v>
      </c>
      <c r="Y54" s="0" t="n">
        <v>1.75</v>
      </c>
      <c r="Z54" s="0" t="n">
        <v>3</v>
      </c>
      <c r="AA54" s="0" t="s">
        <v>178</v>
      </c>
      <c r="AC54" s="0" t="n">
        <f aca="false">IF(AND(E54&gt;D54,Z54&gt;1),1,0)</f>
        <v>1</v>
      </c>
    </row>
    <row r="55" customFormat="false" ht="12.75" hidden="false" customHeight="false" outlineLevel="0" collapsed="false">
      <c r="A55" s="0" t="s">
        <v>56</v>
      </c>
      <c r="B55" s="0" t="n">
        <v>143</v>
      </c>
      <c r="C55" s="0" t="n">
        <v>0</v>
      </c>
      <c r="D55" s="0" t="n">
        <v>1</v>
      </c>
      <c r="E55" s="0" t="n">
        <v>2</v>
      </c>
      <c r="F55" s="0" t="n">
        <v>10532</v>
      </c>
      <c r="G55" s="0" t="n">
        <v>40</v>
      </c>
      <c r="H55" s="0" t="n">
        <v>40</v>
      </c>
      <c r="I55" s="0" t="n">
        <v>20</v>
      </c>
      <c r="J55" s="0" t="n">
        <v>36</v>
      </c>
      <c r="K55" s="0" t="n">
        <v>86</v>
      </c>
      <c r="L55" s="0" t="n">
        <v>116</v>
      </c>
      <c r="M55" s="0" t="n">
        <v>8.17</v>
      </c>
      <c r="N55" s="0" t="n">
        <v>2.2</v>
      </c>
      <c r="O55" s="0" t="n">
        <v>0.27</v>
      </c>
      <c r="P55" s="0" t="n">
        <v>0</v>
      </c>
      <c r="Q55" s="0" t="n">
        <v>3.75</v>
      </c>
      <c r="R55" s="0" t="n">
        <v>1.5</v>
      </c>
      <c r="S55" s="0" t="n">
        <v>15.75</v>
      </c>
      <c r="T55" s="0" t="n">
        <v>3</v>
      </c>
      <c r="U55" s="0" t="n">
        <v>0</v>
      </c>
      <c r="V55" s="0" t="n">
        <v>0</v>
      </c>
      <c r="W55" s="0" t="n">
        <v>0</v>
      </c>
      <c r="X55" s="0" t="n">
        <v>1.03</v>
      </c>
      <c r="Y55" s="0" t="n">
        <v>2</v>
      </c>
      <c r="Z55" s="0" t="n">
        <v>73</v>
      </c>
      <c r="AA55" s="0" t="s">
        <v>178</v>
      </c>
      <c r="AC55" s="0" t="n">
        <f aca="false">IF(AND(E55&gt;D55,Z55&gt;1),1,0)</f>
        <v>1</v>
      </c>
    </row>
    <row r="56" customFormat="false" ht="12.75" hidden="false" customHeight="false" outlineLevel="0" collapsed="false">
      <c r="A56" s="0" t="s">
        <v>57</v>
      </c>
      <c r="B56" s="0" t="n">
        <v>29</v>
      </c>
      <c r="C56" s="0" t="n">
        <v>0</v>
      </c>
      <c r="D56" s="0" t="n">
        <v>9</v>
      </c>
      <c r="E56" s="0" t="n">
        <v>15</v>
      </c>
      <c r="F56" s="0" t="n">
        <v>1008</v>
      </c>
      <c r="G56" s="0" t="n">
        <v>17</v>
      </c>
      <c r="H56" s="0" t="n">
        <v>75</v>
      </c>
      <c r="I56" s="0" t="n">
        <v>8</v>
      </c>
      <c r="J56" s="0" t="n">
        <v>71</v>
      </c>
      <c r="K56" s="0" t="n">
        <v>99</v>
      </c>
      <c r="L56" s="0" t="n">
        <v>120</v>
      </c>
      <c r="M56" s="0" t="n">
        <v>33.07</v>
      </c>
      <c r="N56" s="0" t="n">
        <v>5.37</v>
      </c>
      <c r="O56" s="0" t="n">
        <v>1.33</v>
      </c>
      <c r="P56" s="0" t="n">
        <v>0.03</v>
      </c>
      <c r="Q56" s="0" t="n">
        <v>6.29</v>
      </c>
      <c r="R56" s="0" t="n">
        <v>2</v>
      </c>
      <c r="S56" s="0" t="n">
        <v>25.29</v>
      </c>
      <c r="T56" s="0" t="n">
        <v>5</v>
      </c>
      <c r="U56" s="0" t="n">
        <v>0</v>
      </c>
      <c r="V56" s="0" t="n">
        <v>0</v>
      </c>
      <c r="W56" s="0" t="n">
        <v>0</v>
      </c>
      <c r="X56" s="0" t="n">
        <v>1.09</v>
      </c>
      <c r="Y56" s="0" t="n">
        <v>1.67</v>
      </c>
      <c r="Z56" s="0" t="n">
        <v>3</v>
      </c>
      <c r="AA56" s="0" t="s">
        <v>178</v>
      </c>
      <c r="AC56" s="0" t="n">
        <f aca="false">IF(AND(E56&gt;D56,Z56&gt;1),1,0)</f>
        <v>1</v>
      </c>
    </row>
    <row r="57" customFormat="false" ht="12.75" hidden="false" customHeight="false" outlineLevel="0" collapsed="false">
      <c r="A57" s="0" t="s">
        <v>58</v>
      </c>
      <c r="B57" s="0" t="n">
        <v>6</v>
      </c>
      <c r="C57" s="0" t="n">
        <v>0</v>
      </c>
      <c r="D57" s="0" t="n">
        <v>2</v>
      </c>
      <c r="E57" s="0" t="n">
        <v>3</v>
      </c>
      <c r="F57" s="0" t="n">
        <v>2</v>
      </c>
      <c r="G57" s="0" t="n">
        <v>12</v>
      </c>
      <c r="H57" s="0" t="n">
        <v>88</v>
      </c>
      <c r="I57" s="0" t="n">
        <v>0</v>
      </c>
      <c r="J57" s="0" t="n">
        <v>36</v>
      </c>
      <c r="K57" s="0" t="n">
        <v>89</v>
      </c>
      <c r="L57" s="0" t="n">
        <v>120</v>
      </c>
      <c r="M57" s="0" t="n">
        <v>5.67</v>
      </c>
      <c r="N57" s="0" t="n">
        <v>3.02</v>
      </c>
      <c r="O57" s="0" t="n">
        <v>0.6</v>
      </c>
      <c r="P57" s="0" t="n">
        <v>0.33</v>
      </c>
      <c r="Q57" s="0" t="n">
        <v>5.57</v>
      </c>
      <c r="R57" s="0" t="n">
        <v>1</v>
      </c>
      <c r="S57" s="0" t="n">
        <v>19.86</v>
      </c>
      <c r="T57" s="0" t="n">
        <v>4</v>
      </c>
      <c r="U57" s="0" t="n">
        <v>0</v>
      </c>
      <c r="V57" s="0" t="n">
        <v>0</v>
      </c>
      <c r="W57" s="0" t="n">
        <v>0</v>
      </c>
      <c r="X57" s="0" t="n">
        <v>1.33</v>
      </c>
      <c r="Y57" s="0" t="n">
        <v>1.5</v>
      </c>
      <c r="Z57" s="0" t="n">
        <v>4</v>
      </c>
      <c r="AA57" s="0" t="s">
        <v>178</v>
      </c>
      <c r="AC57" s="0" t="n">
        <f aca="false">IF(AND(E57&gt;D57,Z57&gt;1),1,0)</f>
        <v>1</v>
      </c>
    </row>
    <row r="58" customFormat="false" ht="12.75" hidden="false" customHeight="false" outlineLevel="0" collapsed="false">
      <c r="A58" s="0" t="s">
        <v>59</v>
      </c>
      <c r="B58" s="0" t="n">
        <v>17</v>
      </c>
      <c r="C58" s="0" t="n">
        <v>0</v>
      </c>
      <c r="D58" s="0" t="n">
        <v>5</v>
      </c>
      <c r="E58" s="0" t="n">
        <v>6</v>
      </c>
      <c r="F58" s="0" t="n">
        <v>58</v>
      </c>
      <c r="G58" s="0" t="n">
        <v>19</v>
      </c>
      <c r="H58" s="0" t="n">
        <v>78</v>
      </c>
      <c r="I58" s="0" t="n">
        <v>3</v>
      </c>
      <c r="J58" s="0" t="n">
        <v>56</v>
      </c>
      <c r="K58" s="0" t="n">
        <v>96</v>
      </c>
      <c r="L58" s="0" t="n">
        <v>120</v>
      </c>
      <c r="M58" s="0" t="n">
        <v>8.47</v>
      </c>
      <c r="N58" s="0" t="n">
        <v>1.74</v>
      </c>
      <c r="O58" s="0" t="n">
        <v>0.34</v>
      </c>
      <c r="P58" s="0" t="n">
        <v>0.06</v>
      </c>
      <c r="Q58" s="0" t="n">
        <v>7.38</v>
      </c>
      <c r="R58" s="0" t="n">
        <v>2.13</v>
      </c>
      <c r="S58" s="0" t="n">
        <v>30.5</v>
      </c>
      <c r="T58" s="0" t="n">
        <v>6</v>
      </c>
      <c r="U58" s="0" t="n">
        <v>0</v>
      </c>
      <c r="V58" s="0" t="n">
        <v>0</v>
      </c>
      <c r="W58" s="0" t="n">
        <v>0</v>
      </c>
      <c r="X58" s="0" t="n">
        <v>1.02</v>
      </c>
      <c r="Y58" s="0" t="n">
        <v>1.2</v>
      </c>
      <c r="Z58" s="0" t="n">
        <v>6</v>
      </c>
      <c r="AA58" s="0" t="s">
        <v>178</v>
      </c>
      <c r="AC58" s="0" t="n">
        <f aca="false">IF(AND(E58&gt;D58,Z58&gt;1),1,0)</f>
        <v>1</v>
      </c>
    </row>
    <row r="59" customFormat="false" ht="12.75" hidden="false" customHeight="false" outlineLevel="0" collapsed="false">
      <c r="A59" s="0" t="s">
        <v>200</v>
      </c>
      <c r="B59" s="0" t="n">
        <v>3</v>
      </c>
      <c r="C59" s="0" t="n">
        <v>0</v>
      </c>
      <c r="D59" s="0" t="n">
        <v>2</v>
      </c>
      <c r="E59" s="0" t="n">
        <v>2</v>
      </c>
      <c r="F59" s="0" t="n">
        <v>2</v>
      </c>
      <c r="G59" s="0" t="n">
        <v>1</v>
      </c>
      <c r="H59" s="0" t="n">
        <v>72</v>
      </c>
      <c r="I59" s="0" t="n">
        <v>27</v>
      </c>
      <c r="J59" s="0" t="n">
        <v>66</v>
      </c>
      <c r="K59" s="0" t="n">
        <v>91</v>
      </c>
      <c r="L59" s="0" t="n">
        <v>109</v>
      </c>
      <c r="M59" s="0" t="n">
        <v>13</v>
      </c>
      <c r="N59" s="0" t="n">
        <v>4.62</v>
      </c>
      <c r="O59" s="0" t="n">
        <v>0.39</v>
      </c>
      <c r="P59" s="0" t="n">
        <v>2</v>
      </c>
      <c r="Q59" s="0" t="n">
        <v>5.44</v>
      </c>
      <c r="R59" s="0" t="n">
        <v>1.44</v>
      </c>
      <c r="S59" s="0" t="n">
        <v>21.78</v>
      </c>
      <c r="T59" s="0" t="n">
        <v>4</v>
      </c>
      <c r="U59" s="0" t="n">
        <v>0</v>
      </c>
      <c r="V59" s="0" t="n">
        <v>0</v>
      </c>
      <c r="W59" s="0" t="n">
        <v>0</v>
      </c>
      <c r="X59" s="0" t="n">
        <v>1</v>
      </c>
      <c r="Y59" s="0" t="n">
        <v>1</v>
      </c>
      <c r="Z59" s="0" t="n">
        <v>2</v>
      </c>
      <c r="AA59" s="0" t="s">
        <v>180</v>
      </c>
      <c r="AC59" s="0" t="n">
        <f aca="false">IF(AND(E59&gt;D59,Z59&gt;1),1,0)</f>
        <v>0</v>
      </c>
    </row>
    <row r="60" customFormat="false" ht="12.75" hidden="false" customHeight="false" outlineLevel="0" collapsed="false">
      <c r="A60" s="0" t="s">
        <v>60</v>
      </c>
      <c r="B60" s="0" t="n">
        <v>15</v>
      </c>
      <c r="C60" s="0" t="n">
        <v>0</v>
      </c>
      <c r="D60" s="0" t="n">
        <v>5</v>
      </c>
      <c r="E60" s="0" t="n">
        <v>5</v>
      </c>
      <c r="F60" s="0" t="n">
        <v>7</v>
      </c>
      <c r="G60" s="0" t="n">
        <v>15</v>
      </c>
      <c r="H60" s="0" t="n">
        <v>60</v>
      </c>
      <c r="I60" s="0" t="n">
        <v>25</v>
      </c>
      <c r="J60" s="0" t="n">
        <v>56</v>
      </c>
      <c r="K60" s="0" t="n">
        <v>89</v>
      </c>
      <c r="L60" s="0" t="n">
        <v>120</v>
      </c>
      <c r="M60" s="0" t="n">
        <v>5.47</v>
      </c>
      <c r="N60" s="0" t="n">
        <v>5.06</v>
      </c>
      <c r="O60" s="0" t="n">
        <v>1.1</v>
      </c>
      <c r="P60" s="0" t="n">
        <v>0.27</v>
      </c>
      <c r="Q60" s="0" t="n">
        <v>10.63</v>
      </c>
      <c r="R60" s="0" t="n">
        <v>2.79</v>
      </c>
      <c r="S60" s="0" t="n">
        <v>47</v>
      </c>
      <c r="T60" s="0" t="n">
        <v>9</v>
      </c>
      <c r="U60" s="0" t="n">
        <v>0</v>
      </c>
      <c r="V60" s="0" t="n">
        <v>0</v>
      </c>
      <c r="W60" s="0" t="n">
        <v>0</v>
      </c>
      <c r="X60" s="0" t="n">
        <v>1.03</v>
      </c>
      <c r="Y60" s="0" t="n">
        <v>1</v>
      </c>
      <c r="Z60" s="0" t="n">
        <v>7</v>
      </c>
      <c r="AA60" s="0" t="s">
        <v>178</v>
      </c>
      <c r="AC60" s="0" t="n">
        <f aca="false">IF(AND(E60&gt;D60,Z60&gt;1),1,0)</f>
        <v>0</v>
      </c>
    </row>
    <row r="61" customFormat="false" ht="12.75" hidden="false" customHeight="false" outlineLevel="0" collapsed="false">
      <c r="A61" s="0" t="s">
        <v>61</v>
      </c>
      <c r="B61" s="0" t="n">
        <v>69</v>
      </c>
      <c r="C61" s="0" t="n">
        <v>0</v>
      </c>
      <c r="D61" s="0" t="n">
        <v>10</v>
      </c>
      <c r="E61" s="0" t="n">
        <v>12</v>
      </c>
      <c r="F61" s="0" t="n">
        <v>1063</v>
      </c>
      <c r="G61" s="0" t="n">
        <v>25</v>
      </c>
      <c r="H61" s="0" t="n">
        <v>43</v>
      </c>
      <c r="I61" s="0" t="n">
        <v>32</v>
      </c>
      <c r="J61" s="0" t="n">
        <v>0</v>
      </c>
      <c r="K61" s="0" t="n">
        <v>51</v>
      </c>
      <c r="L61" s="0" t="n">
        <v>120</v>
      </c>
      <c r="M61" s="0" t="n">
        <v>16.35</v>
      </c>
      <c r="N61" s="0" t="n">
        <v>3.1</v>
      </c>
      <c r="O61" s="0" t="n">
        <v>0.69</v>
      </c>
      <c r="P61" s="0" t="n">
        <v>0</v>
      </c>
      <c r="Q61" s="0" t="n">
        <v>73.37</v>
      </c>
      <c r="R61" s="0" t="n">
        <v>4.39</v>
      </c>
      <c r="S61" s="0" t="n">
        <v>382.9</v>
      </c>
      <c r="T61" s="0" t="n">
        <v>62</v>
      </c>
      <c r="U61" s="0" t="n">
        <v>0</v>
      </c>
      <c r="V61" s="0" t="n">
        <v>0</v>
      </c>
      <c r="W61" s="0" t="n">
        <v>0</v>
      </c>
      <c r="X61" s="0" t="n">
        <v>3.92</v>
      </c>
      <c r="Y61" s="0" t="n">
        <v>1.2</v>
      </c>
      <c r="Z61" s="0" t="n">
        <v>3</v>
      </c>
      <c r="AA61" s="0" t="s">
        <v>178</v>
      </c>
      <c r="AC61" s="0" t="n">
        <f aca="false">IF(AND(E61&gt;D61,Z61&gt;1),1,0)</f>
        <v>1</v>
      </c>
    </row>
    <row r="62" customFormat="false" ht="12.75" hidden="false" customHeight="false" outlineLevel="0" collapsed="false">
      <c r="A62" s="0" t="s">
        <v>201</v>
      </c>
      <c r="B62" s="0" t="n">
        <v>20</v>
      </c>
      <c r="C62" s="0" t="n">
        <v>3</v>
      </c>
      <c r="D62" s="0" t="n">
        <v>18</v>
      </c>
      <c r="E62" s="0" t="n">
        <v>18</v>
      </c>
      <c r="F62" s="0" t="n">
        <v>84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8.7</v>
      </c>
      <c r="N62" s="0" t="n">
        <v>6.05</v>
      </c>
      <c r="O62" s="0" t="n">
        <v>1.1</v>
      </c>
      <c r="P62" s="0" t="n">
        <v>1.65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20.67</v>
      </c>
      <c r="V62" s="0" t="n">
        <v>2.37</v>
      </c>
      <c r="W62" s="0" t="n">
        <v>8.71</v>
      </c>
      <c r="X62" s="0" t="n">
        <v>1</v>
      </c>
      <c r="Y62" s="0" t="n">
        <v>1</v>
      </c>
      <c r="Z62" s="0" t="n">
        <v>2</v>
      </c>
      <c r="AA62" s="0" t="s">
        <v>180</v>
      </c>
      <c r="AC62" s="0" t="n">
        <f aca="false">IF(AND(E62&gt;D62,Z62&gt;1),1,0)</f>
        <v>0</v>
      </c>
    </row>
    <row r="63" customFormat="false" ht="12.75" hidden="false" customHeight="false" outlineLevel="0" collapsed="false">
      <c r="A63" s="0" t="s">
        <v>202</v>
      </c>
      <c r="B63" s="0" t="n">
        <v>2</v>
      </c>
      <c r="C63" s="0" t="n">
        <v>0</v>
      </c>
      <c r="D63" s="0" t="n">
        <v>2</v>
      </c>
      <c r="E63" s="0" t="n">
        <v>2</v>
      </c>
      <c r="F63" s="0" t="n">
        <v>0</v>
      </c>
      <c r="G63" s="0" t="n">
        <v>17</v>
      </c>
      <c r="H63" s="0" t="n">
        <v>83</v>
      </c>
      <c r="I63" s="0" t="n">
        <v>0</v>
      </c>
      <c r="J63" s="0" t="n">
        <v>56</v>
      </c>
      <c r="K63" s="0" t="n">
        <v>74</v>
      </c>
      <c r="L63" s="0" t="n">
        <v>84</v>
      </c>
      <c r="M63" s="0" t="n">
        <v>50</v>
      </c>
      <c r="N63" s="0" t="n">
        <v>1.23</v>
      </c>
      <c r="O63" s="0" t="n">
        <v>0.3</v>
      </c>
      <c r="P63" s="0" t="n">
        <v>0</v>
      </c>
      <c r="Q63" s="0" t="n">
        <v>12.33</v>
      </c>
      <c r="R63" s="0" t="n">
        <v>2.67</v>
      </c>
      <c r="S63" s="0" t="n">
        <v>50.33</v>
      </c>
      <c r="T63" s="0" t="n">
        <v>10</v>
      </c>
      <c r="U63" s="0" t="n">
        <v>0</v>
      </c>
      <c r="V63" s="0" t="n">
        <v>0</v>
      </c>
      <c r="W63" s="0" t="n">
        <v>0</v>
      </c>
      <c r="X63" s="0" t="n">
        <v>1</v>
      </c>
      <c r="Y63" s="0" t="n">
        <v>1</v>
      </c>
      <c r="Z63" s="0" t="n">
        <v>1</v>
      </c>
      <c r="AA63" s="0" t="s">
        <v>180</v>
      </c>
      <c r="AB63" s="0" t="n">
        <f aca="false">IF(AND(Z63=1,Q63&gt;50),1,0)</f>
        <v>0</v>
      </c>
      <c r="AC63" s="0" t="n">
        <f aca="false">IF(AND(E63&gt;D63,Z63&gt;1),1,0)</f>
        <v>0</v>
      </c>
    </row>
    <row r="64" customFormat="false" ht="12.75" hidden="false" customHeight="false" outlineLevel="0" collapsed="false">
      <c r="A64" s="0" t="s">
        <v>203</v>
      </c>
      <c r="B64" s="0" t="n">
        <v>2</v>
      </c>
      <c r="C64" s="0" t="n">
        <v>0</v>
      </c>
      <c r="D64" s="0" t="n">
        <v>2</v>
      </c>
      <c r="E64" s="0" t="n">
        <v>2</v>
      </c>
      <c r="F64" s="0" t="n">
        <v>0</v>
      </c>
      <c r="G64" s="0" t="n">
        <v>17</v>
      </c>
      <c r="H64" s="0" t="n">
        <v>83</v>
      </c>
      <c r="I64" s="0" t="n">
        <v>0</v>
      </c>
      <c r="J64" s="0" t="n">
        <v>56</v>
      </c>
      <c r="K64" s="0" t="n">
        <v>74</v>
      </c>
      <c r="L64" s="0" t="n">
        <v>84</v>
      </c>
      <c r="M64" s="0" t="n">
        <v>50</v>
      </c>
      <c r="N64" s="0" t="n">
        <v>1.23</v>
      </c>
      <c r="O64" s="0" t="n">
        <v>0.3</v>
      </c>
      <c r="P64" s="0" t="n">
        <v>0</v>
      </c>
      <c r="Q64" s="0" t="n">
        <v>12.33</v>
      </c>
      <c r="R64" s="0" t="n">
        <v>2.67</v>
      </c>
      <c r="S64" s="0" t="n">
        <v>50.33</v>
      </c>
      <c r="T64" s="0" t="n">
        <v>10</v>
      </c>
      <c r="U64" s="0" t="n">
        <v>0</v>
      </c>
      <c r="V64" s="0" t="n">
        <v>0</v>
      </c>
      <c r="W64" s="0" t="n">
        <v>0</v>
      </c>
      <c r="X64" s="0" t="n">
        <v>1</v>
      </c>
      <c r="Y64" s="0" t="n">
        <v>1</v>
      </c>
      <c r="Z64" s="0" t="n">
        <v>1</v>
      </c>
      <c r="AA64" s="0" t="s">
        <v>180</v>
      </c>
      <c r="AB64" s="0" t="n">
        <f aca="false">IF(AND(Z64=1,Q64&gt;50),1,0)</f>
        <v>0</v>
      </c>
      <c r="AC64" s="0" t="n">
        <f aca="false">IF(AND(E64&gt;D64,Z64&gt;1),1,0)</f>
        <v>0</v>
      </c>
    </row>
    <row r="65" customFormat="false" ht="12.75" hidden="false" customHeight="false" outlineLevel="0" collapsed="false">
      <c r="A65" s="0" t="s">
        <v>62</v>
      </c>
      <c r="B65" s="0" t="n">
        <v>18</v>
      </c>
      <c r="C65" s="0" t="n">
        <v>0</v>
      </c>
      <c r="D65" s="0" t="n">
        <v>14</v>
      </c>
      <c r="E65" s="0" t="n">
        <v>16</v>
      </c>
      <c r="F65" s="0" t="n">
        <v>6</v>
      </c>
      <c r="G65" s="0" t="n">
        <v>25</v>
      </c>
      <c r="H65" s="0" t="n">
        <v>75</v>
      </c>
      <c r="I65" s="0" t="n">
        <v>0</v>
      </c>
      <c r="J65" s="0" t="n">
        <v>42</v>
      </c>
      <c r="K65" s="0" t="n">
        <v>85</v>
      </c>
      <c r="L65" s="0" t="n">
        <v>120</v>
      </c>
      <c r="M65" s="0" t="n">
        <v>5.28</v>
      </c>
      <c r="N65" s="0" t="n">
        <v>4.82</v>
      </c>
      <c r="O65" s="0" t="n">
        <v>1.02</v>
      </c>
      <c r="P65" s="0" t="n">
        <v>0</v>
      </c>
      <c r="Q65" s="0" t="n">
        <v>11.19</v>
      </c>
      <c r="R65" s="0" t="n">
        <v>2.56</v>
      </c>
      <c r="S65" s="0" t="n">
        <v>50.63</v>
      </c>
      <c r="T65" s="0" t="n">
        <v>9</v>
      </c>
      <c r="U65" s="0" t="n">
        <v>0</v>
      </c>
      <c r="V65" s="0" t="n">
        <v>0</v>
      </c>
      <c r="W65" s="0" t="n">
        <v>0</v>
      </c>
      <c r="X65" s="0" t="n">
        <v>1.02</v>
      </c>
      <c r="Y65" s="0" t="n">
        <v>1.14</v>
      </c>
      <c r="Z65" s="0" t="n">
        <v>6</v>
      </c>
      <c r="AA65" s="0" t="s">
        <v>178</v>
      </c>
      <c r="AC65" s="0" t="n">
        <f aca="false">IF(AND(E65&gt;D65,Z65&gt;1),1,0)</f>
        <v>1</v>
      </c>
    </row>
    <row r="66" customFormat="false" ht="12.75" hidden="false" customHeight="false" outlineLevel="0" collapsed="false">
      <c r="A66" s="0" t="s">
        <v>204</v>
      </c>
      <c r="B66" s="0" t="n">
        <v>3</v>
      </c>
      <c r="C66" s="0" t="n">
        <v>0</v>
      </c>
      <c r="D66" s="0" t="n">
        <v>3</v>
      </c>
      <c r="E66" s="0" t="n">
        <v>3</v>
      </c>
      <c r="F66" s="0" t="n">
        <v>6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6</v>
      </c>
      <c r="N66" s="0" t="n">
        <v>3</v>
      </c>
      <c r="O66" s="0" t="n">
        <v>0.5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2</v>
      </c>
      <c r="Y66" s="0" t="n">
        <v>1</v>
      </c>
      <c r="Z66" s="0" t="n">
        <v>1</v>
      </c>
      <c r="AA66" s="0" t="s">
        <v>180</v>
      </c>
      <c r="AB66" s="0" t="n">
        <f aca="false">IF(AND(Z66=1,Q66&gt;50),1,0)</f>
        <v>0</v>
      </c>
      <c r="AC66" s="0" t="n">
        <f aca="false">IF(AND(E66&gt;D66,Z66&gt;1),1,0)</f>
        <v>0</v>
      </c>
    </row>
    <row r="67" customFormat="false" ht="12.75" hidden="false" customHeight="false" outlineLevel="0" collapsed="false">
      <c r="A67" s="0" t="s">
        <v>205</v>
      </c>
      <c r="B67" s="0" t="n">
        <v>11</v>
      </c>
      <c r="C67" s="0" t="n">
        <v>2</v>
      </c>
      <c r="D67" s="0" t="n">
        <v>8</v>
      </c>
      <c r="E67" s="0" t="n">
        <v>12</v>
      </c>
      <c r="F67" s="0" t="n">
        <v>63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11.18</v>
      </c>
      <c r="N67" s="0" t="n">
        <v>3.74</v>
      </c>
      <c r="O67" s="0" t="n">
        <v>0.95</v>
      </c>
      <c r="P67" s="0" t="n">
        <v>0.45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10.5</v>
      </c>
      <c r="V67" s="0" t="n">
        <v>3.43</v>
      </c>
      <c r="W67" s="0" t="n">
        <v>7.93</v>
      </c>
      <c r="X67" s="0" t="n">
        <v>1</v>
      </c>
      <c r="Y67" s="0" t="n">
        <v>1.5</v>
      </c>
      <c r="Z67" s="0" t="n">
        <v>2</v>
      </c>
      <c r="AA67" s="0" t="s">
        <v>180</v>
      </c>
      <c r="AC67" s="0" t="n">
        <f aca="false">IF(AND(E67&gt;D67,Z67&gt;1),1,0)</f>
        <v>1</v>
      </c>
    </row>
    <row r="68" customFormat="false" ht="12.75" hidden="false" customHeight="false" outlineLevel="0" collapsed="false">
      <c r="A68" s="0" t="s">
        <v>157</v>
      </c>
      <c r="B68" s="0" t="n">
        <v>6</v>
      </c>
      <c r="C68" s="0" t="n">
        <v>0</v>
      </c>
      <c r="D68" s="0" t="n">
        <v>2</v>
      </c>
      <c r="E68" s="0" t="n">
        <v>4</v>
      </c>
      <c r="F68" s="0" t="n">
        <v>5</v>
      </c>
      <c r="G68" s="0" t="n">
        <v>20</v>
      </c>
      <c r="H68" s="0" t="n">
        <v>80</v>
      </c>
      <c r="I68" s="0" t="n">
        <v>0</v>
      </c>
      <c r="J68" s="0" t="n">
        <v>93</v>
      </c>
      <c r="K68" s="0" t="n">
        <v>112</v>
      </c>
      <c r="L68" s="0" t="n">
        <v>120</v>
      </c>
      <c r="M68" s="0" t="n">
        <v>6.5</v>
      </c>
      <c r="N68" s="0" t="n">
        <v>1.81</v>
      </c>
      <c r="O68" s="0" t="n">
        <v>0.31</v>
      </c>
      <c r="P68" s="0" t="n">
        <v>0</v>
      </c>
      <c r="Q68" s="0" t="n">
        <v>3</v>
      </c>
      <c r="R68" s="0" t="n">
        <v>1</v>
      </c>
      <c r="S68" s="0" t="n">
        <v>11.25</v>
      </c>
      <c r="T68" s="0" t="n">
        <v>2</v>
      </c>
      <c r="U68" s="0" t="n">
        <v>0</v>
      </c>
      <c r="V68" s="0" t="n">
        <v>0</v>
      </c>
      <c r="W68" s="0" t="n">
        <v>0</v>
      </c>
      <c r="X68" s="0" t="n">
        <v>1.08</v>
      </c>
      <c r="Y68" s="0" t="n">
        <v>2</v>
      </c>
      <c r="Z68" s="0" t="n">
        <v>4</v>
      </c>
      <c r="AA68" s="0" t="s">
        <v>178</v>
      </c>
      <c r="AC68" s="0" t="n">
        <f aca="false">IF(AND(E68&gt;D68,Z68&gt;1),1,0)</f>
        <v>1</v>
      </c>
    </row>
    <row r="69" customFormat="false" ht="12.75" hidden="false" customHeight="false" outlineLevel="0" collapsed="false">
      <c r="A69" s="0" t="s">
        <v>206</v>
      </c>
      <c r="B69" s="0" t="n">
        <v>14</v>
      </c>
      <c r="C69" s="0" t="n">
        <v>0</v>
      </c>
      <c r="D69" s="0" t="n">
        <v>11</v>
      </c>
      <c r="E69" s="0" t="n">
        <v>11</v>
      </c>
      <c r="F69" s="0" t="n">
        <v>5</v>
      </c>
      <c r="G69" s="0" t="n">
        <v>1</v>
      </c>
      <c r="H69" s="0" t="n">
        <v>66</v>
      </c>
      <c r="I69" s="0" t="n">
        <v>33</v>
      </c>
      <c r="J69" s="0" t="n">
        <v>0</v>
      </c>
      <c r="K69" s="0" t="n">
        <v>76</v>
      </c>
      <c r="L69" s="0" t="n">
        <v>109</v>
      </c>
      <c r="M69" s="0" t="n">
        <v>1.79</v>
      </c>
      <c r="N69" s="0" t="n">
        <v>1.75</v>
      </c>
      <c r="O69" s="0" t="n">
        <v>0.2</v>
      </c>
      <c r="P69" s="0" t="n">
        <v>0</v>
      </c>
      <c r="Q69" s="0" t="n">
        <v>4.19</v>
      </c>
      <c r="R69" s="0" t="n">
        <v>1.25</v>
      </c>
      <c r="S69" s="0" t="n">
        <v>18.06</v>
      </c>
      <c r="T69" s="0" t="n">
        <v>3</v>
      </c>
      <c r="U69" s="0" t="n">
        <v>0</v>
      </c>
      <c r="V69" s="0" t="n">
        <v>0</v>
      </c>
      <c r="W69" s="0" t="n">
        <v>0</v>
      </c>
      <c r="X69" s="0" t="n">
        <v>2.73</v>
      </c>
      <c r="Y69" s="0" t="n">
        <v>1</v>
      </c>
      <c r="Z69" s="0" t="n">
        <v>1</v>
      </c>
      <c r="AA69" s="0" t="s">
        <v>180</v>
      </c>
      <c r="AB69" s="0" t="n">
        <f aca="false">IF(AND(Z69=1,Q69&gt;50),1,0)</f>
        <v>0</v>
      </c>
      <c r="AC69" s="0" t="n">
        <f aca="false">IF(AND(E69&gt;D69,Z69&gt;1),1,0)</f>
        <v>0</v>
      </c>
    </row>
    <row r="70" customFormat="false" ht="12.75" hidden="false" customHeight="false" outlineLevel="0" collapsed="false">
      <c r="A70" s="0" t="s">
        <v>207</v>
      </c>
      <c r="B70" s="0" t="n">
        <v>3</v>
      </c>
      <c r="C70" s="0" t="n">
        <v>0</v>
      </c>
      <c r="D70" s="0" t="n">
        <v>3</v>
      </c>
      <c r="E70" s="0" t="n">
        <v>3</v>
      </c>
      <c r="F70" s="0" t="n">
        <v>0</v>
      </c>
      <c r="G70" s="0" t="n">
        <v>0</v>
      </c>
      <c r="H70" s="0" t="n">
        <v>0</v>
      </c>
      <c r="I70" s="0" t="n">
        <v>100</v>
      </c>
      <c r="J70" s="0" t="n">
        <v>55</v>
      </c>
      <c r="K70" s="0" t="n">
        <v>55</v>
      </c>
      <c r="L70" s="0" t="n">
        <v>55</v>
      </c>
      <c r="M70" s="0" t="n">
        <v>2.67</v>
      </c>
      <c r="N70" s="0" t="n">
        <v>1.33</v>
      </c>
      <c r="O70" s="0" t="n">
        <v>0.29</v>
      </c>
      <c r="P70" s="0" t="n">
        <v>0.33</v>
      </c>
      <c r="Q70" s="0" t="n">
        <v>7</v>
      </c>
      <c r="R70" s="0" t="n">
        <v>1</v>
      </c>
      <c r="S70" s="0" t="n">
        <v>37</v>
      </c>
      <c r="T70" s="0" t="n">
        <v>6</v>
      </c>
      <c r="U70" s="0" t="n">
        <v>0</v>
      </c>
      <c r="V70" s="0" t="n">
        <v>0</v>
      </c>
      <c r="W70" s="0" t="n">
        <v>0</v>
      </c>
      <c r="X70" s="0" t="n">
        <v>2.33</v>
      </c>
      <c r="Y70" s="0" t="n">
        <v>1</v>
      </c>
      <c r="Z70" s="0" t="n">
        <v>1</v>
      </c>
      <c r="AA70" s="0" t="s">
        <v>180</v>
      </c>
      <c r="AB70" s="0" t="n">
        <f aca="false">IF(AND(Z70=1,Q70&gt;50),1,0)</f>
        <v>0</v>
      </c>
      <c r="AC70" s="0" t="n">
        <f aca="false">IF(AND(E70&gt;D70,Z70&gt;1),1,0)</f>
        <v>0</v>
      </c>
    </row>
    <row r="71" customFormat="false" ht="12.75" hidden="false" customHeight="false" outlineLevel="0" collapsed="false">
      <c r="A71" s="0" t="s">
        <v>208</v>
      </c>
      <c r="B71" s="0" t="n">
        <v>7</v>
      </c>
      <c r="C71" s="0" t="n">
        <v>0</v>
      </c>
      <c r="D71" s="0" t="n">
        <v>7</v>
      </c>
      <c r="E71" s="0" t="n">
        <v>7</v>
      </c>
      <c r="F71" s="0" t="n">
        <v>1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2.29</v>
      </c>
      <c r="N71" s="0" t="n">
        <v>1.75</v>
      </c>
      <c r="O71" s="0" t="n">
        <v>0.55</v>
      </c>
      <c r="P71" s="0" t="n">
        <v>0.14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2.57</v>
      </c>
      <c r="Y71" s="0" t="n">
        <v>1</v>
      </c>
      <c r="Z71" s="0" t="n">
        <v>1</v>
      </c>
      <c r="AA71" s="0" t="s">
        <v>180</v>
      </c>
      <c r="AB71" s="0" t="n">
        <f aca="false">IF(AND(Z71=1,Q71&gt;50),1,0)</f>
        <v>0</v>
      </c>
      <c r="AC71" s="0" t="n">
        <f aca="false">IF(AND(E71&gt;D71,Z71&gt;1),1,0)</f>
        <v>0</v>
      </c>
    </row>
    <row r="72" customFormat="false" ht="12.75" hidden="false" customHeight="false" outlineLevel="0" collapsed="false">
      <c r="A72" s="0" t="s">
        <v>209</v>
      </c>
      <c r="B72" s="0" t="n">
        <v>4</v>
      </c>
      <c r="C72" s="0" t="n">
        <v>0</v>
      </c>
      <c r="D72" s="0" t="n">
        <v>4</v>
      </c>
      <c r="E72" s="0" t="n">
        <v>4</v>
      </c>
      <c r="F72" s="0" t="n">
        <v>0</v>
      </c>
      <c r="G72" s="0" t="n">
        <v>22</v>
      </c>
      <c r="H72" s="0" t="n">
        <v>15</v>
      </c>
      <c r="I72" s="0" t="n">
        <v>63</v>
      </c>
      <c r="J72" s="0" t="n">
        <v>29</v>
      </c>
      <c r="K72" s="0" t="n">
        <v>76</v>
      </c>
      <c r="L72" s="0" t="n">
        <v>99</v>
      </c>
      <c r="M72" s="0" t="n">
        <v>2.5</v>
      </c>
      <c r="N72" s="0" t="n">
        <v>1.33</v>
      </c>
      <c r="O72" s="0" t="n">
        <v>0.4</v>
      </c>
      <c r="P72" s="0" t="n">
        <v>0</v>
      </c>
      <c r="Q72" s="0" t="n">
        <v>9.5</v>
      </c>
      <c r="R72" s="0" t="n">
        <v>2.92</v>
      </c>
      <c r="S72" s="0" t="n">
        <v>42.67</v>
      </c>
      <c r="T72" s="0" t="n">
        <v>8</v>
      </c>
      <c r="U72" s="0" t="n">
        <v>0</v>
      </c>
      <c r="V72" s="0" t="n">
        <v>0</v>
      </c>
      <c r="W72" s="0" t="n">
        <v>0</v>
      </c>
      <c r="X72" s="0" t="n">
        <v>2.5</v>
      </c>
      <c r="Y72" s="0" t="n">
        <v>1</v>
      </c>
      <c r="Z72" s="0" t="n">
        <v>1</v>
      </c>
      <c r="AA72" s="0" t="s">
        <v>180</v>
      </c>
      <c r="AB72" s="0" t="n">
        <f aca="false">IF(AND(Z72=1,Q72&gt;50),1,0)</f>
        <v>0</v>
      </c>
      <c r="AC72" s="0" t="n">
        <f aca="false">IF(AND(E72&gt;D72,Z72&gt;1),1,0)</f>
        <v>0</v>
      </c>
    </row>
    <row r="73" customFormat="false" ht="12.75" hidden="false" customHeight="false" outlineLevel="0" collapsed="false">
      <c r="A73" s="0" t="s">
        <v>210</v>
      </c>
      <c r="B73" s="0" t="n">
        <v>2</v>
      </c>
      <c r="C73" s="0" t="n">
        <v>0</v>
      </c>
      <c r="D73" s="0" t="n">
        <v>2</v>
      </c>
      <c r="E73" s="0" t="n">
        <v>2</v>
      </c>
      <c r="F73" s="0" t="n">
        <v>0</v>
      </c>
      <c r="G73" s="0" t="n">
        <v>6</v>
      </c>
      <c r="H73" s="0" t="n">
        <v>67</v>
      </c>
      <c r="I73" s="0" t="n">
        <v>27</v>
      </c>
      <c r="J73" s="0" t="n">
        <v>0</v>
      </c>
      <c r="K73" s="0" t="n">
        <v>75</v>
      </c>
      <c r="L73" s="0" t="n">
        <v>109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4</v>
      </c>
      <c r="R73" s="0" t="n">
        <v>1.06</v>
      </c>
      <c r="S73" s="0" t="n">
        <v>16.44</v>
      </c>
      <c r="T73" s="0" t="n">
        <v>3</v>
      </c>
      <c r="U73" s="0" t="n">
        <v>0</v>
      </c>
      <c r="V73" s="0" t="n">
        <v>0</v>
      </c>
      <c r="W73" s="0" t="n">
        <v>0</v>
      </c>
      <c r="X73" s="0" t="n">
        <v>2</v>
      </c>
      <c r="Y73" s="0" t="n">
        <v>1</v>
      </c>
      <c r="Z73" s="0" t="n">
        <v>1</v>
      </c>
      <c r="AA73" s="0" t="s">
        <v>180</v>
      </c>
      <c r="AB73" s="0" t="n">
        <f aca="false">IF(AND(Z73=1,Q73&gt;50),1,0)</f>
        <v>0</v>
      </c>
      <c r="AC73" s="0" t="n">
        <f aca="false">IF(AND(E73&gt;D73,Z73&gt;1),1,0)</f>
        <v>0</v>
      </c>
    </row>
    <row r="74" customFormat="false" ht="12.75" hidden="false" customHeight="false" outlineLevel="0" collapsed="false">
      <c r="A74" s="0" t="s">
        <v>211</v>
      </c>
      <c r="B74" s="0" t="n">
        <v>3</v>
      </c>
      <c r="C74" s="0" t="n">
        <v>0</v>
      </c>
      <c r="D74" s="0" t="n">
        <v>3</v>
      </c>
      <c r="E74" s="0" t="n">
        <v>3</v>
      </c>
      <c r="F74" s="0" t="n">
        <v>0</v>
      </c>
      <c r="G74" s="0" t="n">
        <v>0</v>
      </c>
      <c r="H74" s="0" t="n">
        <v>75</v>
      </c>
      <c r="I74" s="0" t="n">
        <v>25</v>
      </c>
      <c r="J74" s="0" t="n">
        <v>65</v>
      </c>
      <c r="K74" s="0" t="n">
        <v>79</v>
      </c>
      <c r="L74" s="0" t="n">
        <v>89</v>
      </c>
      <c r="M74" s="0" t="n">
        <v>0.67</v>
      </c>
      <c r="N74" s="0" t="n">
        <v>1</v>
      </c>
      <c r="O74" s="0" t="n">
        <v>0.17</v>
      </c>
      <c r="P74" s="0" t="n">
        <v>0.67</v>
      </c>
      <c r="Q74" s="0" t="n">
        <v>13.33</v>
      </c>
      <c r="R74" s="0" t="n">
        <v>3.67</v>
      </c>
      <c r="S74" s="0" t="n">
        <v>62.33</v>
      </c>
      <c r="T74" s="0" t="n">
        <v>11</v>
      </c>
      <c r="U74" s="0" t="n">
        <v>0</v>
      </c>
      <c r="V74" s="0" t="n">
        <v>0</v>
      </c>
      <c r="W74" s="0" t="n">
        <v>0</v>
      </c>
      <c r="X74" s="0" t="n">
        <v>2</v>
      </c>
      <c r="Y74" s="0" t="n">
        <v>1</v>
      </c>
      <c r="Z74" s="0" t="n">
        <v>1</v>
      </c>
      <c r="AA74" s="0" t="s">
        <v>180</v>
      </c>
      <c r="AB74" s="0" t="n">
        <f aca="false">IF(AND(Z74=1,Q74&gt;50),1,0)</f>
        <v>0</v>
      </c>
      <c r="AC74" s="0" t="n">
        <f aca="false">IF(AND(E74&gt;D74,Z74&gt;1),1,0)</f>
        <v>0</v>
      </c>
    </row>
    <row r="75" customFormat="false" ht="12.75" hidden="false" customHeight="false" outlineLevel="0" collapsed="false">
      <c r="A75" s="0" t="s">
        <v>212</v>
      </c>
      <c r="B75" s="0" t="n">
        <v>3</v>
      </c>
      <c r="C75" s="0" t="n">
        <v>1</v>
      </c>
      <c r="D75" s="0" t="n">
        <v>3</v>
      </c>
      <c r="E75" s="0" t="n">
        <v>3</v>
      </c>
      <c r="F75" s="0" t="n">
        <v>0</v>
      </c>
      <c r="G75" s="0" t="n">
        <v>0</v>
      </c>
      <c r="H75" s="0" t="n">
        <v>0</v>
      </c>
      <c r="I75" s="0" t="n">
        <v>100</v>
      </c>
      <c r="J75" s="0" t="n">
        <v>57</v>
      </c>
      <c r="K75" s="0" t="n">
        <v>63</v>
      </c>
      <c r="L75" s="0" t="n">
        <v>66</v>
      </c>
      <c r="M75" s="0" t="n">
        <v>3.33</v>
      </c>
      <c r="N75" s="0" t="n">
        <v>1.47</v>
      </c>
      <c r="O75" s="0" t="n">
        <v>0.2</v>
      </c>
      <c r="P75" s="0" t="n">
        <v>0.33</v>
      </c>
      <c r="Q75" s="0" t="n">
        <v>13.33</v>
      </c>
      <c r="R75" s="0" t="n">
        <v>1.33</v>
      </c>
      <c r="S75" s="0" t="n">
        <v>64.33</v>
      </c>
      <c r="T75" s="0" t="n">
        <v>11</v>
      </c>
      <c r="U75" s="0" t="n">
        <v>11</v>
      </c>
      <c r="V75" s="0" t="n">
        <v>3.18</v>
      </c>
      <c r="W75" s="0" t="n">
        <v>6.17</v>
      </c>
      <c r="X75" s="0" t="n">
        <v>3</v>
      </c>
      <c r="Y75" s="0" t="n">
        <v>1</v>
      </c>
      <c r="Z75" s="0" t="n">
        <v>1</v>
      </c>
      <c r="AA75" s="0" t="s">
        <v>180</v>
      </c>
      <c r="AB75" s="0" t="n">
        <f aca="false">IF(AND(Z75=1,Q75&gt;50),1,0)</f>
        <v>0</v>
      </c>
      <c r="AC75" s="0" t="n">
        <f aca="false">IF(AND(E75&gt;D75,Z75&gt;1),1,0)</f>
        <v>0</v>
      </c>
    </row>
    <row r="76" customFormat="false" ht="12.75" hidden="false" customHeight="false" outlineLevel="0" collapsed="false">
      <c r="A76" s="0" t="s">
        <v>213</v>
      </c>
      <c r="B76" s="0" t="n">
        <v>6</v>
      </c>
      <c r="C76" s="0" t="n">
        <v>0</v>
      </c>
      <c r="D76" s="0" t="n">
        <v>6</v>
      </c>
      <c r="E76" s="0" t="n">
        <v>6</v>
      </c>
      <c r="F76" s="0" t="n">
        <v>2</v>
      </c>
      <c r="G76" s="0" t="n">
        <v>1</v>
      </c>
      <c r="H76" s="0" t="n">
        <v>63</v>
      </c>
      <c r="I76" s="0" t="n">
        <v>36</v>
      </c>
      <c r="J76" s="0" t="n">
        <v>29</v>
      </c>
      <c r="K76" s="0" t="n">
        <v>72</v>
      </c>
      <c r="L76" s="0" t="n">
        <v>109</v>
      </c>
      <c r="M76" s="0" t="n">
        <v>2</v>
      </c>
      <c r="N76" s="0" t="n">
        <v>1.87</v>
      </c>
      <c r="O76" s="0" t="n">
        <v>0.27</v>
      </c>
      <c r="P76" s="0" t="n">
        <v>0</v>
      </c>
      <c r="Q76" s="0" t="n">
        <v>5.15</v>
      </c>
      <c r="R76" s="0" t="n">
        <v>1.55</v>
      </c>
      <c r="S76" s="0" t="n">
        <v>24.9</v>
      </c>
      <c r="T76" s="0" t="n">
        <v>4</v>
      </c>
      <c r="U76" s="0" t="n">
        <v>0</v>
      </c>
      <c r="V76" s="0" t="n">
        <v>0</v>
      </c>
      <c r="W76" s="0" t="n">
        <v>0</v>
      </c>
      <c r="X76" s="0" t="n">
        <v>2.67</v>
      </c>
      <c r="Y76" s="0" t="n">
        <v>1</v>
      </c>
      <c r="Z76" s="0" t="n">
        <v>1</v>
      </c>
      <c r="AA76" s="0" t="s">
        <v>180</v>
      </c>
      <c r="AB76" s="0" t="n">
        <f aca="false">IF(AND(Z76=1,Q76&gt;50),1,0)</f>
        <v>0</v>
      </c>
      <c r="AC76" s="0" t="n">
        <f aca="false">IF(AND(E76&gt;D76,Z76&gt;1),1,0)</f>
        <v>0</v>
      </c>
    </row>
    <row r="77" customFormat="false" ht="12.75" hidden="false" customHeight="false" outlineLevel="0" collapsed="false">
      <c r="A77" s="0" t="s">
        <v>214</v>
      </c>
      <c r="B77" s="0" t="n">
        <v>7</v>
      </c>
      <c r="C77" s="0" t="n">
        <v>1</v>
      </c>
      <c r="D77" s="0" t="n">
        <v>7</v>
      </c>
      <c r="E77" s="0" t="n">
        <v>7</v>
      </c>
      <c r="F77" s="0" t="n">
        <v>0</v>
      </c>
      <c r="G77" s="0" t="n">
        <v>1</v>
      </c>
      <c r="H77" s="0" t="n">
        <v>64</v>
      </c>
      <c r="I77" s="0" t="n">
        <v>35</v>
      </c>
      <c r="J77" s="0" t="n">
        <v>66</v>
      </c>
      <c r="K77" s="0" t="n">
        <v>90</v>
      </c>
      <c r="L77" s="0" t="n">
        <v>109</v>
      </c>
      <c r="M77" s="0" t="n">
        <v>2.71</v>
      </c>
      <c r="N77" s="0" t="n">
        <v>2.33</v>
      </c>
      <c r="O77" s="0" t="n">
        <v>0.39</v>
      </c>
      <c r="P77" s="0" t="n">
        <v>0.29</v>
      </c>
      <c r="Q77" s="0" t="n">
        <v>4.92</v>
      </c>
      <c r="R77" s="0" t="n">
        <v>1.42</v>
      </c>
      <c r="S77" s="0" t="n">
        <v>19.67</v>
      </c>
      <c r="T77" s="0" t="n">
        <v>4</v>
      </c>
      <c r="U77" s="0" t="n">
        <v>5</v>
      </c>
      <c r="V77" s="0" t="n">
        <v>1.8</v>
      </c>
      <c r="W77" s="0" t="n">
        <v>8.78</v>
      </c>
      <c r="X77" s="0" t="n">
        <v>2.71</v>
      </c>
      <c r="Y77" s="0" t="n">
        <v>1</v>
      </c>
      <c r="Z77" s="0" t="n">
        <v>1</v>
      </c>
      <c r="AA77" s="0" t="s">
        <v>180</v>
      </c>
      <c r="AB77" s="0" t="n">
        <f aca="false">IF(AND(Z77=1,Q77&gt;50),1,0)</f>
        <v>0</v>
      </c>
      <c r="AC77" s="0" t="n">
        <f aca="false">IF(AND(E77&gt;D77,Z77&gt;1),1,0)</f>
        <v>0</v>
      </c>
    </row>
    <row r="78" customFormat="false" ht="12.75" hidden="false" customHeight="false" outlineLevel="0" collapsed="false">
      <c r="A78" s="0" t="s">
        <v>215</v>
      </c>
      <c r="B78" s="0" t="n">
        <v>4</v>
      </c>
      <c r="C78" s="0" t="n">
        <v>0</v>
      </c>
      <c r="D78" s="0" t="n">
        <v>4</v>
      </c>
      <c r="E78" s="0" t="n">
        <v>4</v>
      </c>
      <c r="F78" s="0" t="n">
        <v>1</v>
      </c>
      <c r="G78" s="0" t="n">
        <v>4</v>
      </c>
      <c r="H78" s="0" t="n">
        <v>79</v>
      </c>
      <c r="I78" s="0" t="n">
        <v>17</v>
      </c>
      <c r="J78" s="0" t="n">
        <v>66</v>
      </c>
      <c r="K78" s="0" t="n">
        <v>89</v>
      </c>
      <c r="L78" s="0" t="n">
        <v>109</v>
      </c>
      <c r="M78" s="0" t="n">
        <v>6.25</v>
      </c>
      <c r="N78" s="0" t="n">
        <v>0.88</v>
      </c>
      <c r="O78" s="0" t="n">
        <v>0.06</v>
      </c>
      <c r="P78" s="0" t="n">
        <v>0</v>
      </c>
      <c r="Q78" s="0" t="n">
        <v>5.95</v>
      </c>
      <c r="R78" s="0" t="n">
        <v>1.65</v>
      </c>
      <c r="S78" s="0" t="n">
        <v>24.55</v>
      </c>
      <c r="T78" s="0" t="n">
        <v>5</v>
      </c>
      <c r="U78" s="0" t="n">
        <v>0</v>
      </c>
      <c r="V78" s="0" t="n">
        <v>0</v>
      </c>
      <c r="W78" s="0" t="n">
        <v>0</v>
      </c>
      <c r="X78" s="0" t="n">
        <v>2</v>
      </c>
      <c r="Y78" s="0" t="n">
        <v>1</v>
      </c>
      <c r="Z78" s="0" t="n">
        <v>1</v>
      </c>
      <c r="AA78" s="0" t="s">
        <v>180</v>
      </c>
      <c r="AB78" s="0" t="n">
        <f aca="false">IF(AND(Z78=1,Q78&gt;50),1,0)</f>
        <v>0</v>
      </c>
      <c r="AC78" s="0" t="n">
        <f aca="false">IF(AND(E78&gt;D78,Z78&gt;1),1,0)</f>
        <v>0</v>
      </c>
    </row>
    <row r="79" customFormat="false" ht="12.75" hidden="false" customHeight="false" outlineLevel="0" collapsed="false">
      <c r="A79" s="0" t="s">
        <v>216</v>
      </c>
      <c r="B79" s="0" t="n">
        <v>9</v>
      </c>
      <c r="C79" s="0" t="n">
        <v>16</v>
      </c>
      <c r="D79" s="0" t="n">
        <v>4</v>
      </c>
      <c r="E79" s="0" t="n">
        <v>14</v>
      </c>
      <c r="F79" s="0" t="n">
        <v>83</v>
      </c>
      <c r="G79" s="0" t="n">
        <v>20</v>
      </c>
      <c r="H79" s="0" t="n">
        <v>61</v>
      </c>
      <c r="I79" s="0" t="n">
        <v>19</v>
      </c>
      <c r="J79" s="0" t="n">
        <v>66</v>
      </c>
      <c r="K79" s="0" t="n">
        <v>92</v>
      </c>
      <c r="L79" s="0" t="n">
        <v>109</v>
      </c>
      <c r="M79" s="0" t="n">
        <v>94.67</v>
      </c>
      <c r="N79" s="0" t="n">
        <v>3.81</v>
      </c>
      <c r="O79" s="0" t="n">
        <v>0.76</v>
      </c>
      <c r="P79" s="0" t="n">
        <v>8.33</v>
      </c>
      <c r="Q79" s="0" t="n">
        <v>8.5</v>
      </c>
      <c r="R79" s="0" t="n">
        <v>2.56</v>
      </c>
      <c r="S79" s="0" t="n">
        <v>31.44</v>
      </c>
      <c r="T79" s="0" t="n">
        <v>7</v>
      </c>
      <c r="U79" s="0" t="n">
        <v>1177.13</v>
      </c>
      <c r="V79" s="0" t="n">
        <v>2.3</v>
      </c>
      <c r="W79" s="0" t="n">
        <v>11.97</v>
      </c>
      <c r="X79" s="0" t="n">
        <v>1.25</v>
      </c>
      <c r="Y79" s="0" t="n">
        <v>3.5</v>
      </c>
      <c r="Z79" s="0" t="n">
        <v>3</v>
      </c>
      <c r="AA79" s="0" t="s">
        <v>180</v>
      </c>
      <c r="AC79" s="0" t="n">
        <f aca="false">IF(AND(E79&gt;D79,Z79&gt;1),1,0)</f>
        <v>1</v>
      </c>
    </row>
    <row r="80" customFormat="false" ht="12.75" hidden="false" customHeight="false" outlineLevel="0" collapsed="false">
      <c r="A80" s="0" t="s">
        <v>63</v>
      </c>
      <c r="B80" s="0" t="n">
        <v>8</v>
      </c>
      <c r="C80" s="0" t="n">
        <v>0</v>
      </c>
      <c r="D80" s="0" t="n">
        <v>1</v>
      </c>
      <c r="E80" s="0" t="n">
        <v>57</v>
      </c>
      <c r="F80" s="0" t="n">
        <v>70</v>
      </c>
      <c r="G80" s="0" t="n">
        <v>6</v>
      </c>
      <c r="H80" s="0" t="n">
        <v>84</v>
      </c>
      <c r="I80" s="0" t="n">
        <v>10</v>
      </c>
      <c r="J80" s="0" t="n">
        <v>0</v>
      </c>
      <c r="K80" s="0" t="n">
        <v>83</v>
      </c>
      <c r="L80" s="0" t="n">
        <v>120</v>
      </c>
      <c r="M80" s="0" t="n">
        <v>97.25</v>
      </c>
      <c r="N80" s="0" t="n">
        <v>4.74</v>
      </c>
      <c r="O80" s="0" t="n">
        <v>0.94</v>
      </c>
      <c r="P80" s="0" t="n">
        <v>0.75</v>
      </c>
      <c r="Q80" s="0" t="n">
        <v>6.5</v>
      </c>
      <c r="R80" s="0" t="n">
        <v>1.19</v>
      </c>
      <c r="S80" s="0" t="n">
        <v>32.25</v>
      </c>
      <c r="T80" s="0" t="n">
        <v>5</v>
      </c>
      <c r="U80" s="0" t="n">
        <v>0</v>
      </c>
      <c r="V80" s="0" t="n">
        <v>0</v>
      </c>
      <c r="W80" s="0" t="n">
        <v>0</v>
      </c>
      <c r="X80" s="0" t="n">
        <v>1.44</v>
      </c>
      <c r="Y80" s="0" t="n">
        <v>57</v>
      </c>
      <c r="Z80" s="0" t="n">
        <v>16</v>
      </c>
      <c r="AA80" s="0" t="s">
        <v>178</v>
      </c>
      <c r="AC80" s="0" t="n">
        <f aca="false">IF(AND(E80&gt;D80,Z80&gt;1),1,0)</f>
        <v>1</v>
      </c>
    </row>
    <row r="81" customFormat="false" ht="12.75" hidden="false" customHeight="false" outlineLevel="0" collapsed="false">
      <c r="A81" s="0" t="s">
        <v>217</v>
      </c>
      <c r="B81" s="0" t="n">
        <v>5</v>
      </c>
      <c r="C81" s="0" t="n">
        <v>5</v>
      </c>
      <c r="D81" s="0" t="n">
        <v>5</v>
      </c>
      <c r="E81" s="0" t="n">
        <v>5</v>
      </c>
      <c r="F81" s="0" t="n">
        <v>5</v>
      </c>
      <c r="G81" s="0" t="n">
        <v>18</v>
      </c>
      <c r="H81" s="0" t="n">
        <v>60</v>
      </c>
      <c r="I81" s="0" t="n">
        <v>22</v>
      </c>
      <c r="J81" s="0" t="n">
        <v>52</v>
      </c>
      <c r="K81" s="0" t="n">
        <v>82</v>
      </c>
      <c r="L81" s="0" t="n">
        <v>109</v>
      </c>
      <c r="M81" s="0" t="n">
        <v>10.4</v>
      </c>
      <c r="N81" s="0" t="n">
        <v>3.13</v>
      </c>
      <c r="O81" s="0" t="n">
        <v>0.63</v>
      </c>
      <c r="P81" s="0" t="n">
        <v>1.2</v>
      </c>
      <c r="Q81" s="0" t="n">
        <v>11.08</v>
      </c>
      <c r="R81" s="0" t="n">
        <v>2.42</v>
      </c>
      <c r="S81" s="0" t="n">
        <v>47.62</v>
      </c>
      <c r="T81" s="0" t="n">
        <v>9</v>
      </c>
      <c r="U81" s="0" t="n">
        <v>4.6</v>
      </c>
      <c r="V81" s="0" t="n">
        <v>4.3</v>
      </c>
      <c r="W81" s="0" t="n">
        <v>6.99</v>
      </c>
      <c r="X81" s="0" t="n">
        <v>1.6</v>
      </c>
      <c r="Y81" s="0" t="n">
        <v>1</v>
      </c>
      <c r="Z81" s="0" t="n">
        <v>1</v>
      </c>
      <c r="AA81" s="0" t="s">
        <v>180</v>
      </c>
      <c r="AB81" s="0" t="n">
        <f aca="false">IF(AND(Z81=1,Q81&gt;50),1,0)</f>
        <v>0</v>
      </c>
      <c r="AC81" s="0" t="n">
        <f aca="false">IF(AND(E81&gt;D81,Z81&gt;1),1,0)</f>
        <v>0</v>
      </c>
    </row>
    <row r="82" customFormat="false" ht="12.75" hidden="false" customHeight="false" outlineLevel="0" collapsed="false">
      <c r="A82" s="0" t="s">
        <v>218</v>
      </c>
      <c r="B82" s="0" t="n">
        <v>6</v>
      </c>
      <c r="C82" s="0" t="n">
        <v>0</v>
      </c>
      <c r="D82" s="0" t="n">
        <v>6</v>
      </c>
      <c r="E82" s="0" t="n">
        <v>6</v>
      </c>
      <c r="F82" s="0" t="n">
        <v>0</v>
      </c>
      <c r="G82" s="0" t="n">
        <v>10</v>
      </c>
      <c r="H82" s="0" t="n">
        <v>51</v>
      </c>
      <c r="I82" s="0" t="n">
        <v>39</v>
      </c>
      <c r="J82" s="0" t="n">
        <v>0</v>
      </c>
      <c r="K82" s="0" t="n">
        <v>57</v>
      </c>
      <c r="L82" s="0" t="n">
        <v>93</v>
      </c>
      <c r="M82" s="0" t="n">
        <v>7.17</v>
      </c>
      <c r="N82" s="0" t="n">
        <v>6.23</v>
      </c>
      <c r="O82" s="0" t="n">
        <v>1.31</v>
      </c>
      <c r="P82" s="0" t="n">
        <v>0</v>
      </c>
      <c r="Q82" s="0" t="n">
        <v>7.46</v>
      </c>
      <c r="R82" s="0" t="n">
        <v>1.63</v>
      </c>
      <c r="S82" s="0" t="n">
        <v>37.54</v>
      </c>
      <c r="T82" s="0" t="n">
        <v>6</v>
      </c>
      <c r="U82" s="0" t="n">
        <v>0</v>
      </c>
      <c r="V82" s="0" t="n">
        <v>0</v>
      </c>
      <c r="W82" s="0" t="n">
        <v>0</v>
      </c>
      <c r="X82" s="0" t="n">
        <v>1</v>
      </c>
      <c r="Y82" s="0" t="n">
        <v>1</v>
      </c>
      <c r="Z82" s="0" t="n">
        <v>1</v>
      </c>
      <c r="AA82" s="0" t="s">
        <v>180</v>
      </c>
      <c r="AB82" s="0" t="n">
        <f aca="false">IF(AND(Z82=1,Q82&gt;50),1,0)</f>
        <v>0</v>
      </c>
      <c r="AC82" s="0" t="n">
        <f aca="false">IF(AND(E82&gt;D82,Z82&gt;1),1,0)</f>
        <v>0</v>
      </c>
    </row>
    <row r="83" customFormat="false" ht="12.75" hidden="false" customHeight="false" outlineLevel="0" collapsed="false">
      <c r="A83" s="0" t="s">
        <v>64</v>
      </c>
      <c r="B83" s="0" t="n">
        <v>9</v>
      </c>
      <c r="C83" s="0" t="n">
        <v>0</v>
      </c>
      <c r="D83" s="0" t="n">
        <v>2</v>
      </c>
      <c r="E83" s="0" t="n">
        <v>10</v>
      </c>
      <c r="F83" s="0" t="n">
        <v>20</v>
      </c>
      <c r="G83" s="0" t="n">
        <v>18</v>
      </c>
      <c r="H83" s="0" t="n">
        <v>65</v>
      </c>
      <c r="I83" s="0" t="n">
        <v>17</v>
      </c>
      <c r="J83" s="0" t="n">
        <v>0</v>
      </c>
      <c r="K83" s="0" t="n">
        <v>78</v>
      </c>
      <c r="L83" s="0" t="n">
        <v>120</v>
      </c>
      <c r="M83" s="0" t="n">
        <v>31.67</v>
      </c>
      <c r="N83" s="0" t="n">
        <v>3.78</v>
      </c>
      <c r="O83" s="0" t="n">
        <v>0.82</v>
      </c>
      <c r="P83" s="0" t="n">
        <v>0.67</v>
      </c>
      <c r="Q83" s="0" t="n">
        <v>7.6</v>
      </c>
      <c r="R83" s="0" t="n">
        <v>1.8</v>
      </c>
      <c r="S83" s="0" t="n">
        <v>39</v>
      </c>
      <c r="T83" s="0" t="n">
        <v>6</v>
      </c>
      <c r="U83" s="0" t="n">
        <v>0</v>
      </c>
      <c r="V83" s="0" t="n">
        <v>0</v>
      </c>
      <c r="W83" s="0" t="n">
        <v>0</v>
      </c>
      <c r="X83" s="0" t="n">
        <v>1.11</v>
      </c>
      <c r="Y83" s="0" t="n">
        <v>5</v>
      </c>
      <c r="Z83" s="0" t="n">
        <v>12</v>
      </c>
      <c r="AA83" s="0" t="s">
        <v>178</v>
      </c>
      <c r="AC83" s="0" t="n">
        <f aca="false">IF(AND(E83&gt;D83,Z83&gt;1),1,0)</f>
        <v>1</v>
      </c>
    </row>
    <row r="84" customFormat="false" ht="12.75" hidden="false" customHeight="false" outlineLevel="0" collapsed="false">
      <c r="A84" s="0" t="s">
        <v>219</v>
      </c>
      <c r="B84" s="0" t="n">
        <v>11</v>
      </c>
      <c r="C84" s="0" t="n">
        <v>0</v>
      </c>
      <c r="D84" s="0" t="n">
        <v>5</v>
      </c>
      <c r="E84" s="0" t="n">
        <v>10</v>
      </c>
      <c r="F84" s="0" t="n">
        <v>2</v>
      </c>
      <c r="G84" s="0" t="n">
        <v>12</v>
      </c>
      <c r="H84" s="0" t="n">
        <v>62</v>
      </c>
      <c r="I84" s="0" t="n">
        <v>26</v>
      </c>
      <c r="J84" s="0" t="n">
        <v>65</v>
      </c>
      <c r="K84" s="0" t="n">
        <v>88</v>
      </c>
      <c r="L84" s="0" t="n">
        <v>109</v>
      </c>
      <c r="M84" s="0" t="n">
        <v>2.82</v>
      </c>
      <c r="N84" s="0" t="n">
        <v>2.38</v>
      </c>
      <c r="O84" s="0" t="n">
        <v>0.48</v>
      </c>
      <c r="P84" s="0" t="n">
        <v>0</v>
      </c>
      <c r="Q84" s="0" t="n">
        <v>11.06</v>
      </c>
      <c r="R84" s="0" t="n">
        <v>2.76</v>
      </c>
      <c r="S84" s="0" t="n">
        <v>46.41</v>
      </c>
      <c r="T84" s="0" t="n">
        <v>9</v>
      </c>
      <c r="U84" s="0" t="n">
        <v>0</v>
      </c>
      <c r="V84" s="0" t="n">
        <v>0</v>
      </c>
      <c r="W84" s="0" t="n">
        <v>0</v>
      </c>
      <c r="X84" s="0" t="n">
        <v>1.03</v>
      </c>
      <c r="Y84" s="0" t="n">
        <v>2</v>
      </c>
      <c r="Z84" s="0" t="n">
        <v>2</v>
      </c>
      <c r="AA84" s="0" t="s">
        <v>180</v>
      </c>
      <c r="AC84" s="0" t="n">
        <f aca="false">IF(AND(E84&gt;D84,Z84&gt;1),1,0)</f>
        <v>1</v>
      </c>
    </row>
    <row r="85" customFormat="false" ht="12.75" hidden="false" customHeight="false" outlineLevel="0" collapsed="false">
      <c r="A85" s="0" t="s">
        <v>220</v>
      </c>
      <c r="B85" s="0" t="n">
        <v>16</v>
      </c>
      <c r="C85" s="0" t="n">
        <v>0</v>
      </c>
      <c r="D85" s="0" t="n">
        <v>16</v>
      </c>
      <c r="E85" s="0" t="n">
        <v>16</v>
      </c>
      <c r="F85" s="0" t="n">
        <v>1</v>
      </c>
      <c r="G85" s="0" t="n">
        <v>11</v>
      </c>
      <c r="H85" s="0" t="n">
        <v>64</v>
      </c>
      <c r="I85" s="0" t="n">
        <v>25</v>
      </c>
      <c r="J85" s="0" t="n">
        <v>24</v>
      </c>
      <c r="K85" s="0" t="n">
        <v>71</v>
      </c>
      <c r="L85" s="0" t="n">
        <v>109</v>
      </c>
      <c r="M85" s="0" t="n">
        <v>2.13</v>
      </c>
      <c r="N85" s="0" t="n">
        <v>2.31</v>
      </c>
      <c r="O85" s="0" t="n">
        <v>0.28</v>
      </c>
      <c r="P85" s="0" t="n">
        <v>0</v>
      </c>
      <c r="Q85" s="0" t="n">
        <v>22.89</v>
      </c>
      <c r="R85" s="0" t="n">
        <v>3.44</v>
      </c>
      <c r="S85" s="0" t="n">
        <v>125.56</v>
      </c>
      <c r="T85" s="0" t="n">
        <v>19</v>
      </c>
      <c r="U85" s="0" t="n">
        <v>0</v>
      </c>
      <c r="V85" s="0" t="n">
        <v>0</v>
      </c>
      <c r="W85" s="0" t="n">
        <v>0</v>
      </c>
      <c r="X85" s="0" t="n">
        <v>1.81</v>
      </c>
      <c r="Y85" s="0" t="n">
        <v>1</v>
      </c>
      <c r="Z85" s="0" t="n">
        <v>2</v>
      </c>
      <c r="AA85" s="0" t="s">
        <v>180</v>
      </c>
      <c r="AC85" s="0" t="n">
        <f aca="false">IF(AND(E85&gt;D85,Z85&gt;1),1,0)</f>
        <v>0</v>
      </c>
    </row>
    <row r="86" customFormat="false" ht="12.75" hidden="false" customHeight="false" outlineLevel="0" collapsed="false">
      <c r="A86" s="0" t="s">
        <v>221</v>
      </c>
      <c r="B86" s="0" t="n">
        <v>8</v>
      </c>
      <c r="C86" s="0" t="n">
        <v>7</v>
      </c>
      <c r="D86" s="0" t="n">
        <v>8</v>
      </c>
      <c r="E86" s="0" t="n">
        <v>8</v>
      </c>
      <c r="F86" s="0" t="n">
        <v>3</v>
      </c>
      <c r="G86" s="0" t="n">
        <v>5</v>
      </c>
      <c r="H86" s="0" t="n">
        <v>75</v>
      </c>
      <c r="I86" s="0" t="n">
        <v>20</v>
      </c>
      <c r="J86" s="0" t="n">
        <v>66</v>
      </c>
      <c r="K86" s="0" t="n">
        <v>90</v>
      </c>
      <c r="L86" s="0" t="n">
        <v>109</v>
      </c>
      <c r="M86" s="0" t="n">
        <v>10.38</v>
      </c>
      <c r="N86" s="0" t="n">
        <v>4.7</v>
      </c>
      <c r="O86" s="0" t="n">
        <v>0.53</v>
      </c>
      <c r="P86" s="0" t="n">
        <v>1.75</v>
      </c>
      <c r="Q86" s="0" t="n">
        <v>5.94</v>
      </c>
      <c r="R86" s="0" t="n">
        <v>1.56</v>
      </c>
      <c r="S86" s="0" t="n">
        <v>23.56</v>
      </c>
      <c r="T86" s="0" t="n">
        <v>5</v>
      </c>
      <c r="U86" s="0" t="n">
        <v>359.86</v>
      </c>
      <c r="V86" s="0" t="n">
        <v>3</v>
      </c>
      <c r="W86" s="0" t="n">
        <v>20.61</v>
      </c>
      <c r="X86" s="0" t="n">
        <v>1</v>
      </c>
      <c r="Y86" s="0" t="n">
        <v>1</v>
      </c>
      <c r="Z86" s="0" t="n">
        <v>1</v>
      </c>
      <c r="AA86" s="0" t="s">
        <v>180</v>
      </c>
      <c r="AB86" s="0" t="n">
        <f aca="false">IF(AND(Z86=1,Q86&gt;50),1,0)</f>
        <v>0</v>
      </c>
      <c r="AC86" s="0" t="n">
        <f aca="false">IF(AND(E86&gt;D86,Z86&gt;1),1,0)</f>
        <v>0</v>
      </c>
    </row>
    <row r="87" customFormat="false" ht="12.75" hidden="false" customHeight="false" outlineLevel="0" collapsed="false">
      <c r="A87" s="0" t="s">
        <v>65</v>
      </c>
      <c r="B87" s="0" t="n">
        <v>11</v>
      </c>
      <c r="C87" s="0" t="n">
        <v>0</v>
      </c>
      <c r="D87" s="0" t="n">
        <v>4</v>
      </c>
      <c r="E87" s="0" t="n">
        <v>8</v>
      </c>
      <c r="F87" s="0" t="n">
        <v>22</v>
      </c>
      <c r="G87" s="0" t="n">
        <v>19</v>
      </c>
      <c r="H87" s="0" t="n">
        <v>81</v>
      </c>
      <c r="I87" s="0" t="n">
        <v>0</v>
      </c>
      <c r="J87" s="0" t="n">
        <v>62</v>
      </c>
      <c r="K87" s="0" t="n">
        <v>96</v>
      </c>
      <c r="L87" s="0" t="n">
        <v>120</v>
      </c>
      <c r="M87" s="0" t="n">
        <v>8.27</v>
      </c>
      <c r="N87" s="0" t="n">
        <v>2.37</v>
      </c>
      <c r="O87" s="0" t="n">
        <v>0.5</v>
      </c>
      <c r="P87" s="0" t="n">
        <v>0.27</v>
      </c>
      <c r="Q87" s="0" t="n">
        <v>6.89</v>
      </c>
      <c r="R87" s="0" t="n">
        <v>1.78</v>
      </c>
      <c r="S87" s="0" t="n">
        <v>27.33</v>
      </c>
      <c r="T87" s="0" t="n">
        <v>5</v>
      </c>
      <c r="U87" s="0" t="n">
        <v>0</v>
      </c>
      <c r="V87" s="0" t="n">
        <v>0</v>
      </c>
      <c r="W87" s="0" t="n">
        <v>0</v>
      </c>
      <c r="X87" s="0" t="n">
        <v>1.08</v>
      </c>
      <c r="Y87" s="0" t="n">
        <v>2</v>
      </c>
      <c r="Z87" s="0" t="n">
        <v>4</v>
      </c>
      <c r="AA87" s="0" t="s">
        <v>178</v>
      </c>
      <c r="AC87" s="0" t="n">
        <f aca="false">IF(AND(E87&gt;D87,Z87&gt;1),1,0)</f>
        <v>1</v>
      </c>
    </row>
    <row r="88" customFormat="false" ht="12.75" hidden="false" customHeight="false" outlineLevel="0" collapsed="false">
      <c r="A88" s="0" t="s">
        <v>158</v>
      </c>
      <c r="B88" s="0" t="n">
        <v>8</v>
      </c>
      <c r="C88" s="0" t="n">
        <v>0</v>
      </c>
      <c r="D88" s="0" t="n">
        <v>3</v>
      </c>
      <c r="E88" s="0" t="n">
        <v>6</v>
      </c>
      <c r="F88" s="0" t="n">
        <v>5</v>
      </c>
      <c r="G88" s="0" t="n">
        <v>29</v>
      </c>
      <c r="H88" s="0" t="n">
        <v>57</v>
      </c>
      <c r="I88" s="0" t="n">
        <v>14</v>
      </c>
      <c r="J88" s="0" t="n">
        <v>63</v>
      </c>
      <c r="K88" s="0" t="n">
        <v>103</v>
      </c>
      <c r="L88" s="0" t="n">
        <v>120</v>
      </c>
      <c r="M88" s="0" t="n">
        <v>6</v>
      </c>
      <c r="N88" s="0" t="n">
        <v>2.48</v>
      </c>
      <c r="O88" s="0" t="n">
        <v>0.47</v>
      </c>
      <c r="P88" s="0" t="n">
        <v>0</v>
      </c>
      <c r="Q88" s="0" t="n">
        <v>5</v>
      </c>
      <c r="R88" s="0" t="n">
        <v>1.33</v>
      </c>
      <c r="S88" s="0" t="n">
        <v>19.83</v>
      </c>
      <c r="T88" s="0" t="n">
        <v>4</v>
      </c>
      <c r="U88" s="0" t="n">
        <v>0</v>
      </c>
      <c r="V88" s="0" t="n">
        <v>0</v>
      </c>
      <c r="W88" s="0" t="n">
        <v>0</v>
      </c>
      <c r="X88" s="0" t="n">
        <v>1.14</v>
      </c>
      <c r="Y88" s="0" t="n">
        <v>2</v>
      </c>
      <c r="Z88" s="0" t="n">
        <v>3</v>
      </c>
      <c r="AA88" s="0" t="s">
        <v>178</v>
      </c>
      <c r="AC88" s="0" t="n">
        <f aca="false">IF(AND(E88&gt;D88,Z88&gt;1),1,0)</f>
        <v>1</v>
      </c>
    </row>
    <row r="89" customFormat="false" ht="12.75" hidden="false" customHeight="false" outlineLevel="0" collapsed="false">
      <c r="A89" s="0" t="s">
        <v>222</v>
      </c>
      <c r="B89" s="0" t="n">
        <v>16</v>
      </c>
      <c r="C89" s="0" t="n">
        <v>3</v>
      </c>
      <c r="D89" s="0" t="n">
        <v>6</v>
      </c>
      <c r="E89" s="0" t="n">
        <v>12</v>
      </c>
      <c r="F89" s="0" t="n">
        <v>104</v>
      </c>
      <c r="G89" s="0" t="n">
        <v>8</v>
      </c>
      <c r="H89" s="0" t="n">
        <v>80</v>
      </c>
      <c r="I89" s="0" t="n">
        <v>12</v>
      </c>
      <c r="J89" s="0" t="n">
        <v>14</v>
      </c>
      <c r="K89" s="0" t="n">
        <v>77</v>
      </c>
      <c r="L89" s="0" t="n">
        <v>109</v>
      </c>
      <c r="M89" s="0" t="n">
        <v>14.13</v>
      </c>
      <c r="N89" s="0" t="n">
        <v>1.94</v>
      </c>
      <c r="O89" s="0" t="n">
        <v>0.3</v>
      </c>
      <c r="P89" s="0" t="n">
        <v>0.5</v>
      </c>
      <c r="Q89" s="0" t="n">
        <v>11.46</v>
      </c>
      <c r="R89" s="0" t="n">
        <v>2.3</v>
      </c>
      <c r="S89" s="0" t="n">
        <v>53.24</v>
      </c>
      <c r="T89" s="0" t="n">
        <v>9</v>
      </c>
      <c r="U89" s="0" t="n">
        <v>6.33</v>
      </c>
      <c r="V89" s="0" t="n">
        <v>4.8</v>
      </c>
      <c r="W89" s="0" t="n">
        <v>5.45</v>
      </c>
      <c r="X89" s="0" t="n">
        <v>1.89</v>
      </c>
      <c r="Y89" s="0" t="n">
        <v>2</v>
      </c>
      <c r="Z89" s="0" t="n">
        <v>8</v>
      </c>
      <c r="AA89" s="0" t="s">
        <v>180</v>
      </c>
      <c r="AC89" s="0" t="n">
        <f aca="false">IF(AND(E89&gt;D89,Z89&gt;1),1,0)</f>
        <v>1</v>
      </c>
    </row>
    <row r="90" customFormat="false" ht="12.75" hidden="false" customHeight="false" outlineLevel="0" collapsed="false">
      <c r="A90" s="0" t="s">
        <v>66</v>
      </c>
      <c r="B90" s="0" t="n">
        <v>10</v>
      </c>
      <c r="C90" s="0" t="n">
        <v>1</v>
      </c>
      <c r="D90" s="0" t="n">
        <v>4</v>
      </c>
      <c r="E90" s="0" t="n">
        <v>5</v>
      </c>
      <c r="F90" s="0" t="n">
        <v>42</v>
      </c>
      <c r="G90" s="0" t="n">
        <v>16</v>
      </c>
      <c r="H90" s="0" t="n">
        <v>84</v>
      </c>
      <c r="I90" s="0" t="n">
        <v>0</v>
      </c>
      <c r="J90" s="0" t="n">
        <v>0</v>
      </c>
      <c r="K90" s="0" t="n">
        <v>86</v>
      </c>
      <c r="L90" s="0" t="n">
        <v>120</v>
      </c>
      <c r="M90" s="0" t="n">
        <v>26.9</v>
      </c>
      <c r="N90" s="0" t="n">
        <v>3</v>
      </c>
      <c r="O90" s="0" t="n">
        <v>0.52</v>
      </c>
      <c r="P90" s="0" t="n">
        <v>0.4</v>
      </c>
      <c r="Q90" s="0" t="n">
        <v>5.63</v>
      </c>
      <c r="R90" s="0" t="n">
        <v>1.06</v>
      </c>
      <c r="S90" s="0" t="n">
        <v>26.06</v>
      </c>
      <c r="T90" s="0" t="n">
        <v>4</v>
      </c>
      <c r="U90" s="0" t="n">
        <v>0</v>
      </c>
      <c r="V90" s="0" t="n">
        <v>0</v>
      </c>
      <c r="W90" s="0" t="n">
        <v>0</v>
      </c>
      <c r="X90" s="0" t="n">
        <v>1.17</v>
      </c>
      <c r="Y90" s="0" t="n">
        <v>1.25</v>
      </c>
      <c r="Z90" s="0" t="n">
        <v>5</v>
      </c>
      <c r="AA90" s="0" t="s">
        <v>178</v>
      </c>
      <c r="AC90" s="0" t="n">
        <f aca="false">IF(AND(E90&gt;D90,Z90&gt;1),1,0)</f>
        <v>1</v>
      </c>
    </row>
    <row r="91" customFormat="false" ht="12.75" hidden="false" customHeight="false" outlineLevel="0" collapsed="false">
      <c r="A91" s="0" t="s">
        <v>223</v>
      </c>
      <c r="B91" s="0" t="n">
        <v>16</v>
      </c>
      <c r="C91" s="0" t="n">
        <v>1</v>
      </c>
      <c r="D91" s="0" t="n">
        <v>16</v>
      </c>
      <c r="E91" s="0" t="n">
        <v>16</v>
      </c>
      <c r="F91" s="0" t="n">
        <v>87</v>
      </c>
      <c r="G91" s="0" t="n">
        <v>4</v>
      </c>
      <c r="H91" s="0" t="n">
        <v>77</v>
      </c>
      <c r="I91" s="0" t="n">
        <v>19</v>
      </c>
      <c r="J91" s="0" t="n">
        <v>66</v>
      </c>
      <c r="K91" s="0" t="n">
        <v>91</v>
      </c>
      <c r="L91" s="0" t="n">
        <v>109</v>
      </c>
      <c r="M91" s="0" t="n">
        <v>4</v>
      </c>
      <c r="N91" s="0" t="n">
        <v>2.93</v>
      </c>
      <c r="O91" s="0" t="n">
        <v>0.73</v>
      </c>
      <c r="P91" s="0" t="n">
        <v>0.69</v>
      </c>
      <c r="Q91" s="0" t="n">
        <v>6.94</v>
      </c>
      <c r="R91" s="0" t="n">
        <v>1.76</v>
      </c>
      <c r="S91" s="0" t="n">
        <v>27.53</v>
      </c>
      <c r="T91" s="0" t="n">
        <v>5</v>
      </c>
      <c r="U91" s="0" t="n">
        <v>13</v>
      </c>
      <c r="V91" s="0" t="n">
        <v>2.62</v>
      </c>
      <c r="W91" s="0" t="n">
        <v>7.29</v>
      </c>
      <c r="X91" s="0" t="n">
        <v>1</v>
      </c>
      <c r="Y91" s="0" t="n">
        <v>1</v>
      </c>
      <c r="Z91" s="0" t="n">
        <v>1</v>
      </c>
      <c r="AA91" s="0" t="s">
        <v>180</v>
      </c>
      <c r="AB91" s="0" t="n">
        <f aca="false">IF(AND(Z91=1,Q91&gt;50),1,0)</f>
        <v>0</v>
      </c>
      <c r="AC91" s="0" t="n">
        <f aca="false">IF(AND(E91&gt;D91,Z91&gt;1),1,0)</f>
        <v>0</v>
      </c>
    </row>
    <row r="92" customFormat="false" ht="12.75" hidden="false" customHeight="false" outlineLevel="0" collapsed="false">
      <c r="A92" s="0" t="s">
        <v>67</v>
      </c>
      <c r="B92" s="0" t="n">
        <v>6</v>
      </c>
      <c r="C92" s="0" t="n">
        <v>0</v>
      </c>
      <c r="D92" s="0" t="n">
        <v>4</v>
      </c>
      <c r="E92" s="0" t="n">
        <v>4</v>
      </c>
      <c r="F92" s="0" t="n">
        <v>2</v>
      </c>
      <c r="G92" s="0" t="n">
        <v>17</v>
      </c>
      <c r="H92" s="0" t="n">
        <v>74</v>
      </c>
      <c r="I92" s="0" t="n">
        <v>9</v>
      </c>
      <c r="J92" s="0" t="n">
        <v>90</v>
      </c>
      <c r="K92" s="0" t="n">
        <v>107</v>
      </c>
      <c r="L92" s="0" t="n">
        <v>120</v>
      </c>
      <c r="M92" s="0" t="n">
        <v>13</v>
      </c>
      <c r="N92" s="0" t="n">
        <v>2.59</v>
      </c>
      <c r="O92" s="0" t="n">
        <v>0.49</v>
      </c>
      <c r="P92" s="0" t="n">
        <v>0.67</v>
      </c>
      <c r="Q92" s="0" t="n">
        <v>6.25</v>
      </c>
      <c r="R92" s="0" t="n">
        <v>1.38</v>
      </c>
      <c r="S92" s="0" t="n">
        <v>29.13</v>
      </c>
      <c r="T92" s="0" t="n">
        <v>5</v>
      </c>
      <c r="U92" s="0" t="n">
        <v>0</v>
      </c>
      <c r="V92" s="0" t="n">
        <v>0</v>
      </c>
      <c r="W92" s="0" t="n">
        <v>0</v>
      </c>
      <c r="X92" s="0" t="n">
        <v>1.5</v>
      </c>
      <c r="Y92" s="0" t="n">
        <v>1</v>
      </c>
      <c r="Z92" s="0" t="n">
        <v>1</v>
      </c>
      <c r="AA92" s="0" t="s">
        <v>178</v>
      </c>
      <c r="AB92" s="0" t="n">
        <f aca="false">IF(AND(Z92=1,Q92&gt;50),1,0)</f>
        <v>0</v>
      </c>
      <c r="AC92" s="0" t="n">
        <f aca="false">IF(AND(E92&gt;D92,Z92&gt;1),1,0)</f>
        <v>0</v>
      </c>
    </row>
    <row r="93" customFormat="false" ht="12.75" hidden="false" customHeight="false" outlineLevel="0" collapsed="false">
      <c r="A93" s="0" t="s">
        <v>224</v>
      </c>
      <c r="B93" s="0" t="n">
        <v>10</v>
      </c>
      <c r="C93" s="0" t="n">
        <v>4</v>
      </c>
      <c r="D93" s="0" t="n">
        <v>5</v>
      </c>
      <c r="E93" s="0" t="n">
        <v>8</v>
      </c>
      <c r="F93" s="0" t="n">
        <v>25</v>
      </c>
      <c r="G93" s="0" t="n">
        <v>23</v>
      </c>
      <c r="H93" s="0" t="n">
        <v>61</v>
      </c>
      <c r="I93" s="0" t="n">
        <v>16</v>
      </c>
      <c r="J93" s="0" t="n">
        <v>14</v>
      </c>
      <c r="K93" s="0" t="n">
        <v>75</v>
      </c>
      <c r="L93" s="0" t="n">
        <v>109</v>
      </c>
      <c r="M93" s="0" t="n">
        <v>9.2</v>
      </c>
      <c r="N93" s="0" t="n">
        <v>3.92</v>
      </c>
      <c r="O93" s="0" t="n">
        <v>1</v>
      </c>
      <c r="P93" s="0" t="n">
        <v>0.2</v>
      </c>
      <c r="Q93" s="0" t="n">
        <v>11.48</v>
      </c>
      <c r="R93" s="0" t="n">
        <v>2.62</v>
      </c>
      <c r="S93" s="0" t="n">
        <v>61.95</v>
      </c>
      <c r="T93" s="0" t="n">
        <v>9</v>
      </c>
      <c r="U93" s="0" t="n">
        <v>8.25</v>
      </c>
      <c r="V93" s="0" t="n">
        <v>1.42</v>
      </c>
      <c r="W93" s="0" t="n">
        <v>9.62</v>
      </c>
      <c r="X93" s="0" t="n">
        <v>1.4</v>
      </c>
      <c r="Y93" s="0" t="n">
        <v>1.6</v>
      </c>
      <c r="Z93" s="0" t="n">
        <v>3</v>
      </c>
      <c r="AA93" s="0" t="s">
        <v>180</v>
      </c>
      <c r="AC93" s="0" t="n">
        <f aca="false">IF(AND(E93&gt;D93,Z93&gt;1),1,0)</f>
        <v>1</v>
      </c>
    </row>
    <row r="94" customFormat="false" ht="12.75" hidden="false" customHeight="false" outlineLevel="0" collapsed="false">
      <c r="A94" s="0" t="s">
        <v>68</v>
      </c>
      <c r="B94" s="0" t="n">
        <v>13</v>
      </c>
      <c r="C94" s="0" t="n">
        <v>0</v>
      </c>
      <c r="D94" s="0" t="n">
        <v>9</v>
      </c>
      <c r="E94" s="0" t="n">
        <v>10</v>
      </c>
      <c r="F94" s="0" t="n">
        <v>9</v>
      </c>
      <c r="G94" s="0" t="n">
        <v>14</v>
      </c>
      <c r="H94" s="0" t="n">
        <v>86</v>
      </c>
      <c r="I94" s="0" t="n">
        <v>0</v>
      </c>
      <c r="J94" s="0" t="n">
        <v>37</v>
      </c>
      <c r="K94" s="0" t="n">
        <v>100</v>
      </c>
      <c r="L94" s="0" t="n">
        <v>120</v>
      </c>
      <c r="M94" s="0" t="n">
        <v>7.92</v>
      </c>
      <c r="N94" s="0" t="n">
        <v>3.43</v>
      </c>
      <c r="O94" s="0" t="n">
        <v>0.8</v>
      </c>
      <c r="P94" s="0" t="n">
        <v>0.46</v>
      </c>
      <c r="Q94" s="0" t="n">
        <v>4.17</v>
      </c>
      <c r="R94" s="0" t="n">
        <v>1.08</v>
      </c>
      <c r="S94" s="0" t="n">
        <v>18.25</v>
      </c>
      <c r="T94" s="0" t="n">
        <v>3</v>
      </c>
      <c r="U94" s="0" t="n">
        <v>0</v>
      </c>
      <c r="V94" s="0" t="n">
        <v>0</v>
      </c>
      <c r="W94" s="0" t="n">
        <v>0</v>
      </c>
      <c r="X94" s="0" t="n">
        <v>1.37</v>
      </c>
      <c r="Y94" s="0" t="n">
        <v>1.11</v>
      </c>
      <c r="Z94" s="0" t="n">
        <v>2</v>
      </c>
      <c r="AA94" s="0" t="s">
        <v>178</v>
      </c>
      <c r="AC94" s="0" t="n">
        <f aca="false">IF(AND(E94&gt;D94,Z94&gt;1),1,0)</f>
        <v>1</v>
      </c>
    </row>
    <row r="95" customFormat="false" ht="12.75" hidden="false" customHeight="false" outlineLevel="0" collapsed="false">
      <c r="A95" s="0" t="s">
        <v>69</v>
      </c>
      <c r="B95" s="0" t="n">
        <v>8</v>
      </c>
      <c r="C95" s="0" t="n">
        <v>0</v>
      </c>
      <c r="D95" s="0" t="n">
        <v>7</v>
      </c>
      <c r="E95" s="0" t="n">
        <v>7</v>
      </c>
      <c r="F95" s="0" t="n">
        <v>3</v>
      </c>
      <c r="G95" s="0" t="n">
        <v>15</v>
      </c>
      <c r="H95" s="0" t="n">
        <v>34</v>
      </c>
      <c r="I95" s="0" t="n">
        <v>51</v>
      </c>
      <c r="J95" s="0" t="n">
        <v>37</v>
      </c>
      <c r="K95" s="0" t="n">
        <v>77</v>
      </c>
      <c r="L95" s="0" t="n">
        <v>120</v>
      </c>
      <c r="M95" s="0" t="n">
        <v>3.38</v>
      </c>
      <c r="N95" s="0" t="n">
        <v>4.67</v>
      </c>
      <c r="O95" s="0" t="n">
        <v>1</v>
      </c>
      <c r="P95" s="0" t="n">
        <v>0</v>
      </c>
      <c r="Q95" s="0" t="n">
        <v>54.56</v>
      </c>
      <c r="R95" s="0" t="n">
        <v>3.56</v>
      </c>
      <c r="S95" s="0" t="n">
        <v>285.56</v>
      </c>
      <c r="T95" s="0" t="n">
        <v>46</v>
      </c>
      <c r="U95" s="0" t="n">
        <v>0</v>
      </c>
      <c r="V95" s="0" t="n">
        <v>0</v>
      </c>
      <c r="W95" s="0" t="n">
        <v>0</v>
      </c>
      <c r="X95" s="0" t="n">
        <v>1</v>
      </c>
      <c r="Y95" s="0" t="n">
        <v>1</v>
      </c>
      <c r="Z95" s="0" t="n">
        <v>1</v>
      </c>
      <c r="AA95" s="0" t="s">
        <v>178</v>
      </c>
      <c r="AB95" s="0" t="n">
        <f aca="false">IF(AND(Z95=1,Q95&gt;50),1,0)</f>
        <v>1</v>
      </c>
      <c r="AC95" s="0" t="n">
        <f aca="false">IF(AND(E95&gt;D95,Z95&gt;1),1,0)</f>
        <v>0</v>
      </c>
    </row>
    <row r="96" customFormat="false" ht="12.75" hidden="false" customHeight="false" outlineLevel="0" collapsed="false">
      <c r="A96" s="0" t="s">
        <v>70</v>
      </c>
      <c r="B96" s="0" t="n">
        <v>16</v>
      </c>
      <c r="C96" s="0" t="n">
        <v>0</v>
      </c>
      <c r="D96" s="0" t="n">
        <v>10</v>
      </c>
      <c r="E96" s="0" t="n">
        <v>25</v>
      </c>
      <c r="F96" s="0" t="n">
        <v>117</v>
      </c>
      <c r="G96" s="0" t="n">
        <v>2</v>
      </c>
      <c r="H96" s="0" t="n">
        <v>70</v>
      </c>
      <c r="I96" s="0" t="n">
        <v>28</v>
      </c>
      <c r="J96" s="0" t="n">
        <v>0</v>
      </c>
      <c r="K96" s="0" t="n">
        <v>63</v>
      </c>
      <c r="L96" s="0" t="n">
        <v>120</v>
      </c>
      <c r="M96" s="0" t="n">
        <v>21.06</v>
      </c>
      <c r="N96" s="0" t="n">
        <v>4.17</v>
      </c>
      <c r="O96" s="0" t="n">
        <v>0.92</v>
      </c>
      <c r="P96" s="0" t="n">
        <v>0.69</v>
      </c>
      <c r="Q96" s="0" t="n">
        <v>9.04</v>
      </c>
      <c r="R96" s="0" t="n">
        <v>2.33</v>
      </c>
      <c r="S96" s="0" t="n">
        <v>51.63</v>
      </c>
      <c r="T96" s="0" t="n">
        <v>7</v>
      </c>
      <c r="U96" s="0" t="n">
        <v>0</v>
      </c>
      <c r="V96" s="0" t="n">
        <v>0</v>
      </c>
      <c r="W96" s="0" t="n">
        <v>0</v>
      </c>
      <c r="X96" s="0" t="n">
        <v>1.13</v>
      </c>
      <c r="Y96" s="0" t="n">
        <v>2.5</v>
      </c>
      <c r="Z96" s="0" t="n">
        <v>4</v>
      </c>
      <c r="AA96" s="0" t="s">
        <v>178</v>
      </c>
      <c r="AC96" s="0" t="n">
        <f aca="false">IF(AND(E96&gt;D96,Z96&gt;1),1,0)</f>
        <v>1</v>
      </c>
    </row>
    <row r="97" customFormat="false" ht="12.75" hidden="false" customHeight="false" outlineLevel="0" collapsed="false">
      <c r="A97" s="0" t="s">
        <v>71</v>
      </c>
      <c r="B97" s="0" t="n">
        <v>41</v>
      </c>
      <c r="C97" s="0" t="n">
        <v>3</v>
      </c>
      <c r="D97" s="0" t="n">
        <v>22</v>
      </c>
      <c r="E97" s="0" t="n">
        <v>207</v>
      </c>
      <c r="F97" s="0" t="n">
        <v>900</v>
      </c>
      <c r="G97" s="0" t="n">
        <v>12</v>
      </c>
      <c r="H97" s="0" t="n">
        <v>85</v>
      </c>
      <c r="I97" s="0" t="n">
        <v>3</v>
      </c>
      <c r="J97" s="0" t="n">
        <v>0</v>
      </c>
      <c r="K97" s="0" t="n">
        <v>91</v>
      </c>
      <c r="L97" s="0" t="n">
        <v>120</v>
      </c>
      <c r="M97" s="0" t="n">
        <v>39.41</v>
      </c>
      <c r="N97" s="0" t="n">
        <v>2.52</v>
      </c>
      <c r="O97" s="0" t="n">
        <v>0.64</v>
      </c>
      <c r="P97" s="0" t="n">
        <v>0.07</v>
      </c>
      <c r="Q97" s="0" t="n">
        <v>6.78</v>
      </c>
      <c r="R97" s="0" t="n">
        <v>1.35</v>
      </c>
      <c r="S97" s="0" t="n">
        <v>37.57</v>
      </c>
      <c r="T97" s="0" t="n">
        <v>5</v>
      </c>
      <c r="U97" s="0" t="n">
        <v>0</v>
      </c>
      <c r="V97" s="0" t="n">
        <v>0</v>
      </c>
      <c r="W97" s="0" t="n">
        <v>0</v>
      </c>
      <c r="X97" s="0" t="n">
        <v>1.3</v>
      </c>
      <c r="Y97" s="0" t="n">
        <v>9.41</v>
      </c>
      <c r="Z97" s="0" t="n">
        <v>9</v>
      </c>
      <c r="AA97" s="0" t="s">
        <v>178</v>
      </c>
      <c r="AC97" s="0" t="n">
        <f aca="false">IF(AND(E97&gt;D97,Z97&gt;1),1,0)</f>
        <v>1</v>
      </c>
    </row>
    <row r="98" customFormat="false" ht="12.75" hidden="false" customHeight="false" outlineLevel="0" collapsed="false">
      <c r="A98" s="0" t="s">
        <v>225</v>
      </c>
      <c r="B98" s="0" t="n">
        <v>5</v>
      </c>
      <c r="C98" s="0" t="n">
        <v>1</v>
      </c>
      <c r="D98" s="0" t="n">
        <v>5</v>
      </c>
      <c r="E98" s="0" t="n">
        <v>5</v>
      </c>
      <c r="F98" s="0" t="n">
        <v>1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6.2</v>
      </c>
      <c r="N98" s="0" t="n">
        <v>2.15</v>
      </c>
      <c r="O98" s="0" t="n">
        <v>0.38</v>
      </c>
      <c r="P98" s="0" t="n">
        <v>0.4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3</v>
      </c>
      <c r="V98" s="0" t="n">
        <v>2.33</v>
      </c>
      <c r="W98" s="0" t="n">
        <v>6.71</v>
      </c>
      <c r="X98" s="0" t="n">
        <v>2</v>
      </c>
      <c r="Y98" s="0" t="n">
        <v>1</v>
      </c>
      <c r="Z98" s="0" t="n">
        <v>1</v>
      </c>
      <c r="AA98" s="0" t="s">
        <v>180</v>
      </c>
      <c r="AB98" s="0" t="n">
        <f aca="false">IF(AND(Z98=1,Q98&gt;50),1,0)</f>
        <v>0</v>
      </c>
      <c r="AC98" s="0" t="n">
        <f aca="false">IF(AND(E98&gt;D98,Z98&gt;1),1,0)</f>
        <v>0</v>
      </c>
    </row>
    <row r="99" customFormat="false" ht="12.75" hidden="false" customHeight="false" outlineLevel="0" collapsed="false">
      <c r="A99" s="0" t="s">
        <v>72</v>
      </c>
      <c r="B99" s="0" t="n">
        <v>5</v>
      </c>
      <c r="C99" s="0" t="n">
        <v>0</v>
      </c>
      <c r="D99" s="0" t="n">
        <v>1</v>
      </c>
      <c r="E99" s="0" t="n">
        <v>2</v>
      </c>
      <c r="F99" s="0" t="n">
        <v>4</v>
      </c>
      <c r="G99" s="0" t="n">
        <v>10</v>
      </c>
      <c r="H99" s="0" t="n">
        <v>90</v>
      </c>
      <c r="I99" s="0" t="n">
        <v>0</v>
      </c>
      <c r="J99" s="0" t="n">
        <v>66</v>
      </c>
      <c r="K99" s="0" t="n">
        <v>101</v>
      </c>
      <c r="L99" s="0" t="n">
        <v>117</v>
      </c>
      <c r="M99" s="0" t="n">
        <v>10</v>
      </c>
      <c r="N99" s="0" t="n">
        <v>3.05</v>
      </c>
      <c r="O99" s="0" t="n">
        <v>0.46</v>
      </c>
      <c r="P99" s="0" t="n">
        <v>1.6</v>
      </c>
      <c r="Q99" s="0" t="n">
        <v>6.82</v>
      </c>
      <c r="R99" s="0" t="n">
        <v>2.36</v>
      </c>
      <c r="S99" s="0" t="n">
        <v>27</v>
      </c>
      <c r="T99" s="0" t="n">
        <v>5</v>
      </c>
      <c r="U99" s="0" t="n">
        <v>0</v>
      </c>
      <c r="V99" s="0" t="n">
        <v>0</v>
      </c>
      <c r="W99" s="0" t="n">
        <v>0</v>
      </c>
      <c r="X99" s="0" t="n">
        <v>1.25</v>
      </c>
      <c r="Y99" s="0" t="n">
        <v>2</v>
      </c>
      <c r="Z99" s="0" t="n">
        <v>3</v>
      </c>
      <c r="AA99" s="0" t="s">
        <v>178</v>
      </c>
      <c r="AC99" s="0" t="n">
        <f aca="false">IF(AND(E99&gt;D99,Z99&gt;1),1,0)</f>
        <v>1</v>
      </c>
    </row>
    <row r="100" customFormat="false" ht="12.75" hidden="false" customHeight="false" outlineLevel="0" collapsed="false">
      <c r="A100" s="0" t="s">
        <v>226</v>
      </c>
      <c r="B100" s="0" t="n">
        <v>21</v>
      </c>
      <c r="C100" s="0" t="n">
        <v>1</v>
      </c>
      <c r="D100" s="0" t="n">
        <v>10</v>
      </c>
      <c r="E100" s="0" t="n">
        <v>13</v>
      </c>
      <c r="F100" s="0" t="n">
        <v>91</v>
      </c>
      <c r="G100" s="0" t="n">
        <v>16</v>
      </c>
      <c r="H100" s="0" t="n">
        <v>64</v>
      </c>
      <c r="I100" s="0" t="n">
        <v>20</v>
      </c>
      <c r="J100" s="0" t="n">
        <v>49</v>
      </c>
      <c r="K100" s="0" t="n">
        <v>84</v>
      </c>
      <c r="L100" s="0" t="n">
        <v>109</v>
      </c>
      <c r="M100" s="0" t="n">
        <v>4.76</v>
      </c>
      <c r="N100" s="0" t="n">
        <v>2.12</v>
      </c>
      <c r="O100" s="0" t="n">
        <v>0.15</v>
      </c>
      <c r="P100" s="0" t="n">
        <v>1.19</v>
      </c>
      <c r="Q100" s="0" t="n">
        <v>7.11</v>
      </c>
      <c r="R100" s="0" t="n">
        <v>1.94</v>
      </c>
      <c r="S100" s="0" t="n">
        <v>31.61</v>
      </c>
      <c r="T100" s="0" t="n">
        <v>6</v>
      </c>
      <c r="U100" s="0" t="n">
        <v>1</v>
      </c>
      <c r="V100" s="0" t="n">
        <v>1</v>
      </c>
      <c r="W100" s="0" t="n">
        <v>5</v>
      </c>
      <c r="X100" s="0" t="n">
        <v>1.35</v>
      </c>
      <c r="Y100" s="0" t="n">
        <v>1.3</v>
      </c>
      <c r="Z100" s="0" t="n">
        <v>7</v>
      </c>
      <c r="AA100" s="0" t="s">
        <v>180</v>
      </c>
      <c r="AC100" s="0" t="n">
        <f aca="false">IF(AND(E100&gt;D100,Z100&gt;1),1,0)</f>
        <v>1</v>
      </c>
    </row>
    <row r="101" customFormat="false" ht="12.75" hidden="false" customHeight="false" outlineLevel="0" collapsed="false">
      <c r="A101" s="0" t="s">
        <v>227</v>
      </c>
      <c r="B101" s="0" t="n">
        <v>10</v>
      </c>
      <c r="C101" s="0" t="n">
        <v>11</v>
      </c>
      <c r="D101" s="0" t="n">
        <v>6</v>
      </c>
      <c r="E101" s="0" t="n">
        <v>7</v>
      </c>
      <c r="F101" s="0" t="n">
        <v>56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17.2</v>
      </c>
      <c r="N101" s="0" t="n">
        <v>5.07</v>
      </c>
      <c r="O101" s="0" t="n">
        <v>1.08</v>
      </c>
      <c r="P101" s="0" t="n">
        <v>2.3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301.45</v>
      </c>
      <c r="V101" s="0" t="n">
        <v>2.45</v>
      </c>
      <c r="W101" s="0" t="n">
        <v>10.91</v>
      </c>
      <c r="X101" s="0" t="n">
        <v>1</v>
      </c>
      <c r="Y101" s="0" t="n">
        <v>1.17</v>
      </c>
      <c r="Z101" s="0" t="n">
        <v>3</v>
      </c>
      <c r="AA101" s="0" t="s">
        <v>180</v>
      </c>
      <c r="AC101" s="0" t="n">
        <f aca="false">IF(AND(E101&gt;D101,Z101&gt;1),1,0)</f>
        <v>1</v>
      </c>
    </row>
    <row r="102" customFormat="false" ht="12.75" hidden="false" customHeight="false" outlineLevel="0" collapsed="false">
      <c r="A102" s="0" t="s">
        <v>228</v>
      </c>
      <c r="B102" s="0" t="n">
        <v>6</v>
      </c>
      <c r="C102" s="0" t="n">
        <v>0</v>
      </c>
      <c r="D102" s="0" t="n">
        <v>6</v>
      </c>
      <c r="E102" s="0" t="n">
        <v>6</v>
      </c>
      <c r="F102" s="0" t="n">
        <v>1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5</v>
      </c>
      <c r="N102" s="0" t="n">
        <v>3.55</v>
      </c>
      <c r="O102" s="0" t="n">
        <v>0.64</v>
      </c>
      <c r="P102" s="0" t="n">
        <v>0.67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2</v>
      </c>
      <c r="Y102" s="0" t="n">
        <v>1</v>
      </c>
      <c r="Z102" s="0" t="n">
        <v>1</v>
      </c>
      <c r="AA102" s="0" t="s">
        <v>180</v>
      </c>
      <c r="AB102" s="0" t="n">
        <f aca="false">IF(AND(Z102=1,Q102&gt;50),1,0)</f>
        <v>0</v>
      </c>
      <c r="AC102" s="0" t="n">
        <f aca="false">IF(AND(E102&gt;D102,Z102&gt;1),1,0)</f>
        <v>0</v>
      </c>
    </row>
    <row r="103" customFormat="false" ht="12.75" hidden="false" customHeight="false" outlineLevel="0" collapsed="false">
      <c r="A103" s="0" t="s">
        <v>73</v>
      </c>
      <c r="B103" s="0" t="n">
        <v>6</v>
      </c>
      <c r="C103" s="0" t="n">
        <v>9</v>
      </c>
      <c r="D103" s="0" t="n">
        <v>1</v>
      </c>
      <c r="E103" s="0" t="n">
        <v>9</v>
      </c>
      <c r="F103" s="0" t="n">
        <v>7</v>
      </c>
      <c r="G103" s="0" t="n">
        <v>15</v>
      </c>
      <c r="H103" s="0" t="n">
        <v>82</v>
      </c>
      <c r="I103" s="0" t="n">
        <v>3</v>
      </c>
      <c r="J103" s="0" t="n">
        <v>36</v>
      </c>
      <c r="K103" s="0" t="n">
        <v>97</v>
      </c>
      <c r="L103" s="0" t="n">
        <v>120</v>
      </c>
      <c r="M103" s="0" t="n">
        <v>26.83</v>
      </c>
      <c r="N103" s="0" t="n">
        <v>2.7</v>
      </c>
      <c r="O103" s="0" t="n">
        <v>0.42</v>
      </c>
      <c r="P103" s="0" t="n">
        <v>1.5</v>
      </c>
      <c r="Q103" s="0" t="n">
        <v>7.3</v>
      </c>
      <c r="R103" s="0" t="n">
        <v>1.3</v>
      </c>
      <c r="S103" s="0" t="n">
        <v>30.1</v>
      </c>
      <c r="T103" s="0" t="n">
        <v>6</v>
      </c>
      <c r="U103" s="0" t="n">
        <v>0</v>
      </c>
      <c r="V103" s="0" t="n">
        <v>0</v>
      </c>
      <c r="W103" s="0" t="n">
        <v>0</v>
      </c>
      <c r="X103" s="0" t="n">
        <v>2.3</v>
      </c>
      <c r="Y103" s="0" t="n">
        <v>9</v>
      </c>
      <c r="Z103" s="0" t="n">
        <v>8</v>
      </c>
      <c r="AA103" s="0" t="s">
        <v>178</v>
      </c>
      <c r="AC103" s="0" t="n">
        <f aca="false">IF(AND(E103&gt;D103,Z103&gt;1),1,0)</f>
        <v>1</v>
      </c>
    </row>
    <row r="104" customFormat="false" ht="12.75" hidden="false" customHeight="false" outlineLevel="0" collapsed="false">
      <c r="A104" s="0" t="s">
        <v>74</v>
      </c>
      <c r="B104" s="0" t="n">
        <v>9</v>
      </c>
      <c r="C104" s="0" t="n">
        <v>1</v>
      </c>
      <c r="D104" s="0" t="n">
        <v>2</v>
      </c>
      <c r="E104" s="0" t="n">
        <v>61</v>
      </c>
      <c r="F104" s="0" t="n">
        <v>91</v>
      </c>
      <c r="G104" s="0" t="n">
        <v>13</v>
      </c>
      <c r="H104" s="0" t="n">
        <v>69</v>
      </c>
      <c r="I104" s="0" t="n">
        <v>18</v>
      </c>
      <c r="J104" s="0" t="n">
        <v>36</v>
      </c>
      <c r="K104" s="0" t="n">
        <v>91</v>
      </c>
      <c r="L104" s="0" t="n">
        <v>120</v>
      </c>
      <c r="M104" s="0" t="n">
        <v>53.44</v>
      </c>
      <c r="N104" s="0" t="n">
        <v>4.21</v>
      </c>
      <c r="O104" s="0" t="n">
        <v>0.77</v>
      </c>
      <c r="P104" s="0" t="n">
        <v>0.33</v>
      </c>
      <c r="Q104" s="0" t="n">
        <v>7.54</v>
      </c>
      <c r="R104" s="0" t="n">
        <v>1.89</v>
      </c>
      <c r="S104" s="0" t="n">
        <v>32.5</v>
      </c>
      <c r="T104" s="0" t="n">
        <v>6</v>
      </c>
      <c r="U104" s="0" t="n">
        <v>0</v>
      </c>
      <c r="V104" s="0" t="n">
        <v>0</v>
      </c>
      <c r="W104" s="0" t="n">
        <v>0</v>
      </c>
      <c r="X104" s="0" t="n">
        <v>2.75</v>
      </c>
      <c r="Y104" s="0" t="n">
        <v>30.5</v>
      </c>
      <c r="Z104" s="0" t="n">
        <v>10</v>
      </c>
      <c r="AA104" s="0" t="s">
        <v>178</v>
      </c>
      <c r="AC104" s="0" t="n">
        <f aca="false">IF(AND(E104&gt;D104,Z104&gt;1),1,0)</f>
        <v>1</v>
      </c>
    </row>
    <row r="105" customFormat="false" ht="12.75" hidden="false" customHeight="false" outlineLevel="0" collapsed="false">
      <c r="A105" s="0" t="s">
        <v>229</v>
      </c>
      <c r="B105" s="0" t="n">
        <v>12</v>
      </c>
      <c r="C105" s="0" t="n">
        <v>2</v>
      </c>
      <c r="D105" s="0" t="n">
        <v>12</v>
      </c>
      <c r="E105" s="0" t="n">
        <v>12</v>
      </c>
      <c r="F105" s="0" t="n">
        <v>70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6.33</v>
      </c>
      <c r="N105" s="0" t="n">
        <v>5.08</v>
      </c>
      <c r="O105" s="0" t="n">
        <v>1.32</v>
      </c>
      <c r="P105" s="0" t="n">
        <v>0.67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3.5</v>
      </c>
      <c r="V105" s="0" t="n">
        <v>7.13</v>
      </c>
      <c r="W105" s="0" t="n">
        <v>8.83</v>
      </c>
      <c r="X105" s="0" t="n">
        <v>1</v>
      </c>
      <c r="Y105" s="0" t="n">
        <v>1</v>
      </c>
      <c r="Z105" s="0" t="n">
        <v>1</v>
      </c>
      <c r="AA105" s="0" t="s">
        <v>180</v>
      </c>
      <c r="AB105" s="0" t="n">
        <f aca="false">IF(AND(Z105=1,Q105&gt;50),1,0)</f>
        <v>0</v>
      </c>
      <c r="AC105" s="0" t="n">
        <f aca="false">IF(AND(E105&gt;D105,Z105&gt;1),1,0)</f>
        <v>0</v>
      </c>
    </row>
    <row r="106" customFormat="false" ht="12.75" hidden="false" customHeight="false" outlineLevel="0" collapsed="false">
      <c r="A106" s="0" t="s">
        <v>75</v>
      </c>
      <c r="B106" s="0" t="n">
        <v>8</v>
      </c>
      <c r="C106" s="0" t="n">
        <v>0</v>
      </c>
      <c r="D106" s="0" t="n">
        <v>2</v>
      </c>
      <c r="E106" s="0" t="n">
        <v>9</v>
      </c>
      <c r="F106" s="0" t="n">
        <v>20</v>
      </c>
      <c r="G106" s="0" t="n">
        <v>17</v>
      </c>
      <c r="H106" s="0" t="n">
        <v>83</v>
      </c>
      <c r="I106" s="0" t="n">
        <v>0</v>
      </c>
      <c r="J106" s="0" t="n">
        <v>59</v>
      </c>
      <c r="K106" s="0" t="n">
        <v>86</v>
      </c>
      <c r="L106" s="0" t="n">
        <v>120</v>
      </c>
      <c r="M106" s="0" t="n">
        <v>35.63</v>
      </c>
      <c r="N106" s="0" t="n">
        <v>4.25</v>
      </c>
      <c r="O106" s="0" t="n">
        <v>0.92</v>
      </c>
      <c r="P106" s="0" t="n">
        <v>1.25</v>
      </c>
      <c r="Q106" s="0" t="n">
        <v>5</v>
      </c>
      <c r="R106" s="0" t="n">
        <v>1.5</v>
      </c>
      <c r="S106" s="0" t="n">
        <v>22.5</v>
      </c>
      <c r="T106" s="0" t="n">
        <v>4</v>
      </c>
      <c r="U106" s="0" t="n">
        <v>0</v>
      </c>
      <c r="V106" s="0" t="n">
        <v>0</v>
      </c>
      <c r="W106" s="0" t="n">
        <v>0</v>
      </c>
      <c r="X106" s="0" t="n">
        <v>1.16</v>
      </c>
      <c r="Y106" s="0" t="n">
        <v>4.5</v>
      </c>
      <c r="Z106" s="0" t="n">
        <v>7</v>
      </c>
      <c r="AA106" s="0" t="s">
        <v>178</v>
      </c>
      <c r="AC106" s="0" t="n">
        <f aca="false">IF(AND(E106&gt;D106,Z106&gt;1),1,0)</f>
        <v>1</v>
      </c>
    </row>
    <row r="107" customFormat="false" ht="12.75" hidden="false" customHeight="false" outlineLevel="0" collapsed="false">
      <c r="A107" s="0" t="s">
        <v>76</v>
      </c>
      <c r="B107" s="0" t="n">
        <v>5</v>
      </c>
      <c r="C107" s="0" t="n">
        <v>0</v>
      </c>
      <c r="D107" s="0" t="n">
        <v>1</v>
      </c>
      <c r="E107" s="0" t="n">
        <v>1</v>
      </c>
      <c r="F107" s="0" t="n">
        <v>1</v>
      </c>
      <c r="G107" s="0" t="n">
        <v>0</v>
      </c>
      <c r="H107" s="0" t="n">
        <v>100</v>
      </c>
      <c r="I107" s="0" t="n">
        <v>0</v>
      </c>
      <c r="J107" s="0" t="n">
        <v>75</v>
      </c>
      <c r="K107" s="0" t="n">
        <v>94</v>
      </c>
      <c r="L107" s="0" t="n">
        <v>120</v>
      </c>
      <c r="M107" s="0" t="n">
        <v>5.2</v>
      </c>
      <c r="N107" s="0" t="n">
        <v>2.82</v>
      </c>
      <c r="O107" s="0" t="n">
        <v>0.57</v>
      </c>
      <c r="P107" s="0" t="n">
        <v>0.8</v>
      </c>
      <c r="Q107" s="0" t="n">
        <v>5.38</v>
      </c>
      <c r="R107" s="0" t="n">
        <v>1.38</v>
      </c>
      <c r="S107" s="0" t="n">
        <v>25.25</v>
      </c>
      <c r="T107" s="0" t="n">
        <v>4</v>
      </c>
      <c r="U107" s="0" t="n">
        <v>0</v>
      </c>
      <c r="V107" s="0" t="n">
        <v>0</v>
      </c>
      <c r="W107" s="0" t="n">
        <v>0</v>
      </c>
      <c r="X107" s="0" t="n">
        <v>1</v>
      </c>
      <c r="Y107" s="0" t="n">
        <v>1</v>
      </c>
      <c r="Z107" s="0" t="n">
        <v>2</v>
      </c>
      <c r="AA107" s="0" t="s">
        <v>178</v>
      </c>
      <c r="AC107" s="0" t="n">
        <f aca="false">IF(AND(E107&gt;D107,Z107&gt;1),1,0)</f>
        <v>0</v>
      </c>
    </row>
    <row r="108" customFormat="false" ht="12.75" hidden="false" customHeight="false" outlineLevel="0" collapsed="false">
      <c r="A108" s="0" t="s">
        <v>230</v>
      </c>
      <c r="B108" s="0" t="n">
        <v>2</v>
      </c>
      <c r="C108" s="0" t="n">
        <v>0</v>
      </c>
      <c r="D108" s="0" t="n">
        <v>2</v>
      </c>
      <c r="E108" s="0" t="n">
        <v>2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2</v>
      </c>
      <c r="Y108" s="0" t="n">
        <v>1</v>
      </c>
      <c r="Z108" s="0" t="n">
        <v>1</v>
      </c>
      <c r="AA108" s="0" t="s">
        <v>180</v>
      </c>
      <c r="AB108" s="0" t="n">
        <f aca="false">IF(AND(Z108=1,Q108&gt;50),1,0)</f>
        <v>0</v>
      </c>
      <c r="AC108" s="0" t="n">
        <f aca="false">IF(AND(E108&gt;D108,Z108&gt;1),1,0)</f>
        <v>0</v>
      </c>
    </row>
    <row r="109" customFormat="false" ht="12.75" hidden="false" customHeight="false" outlineLevel="0" collapsed="false">
      <c r="A109" s="0" t="s">
        <v>231</v>
      </c>
      <c r="B109" s="0" t="n">
        <v>2</v>
      </c>
      <c r="C109" s="0" t="n">
        <v>0</v>
      </c>
      <c r="D109" s="0" t="n">
        <v>2</v>
      </c>
      <c r="E109" s="0" t="n">
        <v>2</v>
      </c>
      <c r="F109" s="0" t="n">
        <v>0</v>
      </c>
      <c r="G109" s="0" t="n">
        <v>0</v>
      </c>
      <c r="H109" s="0" t="n">
        <v>100</v>
      </c>
      <c r="I109" s="0" t="n">
        <v>0</v>
      </c>
      <c r="J109" s="0" t="n">
        <v>35</v>
      </c>
      <c r="K109" s="0" t="n">
        <v>35</v>
      </c>
      <c r="L109" s="0" t="n">
        <v>35</v>
      </c>
      <c r="M109" s="0" t="n">
        <v>1</v>
      </c>
      <c r="N109" s="0" t="n">
        <v>0.5</v>
      </c>
      <c r="O109" s="0" t="n">
        <v>0</v>
      </c>
      <c r="P109" s="0" t="n">
        <v>0</v>
      </c>
      <c r="Q109" s="0" t="n">
        <v>2</v>
      </c>
      <c r="R109" s="0" t="n">
        <v>1</v>
      </c>
      <c r="S109" s="0" t="n">
        <v>13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4</v>
      </c>
      <c r="Y109" s="0" t="n">
        <v>1</v>
      </c>
      <c r="Z109" s="0" t="n">
        <v>1</v>
      </c>
      <c r="AA109" s="0" t="s">
        <v>180</v>
      </c>
      <c r="AB109" s="0" t="n">
        <f aca="false">IF(AND(Z109=1,Q109&gt;50),1,0)</f>
        <v>0</v>
      </c>
      <c r="AC109" s="0" t="n">
        <f aca="false">IF(AND(E109&gt;D109,Z109&gt;1),1,0)</f>
        <v>0</v>
      </c>
    </row>
    <row r="110" customFormat="false" ht="12.75" hidden="false" customHeight="false" outlineLevel="0" collapsed="false">
      <c r="A110" s="0" t="s">
        <v>232</v>
      </c>
      <c r="B110" s="0" t="n">
        <v>5</v>
      </c>
      <c r="C110" s="0" t="n">
        <v>0</v>
      </c>
      <c r="D110" s="0" t="n">
        <v>3</v>
      </c>
      <c r="E110" s="0" t="n">
        <v>4</v>
      </c>
      <c r="F110" s="0" t="n">
        <v>23</v>
      </c>
      <c r="G110" s="0" t="n">
        <v>4</v>
      </c>
      <c r="H110" s="0" t="n">
        <v>82</v>
      </c>
      <c r="I110" s="0" t="n">
        <v>14</v>
      </c>
      <c r="J110" s="0" t="n">
        <v>56</v>
      </c>
      <c r="K110" s="0" t="n">
        <v>84</v>
      </c>
      <c r="L110" s="0" t="n">
        <v>109</v>
      </c>
      <c r="M110" s="0" t="n">
        <v>19.4</v>
      </c>
      <c r="N110" s="0" t="n">
        <v>1.91</v>
      </c>
      <c r="O110" s="0" t="n">
        <v>0.39</v>
      </c>
      <c r="P110" s="0" t="n">
        <v>0.2</v>
      </c>
      <c r="Q110" s="0" t="n">
        <v>7.68</v>
      </c>
      <c r="R110" s="0" t="n">
        <v>1.64</v>
      </c>
      <c r="S110" s="0" t="n">
        <v>33.77</v>
      </c>
      <c r="T110" s="0" t="n">
        <v>6</v>
      </c>
      <c r="U110" s="0" t="n">
        <v>0</v>
      </c>
      <c r="V110" s="0" t="n">
        <v>0</v>
      </c>
      <c r="W110" s="0" t="n">
        <v>0</v>
      </c>
      <c r="X110" s="0" t="n">
        <v>1.89</v>
      </c>
      <c r="Y110" s="0" t="n">
        <v>1.33</v>
      </c>
      <c r="Z110" s="0" t="n">
        <v>2</v>
      </c>
      <c r="AA110" s="0" t="s">
        <v>180</v>
      </c>
      <c r="AC110" s="0" t="n">
        <f aca="false">IF(AND(E110&gt;D110,Z110&gt;1),1,0)</f>
        <v>1</v>
      </c>
    </row>
    <row r="111" customFormat="false" ht="12.75" hidden="false" customHeight="false" outlineLevel="0" collapsed="false">
      <c r="A111" s="0" t="s">
        <v>233</v>
      </c>
      <c r="B111" s="0" t="n">
        <v>6</v>
      </c>
      <c r="C111" s="0" t="n">
        <v>0</v>
      </c>
      <c r="D111" s="0" t="n">
        <v>4</v>
      </c>
      <c r="E111" s="0" t="n">
        <v>5</v>
      </c>
      <c r="F111" s="0" t="n">
        <v>30</v>
      </c>
      <c r="G111" s="0" t="n">
        <v>23</v>
      </c>
      <c r="H111" s="0" t="n">
        <v>44</v>
      </c>
      <c r="I111" s="0" t="n">
        <v>33</v>
      </c>
      <c r="J111" s="0" t="n">
        <v>32</v>
      </c>
      <c r="K111" s="0" t="n">
        <v>64</v>
      </c>
      <c r="L111" s="0" t="n">
        <v>77</v>
      </c>
      <c r="M111" s="0" t="n">
        <v>18.33</v>
      </c>
      <c r="N111" s="0" t="n">
        <v>1.74</v>
      </c>
      <c r="O111" s="0" t="n">
        <v>0.3</v>
      </c>
      <c r="P111" s="0" t="n">
        <v>0.83</v>
      </c>
      <c r="Q111" s="0" t="n">
        <v>19.67</v>
      </c>
      <c r="R111" s="0" t="n">
        <v>5.33</v>
      </c>
      <c r="S111" s="0" t="n">
        <v>94</v>
      </c>
      <c r="T111" s="0" t="n">
        <v>16</v>
      </c>
      <c r="U111" s="0" t="n">
        <v>0</v>
      </c>
      <c r="V111" s="0" t="n">
        <v>0</v>
      </c>
      <c r="W111" s="0" t="n">
        <v>0</v>
      </c>
      <c r="X111" s="0" t="n">
        <v>2.33</v>
      </c>
      <c r="Y111" s="0" t="n">
        <v>1.25</v>
      </c>
      <c r="Z111" s="0" t="n">
        <v>2</v>
      </c>
      <c r="AA111" s="0" t="s">
        <v>180</v>
      </c>
      <c r="AC111" s="0" t="n">
        <f aca="false">IF(AND(E111&gt;D111,Z111&gt;1),1,0)</f>
        <v>1</v>
      </c>
    </row>
    <row r="112" customFormat="false" ht="12.75" hidden="false" customHeight="false" outlineLevel="0" collapsed="false">
      <c r="A112" s="0" t="s">
        <v>234</v>
      </c>
      <c r="B112" s="0" t="n">
        <v>5</v>
      </c>
      <c r="C112" s="0" t="n">
        <v>2</v>
      </c>
      <c r="D112" s="0" t="n">
        <v>4</v>
      </c>
      <c r="E112" s="0" t="n">
        <v>4</v>
      </c>
      <c r="F112" s="0" t="n">
        <v>0</v>
      </c>
      <c r="G112" s="0" t="n">
        <v>0</v>
      </c>
      <c r="H112" s="0" t="n">
        <v>100</v>
      </c>
      <c r="I112" s="0" t="n">
        <v>0</v>
      </c>
      <c r="J112" s="0" t="n">
        <v>0</v>
      </c>
      <c r="K112" s="0" t="n">
        <v>17</v>
      </c>
      <c r="L112" s="0" t="n">
        <v>35</v>
      </c>
      <c r="M112" s="0" t="n">
        <v>3</v>
      </c>
      <c r="N112" s="0" t="n">
        <v>1.03</v>
      </c>
      <c r="O112" s="0" t="n">
        <v>0.13</v>
      </c>
      <c r="P112" s="0" t="n">
        <v>0.6</v>
      </c>
      <c r="Q112" s="0" t="n">
        <v>1.5</v>
      </c>
      <c r="R112" s="0" t="n">
        <v>0.5</v>
      </c>
      <c r="S112" s="0" t="n">
        <v>10.5</v>
      </c>
      <c r="T112" s="0" t="n">
        <v>1</v>
      </c>
      <c r="U112" s="0" t="n">
        <v>2</v>
      </c>
      <c r="V112" s="0" t="n">
        <v>3</v>
      </c>
      <c r="W112" s="0" t="n">
        <v>5.33</v>
      </c>
      <c r="X112" s="0" t="n">
        <v>2.75</v>
      </c>
      <c r="Y112" s="0" t="n">
        <v>1</v>
      </c>
      <c r="Z112" s="0" t="n">
        <v>2</v>
      </c>
      <c r="AA112" s="0" t="s">
        <v>180</v>
      </c>
      <c r="AC112" s="0" t="n">
        <f aca="false">IF(AND(E112&gt;D112,Z112&gt;1),1,0)</f>
        <v>0</v>
      </c>
    </row>
    <row r="113" customFormat="false" ht="12.75" hidden="false" customHeight="false" outlineLevel="0" collapsed="false">
      <c r="A113" s="0" t="s">
        <v>235</v>
      </c>
      <c r="B113" s="0" t="n">
        <v>4</v>
      </c>
      <c r="C113" s="0" t="n">
        <v>0</v>
      </c>
      <c r="D113" s="0" t="n">
        <v>4</v>
      </c>
      <c r="E113" s="0" t="n">
        <v>4</v>
      </c>
      <c r="F113" s="0" t="n">
        <v>4</v>
      </c>
      <c r="G113" s="0" t="n">
        <v>1</v>
      </c>
      <c r="H113" s="0" t="n">
        <v>71</v>
      </c>
      <c r="I113" s="0" t="n">
        <v>28</v>
      </c>
      <c r="J113" s="0" t="n">
        <v>59</v>
      </c>
      <c r="K113" s="0" t="n">
        <v>69</v>
      </c>
      <c r="L113" s="0" t="n">
        <v>78</v>
      </c>
      <c r="M113" s="0" t="n">
        <v>3.5</v>
      </c>
      <c r="N113" s="0" t="n">
        <v>2.43</v>
      </c>
      <c r="O113" s="0" t="n">
        <v>0.56</v>
      </c>
      <c r="P113" s="0" t="n">
        <v>0.25</v>
      </c>
      <c r="Q113" s="0" t="n">
        <v>10.5</v>
      </c>
      <c r="R113" s="0" t="n">
        <v>2.5</v>
      </c>
      <c r="S113" s="0" t="n">
        <v>52.25</v>
      </c>
      <c r="T113" s="0" t="n">
        <v>9</v>
      </c>
      <c r="U113" s="0" t="n">
        <v>0</v>
      </c>
      <c r="V113" s="0" t="n">
        <v>0</v>
      </c>
      <c r="W113" s="0" t="n">
        <v>0</v>
      </c>
      <c r="X113" s="0" t="n">
        <v>2</v>
      </c>
      <c r="Y113" s="0" t="n">
        <v>1</v>
      </c>
      <c r="Z113" s="0" t="n">
        <v>1</v>
      </c>
      <c r="AA113" s="0" t="s">
        <v>180</v>
      </c>
      <c r="AB113" s="0" t="n">
        <f aca="false">IF(AND(Z113=1,Q113&gt;50),1,0)</f>
        <v>0</v>
      </c>
      <c r="AC113" s="0" t="n">
        <f aca="false">IF(AND(E113&gt;D113,Z113&gt;1),1,0)</f>
        <v>0</v>
      </c>
    </row>
    <row r="114" customFormat="false" ht="12.75" hidden="false" customHeight="false" outlineLevel="0" collapsed="false">
      <c r="A114" s="0" t="s">
        <v>236</v>
      </c>
      <c r="B114" s="0" t="n">
        <v>13</v>
      </c>
      <c r="C114" s="0" t="n">
        <v>0</v>
      </c>
      <c r="D114" s="0" t="n">
        <v>13</v>
      </c>
      <c r="E114" s="0" t="n">
        <v>13</v>
      </c>
      <c r="F114" s="0" t="n">
        <v>2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4.08</v>
      </c>
      <c r="N114" s="0" t="n">
        <v>1.65</v>
      </c>
      <c r="O114" s="0" t="n">
        <v>0.36</v>
      </c>
      <c r="P114" s="0" t="n">
        <v>0.23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2.85</v>
      </c>
      <c r="Y114" s="0" t="n">
        <v>1</v>
      </c>
      <c r="Z114" s="0" t="n">
        <v>1</v>
      </c>
      <c r="AA114" s="0" t="s">
        <v>180</v>
      </c>
      <c r="AB114" s="0" t="n">
        <f aca="false">IF(AND(Z114=1,Q114&gt;50),1,0)</f>
        <v>0</v>
      </c>
      <c r="AC114" s="0" t="n">
        <f aca="false">IF(AND(E114&gt;D114,Z114&gt;1),1,0)</f>
        <v>0</v>
      </c>
    </row>
    <row r="115" customFormat="false" ht="12.75" hidden="false" customHeight="false" outlineLevel="0" collapsed="false">
      <c r="A115" s="0" t="s">
        <v>77</v>
      </c>
      <c r="B115" s="0" t="n">
        <v>14</v>
      </c>
      <c r="C115" s="0" t="n">
        <v>3</v>
      </c>
      <c r="D115" s="0" t="n">
        <v>2</v>
      </c>
      <c r="E115" s="0" t="n">
        <v>5</v>
      </c>
      <c r="F115" s="0" t="n">
        <v>64</v>
      </c>
      <c r="G115" s="0" t="n">
        <v>11</v>
      </c>
      <c r="H115" s="0" t="n">
        <v>73</v>
      </c>
      <c r="I115" s="0" t="n">
        <v>16</v>
      </c>
      <c r="J115" s="0" t="n">
        <v>34</v>
      </c>
      <c r="K115" s="0" t="n">
        <v>76</v>
      </c>
      <c r="L115" s="0" t="n">
        <v>120</v>
      </c>
      <c r="M115" s="0" t="n">
        <v>38.57</v>
      </c>
      <c r="N115" s="0" t="n">
        <v>3.3</v>
      </c>
      <c r="O115" s="0" t="n">
        <v>0.68</v>
      </c>
      <c r="P115" s="0" t="n">
        <v>0.79</v>
      </c>
      <c r="Q115" s="0" t="n">
        <v>8</v>
      </c>
      <c r="R115" s="0" t="n">
        <v>1.29</v>
      </c>
      <c r="S115" s="0" t="n">
        <v>34.12</v>
      </c>
      <c r="T115" s="0" t="n">
        <v>6</v>
      </c>
      <c r="U115" s="0" t="n">
        <v>0</v>
      </c>
      <c r="V115" s="0" t="n">
        <v>0</v>
      </c>
      <c r="W115" s="0" t="n">
        <v>0</v>
      </c>
      <c r="X115" s="0" t="n">
        <v>1.71</v>
      </c>
      <c r="Y115" s="0" t="n">
        <v>2.5</v>
      </c>
      <c r="Z115" s="0" t="n">
        <v>7</v>
      </c>
      <c r="AA115" s="0" t="s">
        <v>178</v>
      </c>
      <c r="AC115" s="0" t="n">
        <f aca="false">IF(AND(E115&gt;D115,Z115&gt;1),1,0)</f>
        <v>1</v>
      </c>
    </row>
    <row r="116" customFormat="false" ht="12.75" hidden="false" customHeight="false" outlineLevel="0" collapsed="false">
      <c r="A116" s="0" t="s">
        <v>78</v>
      </c>
      <c r="B116" s="0" t="n">
        <v>14</v>
      </c>
      <c r="C116" s="0" t="n">
        <v>1</v>
      </c>
      <c r="D116" s="0" t="n">
        <v>5</v>
      </c>
      <c r="E116" s="0" t="n">
        <v>9</v>
      </c>
      <c r="F116" s="0" t="n">
        <v>11</v>
      </c>
      <c r="G116" s="0" t="n">
        <v>27</v>
      </c>
      <c r="H116" s="0" t="n">
        <v>67</v>
      </c>
      <c r="I116" s="0" t="n">
        <v>6</v>
      </c>
      <c r="J116" s="0" t="n">
        <v>34</v>
      </c>
      <c r="K116" s="0" t="n">
        <v>87</v>
      </c>
      <c r="L116" s="0" t="n">
        <v>120</v>
      </c>
      <c r="M116" s="0" t="n">
        <v>7.43</v>
      </c>
      <c r="N116" s="0" t="n">
        <v>2.47</v>
      </c>
      <c r="O116" s="0" t="n">
        <v>0.6</v>
      </c>
      <c r="P116" s="0" t="n">
        <v>0.29</v>
      </c>
      <c r="Q116" s="0" t="n">
        <v>5.62</v>
      </c>
      <c r="R116" s="0" t="n">
        <v>1.46</v>
      </c>
      <c r="S116" s="0" t="n">
        <v>26.08</v>
      </c>
      <c r="T116" s="0" t="n">
        <v>4</v>
      </c>
      <c r="U116" s="0" t="n">
        <v>0</v>
      </c>
      <c r="V116" s="0" t="n">
        <v>0</v>
      </c>
      <c r="W116" s="0" t="n">
        <v>0</v>
      </c>
      <c r="X116" s="0" t="n">
        <v>1.17</v>
      </c>
      <c r="Y116" s="0" t="n">
        <v>1.8</v>
      </c>
      <c r="Z116" s="0" t="n">
        <v>4</v>
      </c>
      <c r="AA116" s="0" t="s">
        <v>178</v>
      </c>
      <c r="AC116" s="0" t="n">
        <f aca="false">IF(AND(E116&gt;D116,Z116&gt;1),1,0)</f>
        <v>1</v>
      </c>
    </row>
    <row r="117" customFormat="false" ht="12.75" hidden="false" customHeight="false" outlineLevel="0" collapsed="false">
      <c r="A117" s="0" t="s">
        <v>237</v>
      </c>
      <c r="B117" s="0" t="n">
        <v>32</v>
      </c>
      <c r="C117" s="0" t="n">
        <v>34</v>
      </c>
      <c r="D117" s="0" t="n">
        <v>32</v>
      </c>
      <c r="E117" s="0" t="n">
        <v>32</v>
      </c>
      <c r="F117" s="0" t="n">
        <v>664</v>
      </c>
      <c r="G117" s="0" t="n">
        <v>19</v>
      </c>
      <c r="H117" s="0" t="n">
        <v>59</v>
      </c>
      <c r="I117" s="0" t="n">
        <v>22</v>
      </c>
      <c r="J117" s="0" t="n">
        <v>3</v>
      </c>
      <c r="K117" s="0" t="n">
        <v>60</v>
      </c>
      <c r="L117" s="0" t="n">
        <v>109</v>
      </c>
      <c r="M117" s="0" t="n">
        <v>6.94</v>
      </c>
      <c r="N117" s="0" t="n">
        <v>9.62</v>
      </c>
      <c r="O117" s="0" t="n">
        <v>1.76</v>
      </c>
      <c r="P117" s="0" t="n">
        <v>0.94</v>
      </c>
      <c r="Q117" s="0" t="n">
        <v>19.81</v>
      </c>
      <c r="R117" s="0" t="n">
        <v>3.49</v>
      </c>
      <c r="S117" s="0" t="n">
        <v>105.16</v>
      </c>
      <c r="T117" s="0" t="n">
        <v>16</v>
      </c>
      <c r="U117" s="0" t="n">
        <v>3.15</v>
      </c>
      <c r="V117" s="0" t="n">
        <v>4.54</v>
      </c>
      <c r="W117" s="0" t="n">
        <v>11.37</v>
      </c>
      <c r="X117" s="0" t="n">
        <v>1</v>
      </c>
      <c r="Y117" s="0" t="n">
        <v>1</v>
      </c>
      <c r="Z117" s="0" t="n">
        <v>1</v>
      </c>
      <c r="AA117" s="0" t="s">
        <v>180</v>
      </c>
      <c r="AB117" s="0" t="n">
        <f aca="false">IF(AND(Z117=1,Q117&gt;50),1,0)</f>
        <v>0</v>
      </c>
      <c r="AC117" s="0" t="n">
        <f aca="false">IF(AND(E117&gt;D117,Z117&gt;1),1,0)</f>
        <v>0</v>
      </c>
    </row>
    <row r="118" customFormat="false" ht="12.75" hidden="false" customHeight="false" outlineLevel="0" collapsed="false">
      <c r="A118" s="0" t="s">
        <v>238</v>
      </c>
      <c r="B118" s="0" t="n">
        <v>16</v>
      </c>
      <c r="C118" s="0" t="n">
        <v>5</v>
      </c>
      <c r="D118" s="0" t="n">
        <v>16</v>
      </c>
      <c r="E118" s="0" t="n">
        <v>16</v>
      </c>
      <c r="F118" s="0" t="n">
        <v>40</v>
      </c>
      <c r="G118" s="0" t="n">
        <v>4</v>
      </c>
      <c r="H118" s="0" t="n">
        <v>77</v>
      </c>
      <c r="I118" s="0" t="n">
        <v>19</v>
      </c>
      <c r="J118" s="0" t="n">
        <v>50</v>
      </c>
      <c r="K118" s="0" t="n">
        <v>88</v>
      </c>
      <c r="L118" s="0" t="n">
        <v>109</v>
      </c>
      <c r="M118" s="0" t="n">
        <v>5.56</v>
      </c>
      <c r="N118" s="0" t="n">
        <v>2.92</v>
      </c>
      <c r="O118" s="0" t="n">
        <v>0.68</v>
      </c>
      <c r="P118" s="0" t="n">
        <v>0.44</v>
      </c>
      <c r="Q118" s="0" t="n">
        <v>5.82</v>
      </c>
      <c r="R118" s="0" t="n">
        <v>1.47</v>
      </c>
      <c r="S118" s="0" t="n">
        <v>23.29</v>
      </c>
      <c r="T118" s="0" t="n">
        <v>4</v>
      </c>
      <c r="U118" s="0" t="n">
        <v>8.6</v>
      </c>
      <c r="V118" s="0" t="n">
        <v>3.04</v>
      </c>
      <c r="W118" s="0" t="n">
        <v>36</v>
      </c>
      <c r="X118" s="0" t="n">
        <v>1</v>
      </c>
      <c r="Y118" s="0" t="n">
        <v>1</v>
      </c>
      <c r="Z118" s="0" t="n">
        <v>1</v>
      </c>
      <c r="AA118" s="0" t="s">
        <v>180</v>
      </c>
      <c r="AB118" s="0" t="n">
        <f aca="false">IF(AND(Z118=1,Q118&gt;50),1,0)</f>
        <v>0</v>
      </c>
      <c r="AC118" s="0" t="n">
        <f aca="false">IF(AND(E118&gt;D118,Z118&gt;1),1,0)</f>
        <v>0</v>
      </c>
    </row>
    <row r="119" customFormat="false" ht="12.75" hidden="false" customHeight="false" outlineLevel="0" collapsed="false">
      <c r="A119" s="0" t="s">
        <v>239</v>
      </c>
      <c r="B119" s="0" t="n">
        <v>5</v>
      </c>
      <c r="C119" s="0" t="n">
        <v>0</v>
      </c>
      <c r="D119" s="0" t="n">
        <v>5</v>
      </c>
      <c r="E119" s="0" t="n">
        <v>5</v>
      </c>
      <c r="F119" s="0" t="n">
        <v>4</v>
      </c>
      <c r="G119" s="0" t="n">
        <v>0</v>
      </c>
      <c r="H119" s="0" t="n">
        <v>75</v>
      </c>
      <c r="I119" s="0" t="n">
        <v>25</v>
      </c>
      <c r="J119" s="0" t="n">
        <v>0</v>
      </c>
      <c r="K119" s="0" t="n">
        <v>75</v>
      </c>
      <c r="L119" s="0" t="n">
        <v>109</v>
      </c>
      <c r="M119" s="0" t="n">
        <v>2.8</v>
      </c>
      <c r="N119" s="0" t="n">
        <v>5.03</v>
      </c>
      <c r="O119" s="0" t="n">
        <v>0.99</v>
      </c>
      <c r="P119" s="0" t="n">
        <v>1.8</v>
      </c>
      <c r="Q119" s="0" t="n">
        <v>5</v>
      </c>
      <c r="R119" s="0" t="n">
        <v>1.31</v>
      </c>
      <c r="S119" s="0" t="n">
        <v>25.25</v>
      </c>
      <c r="T119" s="0" t="n">
        <v>4</v>
      </c>
      <c r="U119" s="0" t="n">
        <v>0</v>
      </c>
      <c r="V119" s="0" t="n">
        <v>0</v>
      </c>
      <c r="W119" s="0" t="n">
        <v>0</v>
      </c>
      <c r="X119" s="0" t="n">
        <v>1</v>
      </c>
      <c r="Y119" s="0" t="n">
        <v>1</v>
      </c>
      <c r="Z119" s="0" t="n">
        <v>1</v>
      </c>
      <c r="AA119" s="0" t="s">
        <v>180</v>
      </c>
      <c r="AB119" s="0" t="n">
        <f aca="false">IF(AND(Z119=1,Q119&gt;50),1,0)</f>
        <v>0</v>
      </c>
      <c r="AC119" s="0" t="n">
        <f aca="false">IF(AND(E119&gt;D119,Z119&gt;1),1,0)</f>
        <v>0</v>
      </c>
    </row>
    <row r="120" customFormat="false" ht="12.75" hidden="false" customHeight="false" outlineLevel="0" collapsed="false">
      <c r="A120" s="0" t="s">
        <v>240</v>
      </c>
      <c r="B120" s="0" t="n">
        <v>3</v>
      </c>
      <c r="C120" s="0" t="n">
        <v>0</v>
      </c>
      <c r="D120" s="0" t="n">
        <v>3</v>
      </c>
      <c r="E120" s="0" t="n">
        <v>3</v>
      </c>
      <c r="F120" s="0" t="n">
        <v>0</v>
      </c>
      <c r="G120" s="0" t="n">
        <v>6</v>
      </c>
      <c r="H120" s="0" t="n">
        <v>67</v>
      </c>
      <c r="I120" s="0" t="n">
        <v>27</v>
      </c>
      <c r="J120" s="0" t="n">
        <v>0</v>
      </c>
      <c r="K120" s="0" t="n">
        <v>75</v>
      </c>
      <c r="L120" s="0" t="n">
        <v>109</v>
      </c>
      <c r="M120" s="0" t="n">
        <v>0.33</v>
      </c>
      <c r="N120" s="0" t="n">
        <v>0.67</v>
      </c>
      <c r="O120" s="0" t="n">
        <v>0</v>
      </c>
      <c r="P120" s="0" t="n">
        <v>0</v>
      </c>
      <c r="Q120" s="0" t="n">
        <v>4</v>
      </c>
      <c r="R120" s="0" t="n">
        <v>1.06</v>
      </c>
      <c r="S120" s="0" t="n">
        <v>16.44</v>
      </c>
      <c r="T120" s="0" t="n">
        <v>3</v>
      </c>
      <c r="U120" s="0" t="n">
        <v>0</v>
      </c>
      <c r="V120" s="0" t="n">
        <v>0</v>
      </c>
      <c r="W120" s="0" t="n">
        <v>0</v>
      </c>
      <c r="X120" s="0" t="n">
        <v>1.67</v>
      </c>
      <c r="Y120" s="0" t="n">
        <v>1</v>
      </c>
      <c r="Z120" s="0" t="n">
        <v>1</v>
      </c>
      <c r="AA120" s="0" t="s">
        <v>180</v>
      </c>
      <c r="AB120" s="0" t="n">
        <f aca="false">IF(AND(Z120=1,Q120&gt;50),1,0)</f>
        <v>0</v>
      </c>
      <c r="AC120" s="0" t="n">
        <f aca="false">IF(AND(E120&gt;D120,Z120&gt;1),1,0)</f>
        <v>0</v>
      </c>
    </row>
    <row r="121" customFormat="false" ht="12.75" hidden="false" customHeight="false" outlineLevel="0" collapsed="false">
      <c r="A121" s="0" t="s">
        <v>241</v>
      </c>
      <c r="B121" s="0" t="n">
        <v>3</v>
      </c>
      <c r="C121" s="0" t="n">
        <v>0</v>
      </c>
      <c r="D121" s="0" t="n">
        <v>3</v>
      </c>
      <c r="E121" s="0" t="n">
        <v>3</v>
      </c>
      <c r="F121" s="0" t="n">
        <v>0</v>
      </c>
      <c r="G121" s="0" t="n">
        <v>6</v>
      </c>
      <c r="H121" s="0" t="n">
        <v>67</v>
      </c>
      <c r="I121" s="0" t="n">
        <v>27</v>
      </c>
      <c r="J121" s="0" t="n">
        <v>0</v>
      </c>
      <c r="K121" s="0" t="n">
        <v>75</v>
      </c>
      <c r="L121" s="0" t="n">
        <v>109</v>
      </c>
      <c r="M121" s="0" t="n">
        <v>0.33</v>
      </c>
      <c r="N121" s="0" t="n">
        <v>0.67</v>
      </c>
      <c r="O121" s="0" t="n">
        <v>0</v>
      </c>
      <c r="P121" s="0" t="n">
        <v>0</v>
      </c>
      <c r="Q121" s="0" t="n">
        <v>4</v>
      </c>
      <c r="R121" s="0" t="n">
        <v>1.06</v>
      </c>
      <c r="S121" s="0" t="n">
        <v>16.44</v>
      </c>
      <c r="T121" s="0" t="n">
        <v>3</v>
      </c>
      <c r="U121" s="0" t="n">
        <v>0</v>
      </c>
      <c r="V121" s="0" t="n">
        <v>0</v>
      </c>
      <c r="W121" s="0" t="n">
        <v>0</v>
      </c>
      <c r="X121" s="0" t="n">
        <v>1.67</v>
      </c>
      <c r="Y121" s="0" t="n">
        <v>1</v>
      </c>
      <c r="Z121" s="0" t="n">
        <v>1</v>
      </c>
      <c r="AA121" s="0" t="s">
        <v>180</v>
      </c>
      <c r="AB121" s="0" t="n">
        <f aca="false">IF(AND(Z121=1,Q121&gt;50),1,0)</f>
        <v>0</v>
      </c>
      <c r="AC121" s="0" t="n">
        <f aca="false">IF(AND(E121&gt;D121,Z121&gt;1),1,0)</f>
        <v>0</v>
      </c>
    </row>
    <row r="122" customFormat="false" ht="12.75" hidden="false" customHeight="false" outlineLevel="0" collapsed="false">
      <c r="A122" s="0" t="s">
        <v>79</v>
      </c>
      <c r="B122" s="0" t="n">
        <v>27</v>
      </c>
      <c r="C122" s="0" t="n">
        <v>0</v>
      </c>
      <c r="D122" s="0" t="n">
        <v>8</v>
      </c>
      <c r="E122" s="0" t="n">
        <v>33</v>
      </c>
      <c r="F122" s="0" t="n">
        <v>57</v>
      </c>
      <c r="G122" s="0" t="n">
        <v>14</v>
      </c>
      <c r="H122" s="0" t="n">
        <v>81</v>
      </c>
      <c r="I122" s="0" t="n">
        <v>5</v>
      </c>
      <c r="J122" s="0" t="n">
        <v>0</v>
      </c>
      <c r="K122" s="0" t="n">
        <v>83</v>
      </c>
      <c r="L122" s="0" t="n">
        <v>120</v>
      </c>
      <c r="M122" s="0" t="n">
        <v>21.85</v>
      </c>
      <c r="N122" s="0" t="n">
        <v>3.2</v>
      </c>
      <c r="O122" s="0" t="n">
        <v>0.7</v>
      </c>
      <c r="P122" s="0" t="n">
        <v>0.63</v>
      </c>
      <c r="Q122" s="0" t="n">
        <v>7.8</v>
      </c>
      <c r="R122" s="0" t="n">
        <v>1.73</v>
      </c>
      <c r="S122" s="0" t="n">
        <v>37.73</v>
      </c>
      <c r="T122" s="0" t="n">
        <v>6</v>
      </c>
      <c r="U122" s="0" t="n">
        <v>0</v>
      </c>
      <c r="V122" s="0" t="n">
        <v>0</v>
      </c>
      <c r="W122" s="0" t="n">
        <v>0</v>
      </c>
      <c r="X122" s="0" t="n">
        <v>1.25</v>
      </c>
      <c r="Y122" s="0" t="n">
        <v>4.13</v>
      </c>
      <c r="Z122" s="0" t="n">
        <v>15</v>
      </c>
      <c r="AA122" s="0" t="s">
        <v>178</v>
      </c>
      <c r="AC122" s="0" t="n">
        <f aca="false">IF(AND(E122&gt;D122,Z122&gt;1),1,0)</f>
        <v>1</v>
      </c>
    </row>
    <row r="123" customFormat="false" ht="12.75" hidden="false" customHeight="false" outlineLevel="0" collapsed="false">
      <c r="A123" s="0" t="s">
        <v>159</v>
      </c>
      <c r="B123" s="0" t="n">
        <v>7</v>
      </c>
      <c r="C123" s="0" t="n">
        <v>0</v>
      </c>
      <c r="D123" s="0" t="n">
        <v>3</v>
      </c>
      <c r="E123" s="0" t="n">
        <v>5</v>
      </c>
      <c r="F123" s="0" t="n">
        <v>5</v>
      </c>
      <c r="G123" s="0" t="n">
        <v>34</v>
      </c>
      <c r="H123" s="0" t="n">
        <v>66</v>
      </c>
      <c r="I123" s="0" t="n">
        <v>0</v>
      </c>
      <c r="J123" s="0" t="n">
        <v>93</v>
      </c>
      <c r="K123" s="0" t="n">
        <v>111</v>
      </c>
      <c r="L123" s="0" t="n">
        <v>120</v>
      </c>
      <c r="M123" s="0" t="n">
        <v>6.14</v>
      </c>
      <c r="N123" s="0" t="n">
        <v>2.27</v>
      </c>
      <c r="O123" s="0" t="n">
        <v>0.48</v>
      </c>
      <c r="P123" s="0" t="n">
        <v>0</v>
      </c>
      <c r="Q123" s="0" t="n">
        <v>3.8</v>
      </c>
      <c r="R123" s="0" t="n">
        <v>1.2</v>
      </c>
      <c r="S123" s="0" t="n">
        <v>13.6</v>
      </c>
      <c r="T123" s="0" t="n">
        <v>3</v>
      </c>
      <c r="U123" s="0" t="n">
        <v>0</v>
      </c>
      <c r="V123" s="0" t="n">
        <v>0</v>
      </c>
      <c r="W123" s="0" t="n">
        <v>0</v>
      </c>
      <c r="X123" s="0" t="n">
        <v>1.07</v>
      </c>
      <c r="Y123" s="0" t="n">
        <v>1.67</v>
      </c>
      <c r="Z123" s="0" t="n">
        <v>3</v>
      </c>
      <c r="AA123" s="0" t="s">
        <v>178</v>
      </c>
      <c r="AC123" s="0" t="n">
        <f aca="false">IF(AND(E123&gt;D123,Z123&gt;1),1,0)</f>
        <v>1</v>
      </c>
    </row>
    <row r="124" customFormat="false" ht="12.75" hidden="false" customHeight="false" outlineLevel="0" collapsed="false">
      <c r="A124" s="0" t="s">
        <v>242</v>
      </c>
      <c r="B124" s="0" t="n">
        <v>2</v>
      </c>
      <c r="C124" s="0" t="n">
        <v>0</v>
      </c>
      <c r="D124" s="0" t="n">
        <v>2</v>
      </c>
      <c r="E124" s="0" t="n">
        <v>2</v>
      </c>
      <c r="F124" s="0" t="n">
        <v>0</v>
      </c>
      <c r="G124" s="0" t="n">
        <v>14</v>
      </c>
      <c r="H124" s="0" t="n">
        <v>78</v>
      </c>
      <c r="I124" s="0" t="n">
        <v>8</v>
      </c>
      <c r="J124" s="0" t="n">
        <v>56</v>
      </c>
      <c r="K124" s="0" t="n">
        <v>72</v>
      </c>
      <c r="L124" s="0" t="n">
        <v>95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23.11</v>
      </c>
      <c r="R124" s="0" t="n">
        <v>4.56</v>
      </c>
      <c r="S124" s="0" t="n">
        <v>99.44</v>
      </c>
      <c r="T124" s="0" t="n">
        <v>19</v>
      </c>
      <c r="U124" s="0" t="n">
        <v>0</v>
      </c>
      <c r="V124" s="0" t="n">
        <v>0</v>
      </c>
      <c r="W124" s="0" t="n">
        <v>0</v>
      </c>
      <c r="X124" s="0" t="n">
        <v>1</v>
      </c>
      <c r="Y124" s="0" t="n">
        <v>1</v>
      </c>
      <c r="Z124" s="0" t="n">
        <v>2</v>
      </c>
      <c r="AA124" s="0" t="s">
        <v>180</v>
      </c>
      <c r="AC124" s="0" t="n">
        <f aca="false">IF(AND(E124&gt;D124,Z124&gt;1),1,0)</f>
        <v>0</v>
      </c>
    </row>
    <row r="125" customFormat="false" ht="12.75" hidden="false" customHeight="false" outlineLevel="0" collapsed="false">
      <c r="A125" s="0" t="s">
        <v>243</v>
      </c>
      <c r="B125" s="0" t="n">
        <v>13</v>
      </c>
      <c r="C125" s="0" t="n">
        <v>4</v>
      </c>
      <c r="D125" s="0" t="n">
        <v>13</v>
      </c>
      <c r="E125" s="0" t="n">
        <v>13</v>
      </c>
      <c r="F125" s="0" t="n">
        <v>8</v>
      </c>
      <c r="G125" s="0" t="n">
        <v>5</v>
      </c>
      <c r="H125" s="0" t="n">
        <v>81</v>
      </c>
      <c r="I125" s="0" t="n">
        <v>14</v>
      </c>
      <c r="J125" s="0" t="n">
        <v>36</v>
      </c>
      <c r="K125" s="0" t="n">
        <v>76</v>
      </c>
      <c r="L125" s="0" t="n">
        <v>109</v>
      </c>
      <c r="M125" s="0" t="n">
        <v>3.31</v>
      </c>
      <c r="N125" s="0" t="n">
        <v>3.68</v>
      </c>
      <c r="O125" s="0" t="n">
        <v>0.77</v>
      </c>
      <c r="P125" s="0" t="n">
        <v>0.77</v>
      </c>
      <c r="Q125" s="0" t="n">
        <v>5.79</v>
      </c>
      <c r="R125" s="0" t="n">
        <v>1.38</v>
      </c>
      <c r="S125" s="0" t="n">
        <v>25.03</v>
      </c>
      <c r="T125" s="0" t="n">
        <v>4</v>
      </c>
      <c r="U125" s="0" t="n">
        <v>6</v>
      </c>
      <c r="V125" s="0" t="n">
        <v>1.8</v>
      </c>
      <c r="W125" s="0" t="n">
        <v>7.97</v>
      </c>
      <c r="X125" s="0" t="n">
        <v>1</v>
      </c>
      <c r="Y125" s="0" t="n">
        <v>1</v>
      </c>
      <c r="Z125" s="0" t="n">
        <v>1</v>
      </c>
      <c r="AA125" s="0" t="s">
        <v>180</v>
      </c>
      <c r="AB125" s="0" t="n">
        <f aca="false">IF(AND(Z125=1,Q125&gt;50),1,0)</f>
        <v>0</v>
      </c>
      <c r="AC125" s="0" t="n">
        <f aca="false">IF(AND(E125&gt;D125,Z125&gt;1),1,0)</f>
        <v>0</v>
      </c>
    </row>
    <row r="126" customFormat="false" ht="12.75" hidden="false" customHeight="false" outlineLevel="0" collapsed="false">
      <c r="A126" s="0" t="s">
        <v>80</v>
      </c>
      <c r="B126" s="0" t="n">
        <v>12</v>
      </c>
      <c r="C126" s="0" t="n">
        <v>0</v>
      </c>
      <c r="D126" s="0" t="n">
        <v>7</v>
      </c>
      <c r="E126" s="0" t="n">
        <v>16</v>
      </c>
      <c r="F126" s="0" t="n">
        <v>24</v>
      </c>
      <c r="G126" s="0" t="n">
        <v>21</v>
      </c>
      <c r="H126" s="0" t="n">
        <v>74</v>
      </c>
      <c r="I126" s="0" t="n">
        <v>5</v>
      </c>
      <c r="J126" s="0" t="n">
        <v>0</v>
      </c>
      <c r="K126" s="0" t="n">
        <v>78</v>
      </c>
      <c r="L126" s="0" t="n">
        <v>120</v>
      </c>
      <c r="M126" s="0" t="n">
        <v>24.5</v>
      </c>
      <c r="N126" s="0" t="n">
        <v>2.62</v>
      </c>
      <c r="O126" s="0" t="n">
        <v>0.58</v>
      </c>
      <c r="P126" s="0" t="n">
        <v>0.42</v>
      </c>
      <c r="Q126" s="0" t="n">
        <v>8.82</v>
      </c>
      <c r="R126" s="0" t="n">
        <v>2</v>
      </c>
      <c r="S126" s="0" t="n">
        <v>43.18</v>
      </c>
      <c r="T126" s="0" t="n">
        <v>7</v>
      </c>
      <c r="U126" s="0" t="n">
        <v>0</v>
      </c>
      <c r="V126" s="0" t="n">
        <v>0</v>
      </c>
      <c r="W126" s="0" t="n">
        <v>0</v>
      </c>
      <c r="X126" s="0" t="n">
        <v>1.33</v>
      </c>
      <c r="Y126" s="0" t="n">
        <v>2.29</v>
      </c>
      <c r="Z126" s="0" t="n">
        <v>7</v>
      </c>
      <c r="AA126" s="0" t="s">
        <v>178</v>
      </c>
      <c r="AC126" s="0" t="n">
        <f aca="false">IF(AND(E126&gt;D126,Z126&gt;1),1,0)</f>
        <v>1</v>
      </c>
    </row>
    <row r="127" customFormat="false" ht="12.75" hidden="false" customHeight="false" outlineLevel="0" collapsed="false">
      <c r="A127" s="0" t="s">
        <v>244</v>
      </c>
      <c r="B127" s="0" t="n">
        <v>3</v>
      </c>
      <c r="C127" s="0" t="n">
        <v>7</v>
      </c>
      <c r="D127" s="0" t="n">
        <v>2</v>
      </c>
      <c r="E127" s="0" t="n">
        <v>2</v>
      </c>
      <c r="F127" s="0" t="n">
        <v>4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50.67</v>
      </c>
      <c r="N127" s="0" t="n">
        <v>5.35</v>
      </c>
      <c r="O127" s="0" t="n">
        <v>0.84</v>
      </c>
      <c r="P127" s="0" t="n">
        <v>5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251.57</v>
      </c>
      <c r="V127" s="0" t="n">
        <v>3.18</v>
      </c>
      <c r="W127" s="0" t="n">
        <v>11.83</v>
      </c>
      <c r="X127" s="0" t="n">
        <v>1</v>
      </c>
      <c r="Y127" s="0" t="n">
        <v>1</v>
      </c>
      <c r="Z127" s="0" t="n">
        <v>2</v>
      </c>
      <c r="AA127" s="0" t="s">
        <v>180</v>
      </c>
      <c r="AC127" s="0" t="n">
        <f aca="false">IF(AND(E127&gt;D127,Z127&gt;1),1,0)</f>
        <v>0</v>
      </c>
    </row>
    <row r="128" customFormat="false" ht="12.75" hidden="false" customHeight="false" outlineLevel="0" collapsed="false">
      <c r="A128" s="0" t="s">
        <v>245</v>
      </c>
      <c r="B128" s="0" t="n">
        <v>6</v>
      </c>
      <c r="C128" s="0" t="n">
        <v>3</v>
      </c>
      <c r="D128" s="0" t="n">
        <v>5</v>
      </c>
      <c r="E128" s="0" t="n">
        <v>5</v>
      </c>
      <c r="F128" s="0" t="n">
        <v>2</v>
      </c>
      <c r="G128" s="0" t="n">
        <v>1</v>
      </c>
      <c r="H128" s="0" t="n">
        <v>86</v>
      </c>
      <c r="I128" s="0" t="n">
        <v>13</v>
      </c>
      <c r="J128" s="0" t="n">
        <v>0</v>
      </c>
      <c r="K128" s="0" t="n">
        <v>40</v>
      </c>
      <c r="L128" s="0" t="n">
        <v>77</v>
      </c>
      <c r="M128" s="0" t="n">
        <v>38.17</v>
      </c>
      <c r="N128" s="0" t="n">
        <v>2.41</v>
      </c>
      <c r="O128" s="0" t="n">
        <v>0.58</v>
      </c>
      <c r="P128" s="0" t="n">
        <v>1.33</v>
      </c>
      <c r="Q128" s="0" t="n">
        <v>2.85</v>
      </c>
      <c r="R128" s="0" t="n">
        <v>0.3</v>
      </c>
      <c r="S128" s="0" t="n">
        <v>16.35</v>
      </c>
      <c r="T128" s="0" t="n">
        <v>2</v>
      </c>
      <c r="U128" s="0" t="n">
        <v>2.33</v>
      </c>
      <c r="V128" s="0" t="n">
        <v>1.89</v>
      </c>
      <c r="W128" s="0" t="n">
        <v>7.51</v>
      </c>
      <c r="X128" s="0" t="n">
        <v>8</v>
      </c>
      <c r="Y128" s="0" t="n">
        <v>1</v>
      </c>
      <c r="Z128" s="0" t="n">
        <v>2</v>
      </c>
      <c r="AA128" s="0" t="s">
        <v>180</v>
      </c>
      <c r="AC128" s="0" t="n">
        <f aca="false">IF(AND(E128&gt;D128,Z128&gt;1),1,0)</f>
        <v>0</v>
      </c>
    </row>
    <row r="129" customFormat="false" ht="12.75" hidden="false" customHeight="false" outlineLevel="0" collapsed="false">
      <c r="A129" s="0" t="s">
        <v>246</v>
      </c>
      <c r="B129" s="0" t="n">
        <v>7</v>
      </c>
      <c r="C129" s="0" t="n">
        <v>4</v>
      </c>
      <c r="D129" s="0" t="n">
        <v>6</v>
      </c>
      <c r="E129" s="0" t="n">
        <v>6</v>
      </c>
      <c r="F129" s="0" t="n">
        <v>3</v>
      </c>
      <c r="G129" s="0" t="n">
        <v>9</v>
      </c>
      <c r="H129" s="0" t="n">
        <v>80</v>
      </c>
      <c r="I129" s="0" t="n">
        <v>11</v>
      </c>
      <c r="J129" s="0" t="n">
        <v>21</v>
      </c>
      <c r="K129" s="0" t="n">
        <v>81</v>
      </c>
      <c r="L129" s="0" t="n">
        <v>120</v>
      </c>
      <c r="M129" s="0" t="n">
        <v>10.57</v>
      </c>
      <c r="N129" s="0" t="n">
        <v>2.3</v>
      </c>
      <c r="O129" s="0" t="n">
        <v>0.56</v>
      </c>
      <c r="P129" s="0" t="n">
        <v>1</v>
      </c>
      <c r="Q129" s="0" t="n">
        <v>12.58</v>
      </c>
      <c r="R129" s="0" t="n">
        <v>2.58</v>
      </c>
      <c r="S129" s="0" t="n">
        <v>74.27</v>
      </c>
      <c r="T129" s="0" t="n">
        <v>10</v>
      </c>
      <c r="U129" s="0" t="n">
        <v>3.25</v>
      </c>
      <c r="V129" s="0" t="n">
        <v>2.68</v>
      </c>
      <c r="W129" s="0" t="n">
        <v>7.48</v>
      </c>
      <c r="X129" s="0" t="n">
        <v>2.5</v>
      </c>
      <c r="Y129" s="0" t="n">
        <v>1</v>
      </c>
      <c r="Z129" s="0" t="n">
        <v>2</v>
      </c>
      <c r="AA129" s="0" t="s">
        <v>180</v>
      </c>
      <c r="AC129" s="0" t="n">
        <f aca="false">IF(AND(E129&gt;D129,Z129&gt;1),1,0)</f>
        <v>0</v>
      </c>
    </row>
    <row r="130" customFormat="false" ht="12.75" hidden="false" customHeight="false" outlineLevel="0" collapsed="false">
      <c r="A130" s="0" t="s">
        <v>247</v>
      </c>
      <c r="B130" s="0" t="n">
        <v>20</v>
      </c>
      <c r="C130" s="0" t="n">
        <v>15</v>
      </c>
      <c r="D130" s="0" t="n">
        <v>12</v>
      </c>
      <c r="E130" s="0" t="n">
        <v>28</v>
      </c>
      <c r="F130" s="0" t="n">
        <v>777</v>
      </c>
      <c r="G130" s="0" t="n">
        <v>17</v>
      </c>
      <c r="H130" s="0" t="n">
        <v>64</v>
      </c>
      <c r="I130" s="0" t="n">
        <v>19</v>
      </c>
      <c r="J130" s="0" t="n">
        <v>0</v>
      </c>
      <c r="K130" s="0" t="n">
        <v>72</v>
      </c>
      <c r="L130" s="0" t="n">
        <v>115</v>
      </c>
      <c r="M130" s="0" t="n">
        <v>22</v>
      </c>
      <c r="N130" s="0" t="n">
        <v>3.27</v>
      </c>
      <c r="O130" s="0" t="n">
        <v>0.76</v>
      </c>
      <c r="P130" s="0" t="n">
        <v>2.05</v>
      </c>
      <c r="Q130" s="0" t="n">
        <v>15.38</v>
      </c>
      <c r="R130" s="0" t="n">
        <v>2.14</v>
      </c>
      <c r="S130" s="0" t="n">
        <v>88.66</v>
      </c>
      <c r="T130" s="0" t="n">
        <v>13</v>
      </c>
      <c r="U130" s="0" t="n">
        <v>1.07</v>
      </c>
      <c r="V130" s="0" t="n">
        <v>3.93</v>
      </c>
      <c r="W130" s="0" t="n">
        <v>15.34</v>
      </c>
      <c r="X130" s="0" t="n">
        <v>2.3</v>
      </c>
      <c r="Y130" s="0" t="n">
        <v>2.33</v>
      </c>
      <c r="Z130" s="0" t="n">
        <v>5</v>
      </c>
      <c r="AA130" s="0" t="s">
        <v>180</v>
      </c>
      <c r="AC130" s="0" t="n">
        <f aca="false">IF(AND(E130&gt;D130,Z130&gt;1),1,0)</f>
        <v>1</v>
      </c>
    </row>
    <row r="131" customFormat="false" ht="12.75" hidden="false" customHeight="false" outlineLevel="0" collapsed="false">
      <c r="A131" s="0" t="s">
        <v>248</v>
      </c>
      <c r="B131" s="0" t="n">
        <v>2</v>
      </c>
      <c r="C131" s="0" t="n">
        <v>0</v>
      </c>
      <c r="D131" s="0" t="n">
        <v>2</v>
      </c>
      <c r="E131" s="0" t="n">
        <v>2</v>
      </c>
      <c r="F131" s="0" t="n">
        <v>0</v>
      </c>
      <c r="G131" s="0" t="n">
        <v>14</v>
      </c>
      <c r="H131" s="0" t="n">
        <v>78</v>
      </c>
      <c r="I131" s="0" t="n">
        <v>8</v>
      </c>
      <c r="J131" s="0" t="n">
        <v>56</v>
      </c>
      <c r="K131" s="0" t="n">
        <v>72</v>
      </c>
      <c r="L131" s="0" t="n">
        <v>95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23.11</v>
      </c>
      <c r="R131" s="0" t="n">
        <v>4.56</v>
      </c>
      <c r="S131" s="0" t="n">
        <v>99.44</v>
      </c>
      <c r="T131" s="0" t="n">
        <v>19</v>
      </c>
      <c r="U131" s="0" t="n">
        <v>0</v>
      </c>
      <c r="V131" s="0" t="n">
        <v>0</v>
      </c>
      <c r="W131" s="0" t="n">
        <v>0</v>
      </c>
      <c r="X131" s="0" t="n">
        <v>1</v>
      </c>
      <c r="Y131" s="0" t="n">
        <v>1</v>
      </c>
      <c r="Z131" s="0" t="n">
        <v>2</v>
      </c>
      <c r="AA131" s="0" t="s">
        <v>180</v>
      </c>
      <c r="AC131" s="0" t="n">
        <f aca="false">IF(AND(E131&gt;D131,Z131&gt;1),1,0)</f>
        <v>0</v>
      </c>
    </row>
    <row r="132" customFormat="false" ht="12.75" hidden="false" customHeight="false" outlineLevel="0" collapsed="false">
      <c r="A132" s="0" t="s">
        <v>81</v>
      </c>
      <c r="B132" s="0" t="n">
        <v>15</v>
      </c>
      <c r="C132" s="0" t="n">
        <v>0</v>
      </c>
      <c r="D132" s="0" t="n">
        <v>13</v>
      </c>
      <c r="E132" s="0" t="n">
        <v>13</v>
      </c>
      <c r="F132" s="0" t="n">
        <v>35</v>
      </c>
      <c r="G132" s="0" t="n">
        <v>20</v>
      </c>
      <c r="H132" s="0" t="n">
        <v>78</v>
      </c>
      <c r="I132" s="0" t="n">
        <v>2</v>
      </c>
      <c r="J132" s="0" t="n">
        <v>0</v>
      </c>
      <c r="K132" s="0" t="n">
        <v>76</v>
      </c>
      <c r="L132" s="0" t="n">
        <v>120</v>
      </c>
      <c r="M132" s="0" t="n">
        <v>6.2</v>
      </c>
      <c r="N132" s="0" t="n">
        <v>4.11</v>
      </c>
      <c r="O132" s="0" t="n">
        <v>0.72</v>
      </c>
      <c r="P132" s="0" t="n">
        <v>0.33</v>
      </c>
      <c r="Q132" s="0" t="n">
        <v>6.29</v>
      </c>
      <c r="R132" s="0" t="n">
        <v>1.59</v>
      </c>
      <c r="S132" s="0" t="n">
        <v>25.53</v>
      </c>
      <c r="T132" s="0" t="n">
        <v>5</v>
      </c>
      <c r="U132" s="0" t="n">
        <v>0</v>
      </c>
      <c r="V132" s="0" t="n">
        <v>0</v>
      </c>
      <c r="W132" s="0" t="n">
        <v>0</v>
      </c>
      <c r="X132" s="0" t="n">
        <v>1.56</v>
      </c>
      <c r="Y132" s="0" t="n">
        <v>1</v>
      </c>
      <c r="Z132" s="0" t="n">
        <v>3</v>
      </c>
      <c r="AA132" s="0" t="s">
        <v>178</v>
      </c>
      <c r="AC132" s="0" t="n">
        <f aca="false">IF(AND(E132&gt;D132,Z132&gt;1),1,0)</f>
        <v>0</v>
      </c>
    </row>
    <row r="133" customFormat="false" ht="12.75" hidden="false" customHeight="false" outlineLevel="0" collapsed="false">
      <c r="A133" s="0" t="s">
        <v>82</v>
      </c>
      <c r="B133" s="0" t="n">
        <v>114</v>
      </c>
      <c r="C133" s="0" t="n">
        <v>0</v>
      </c>
      <c r="D133" s="0" t="n">
        <v>102</v>
      </c>
      <c r="E133" s="0" t="n">
        <v>115</v>
      </c>
      <c r="F133" s="0" t="n">
        <v>3461</v>
      </c>
      <c r="G133" s="0" t="n">
        <v>18</v>
      </c>
      <c r="H133" s="0" t="n">
        <v>69</v>
      </c>
      <c r="I133" s="0" t="n">
        <v>13</v>
      </c>
      <c r="J133" s="0" t="n">
        <v>0</v>
      </c>
      <c r="K133" s="0" t="n">
        <v>96</v>
      </c>
      <c r="L133" s="0" t="n">
        <v>120</v>
      </c>
      <c r="M133" s="0" t="n">
        <v>25.08</v>
      </c>
      <c r="N133" s="0" t="n">
        <v>3.9</v>
      </c>
      <c r="O133" s="0" t="n">
        <v>1.11</v>
      </c>
      <c r="P133" s="0" t="n">
        <v>0.12</v>
      </c>
      <c r="Q133" s="0" t="n">
        <v>6.88</v>
      </c>
      <c r="R133" s="0" t="n">
        <v>1.86</v>
      </c>
      <c r="S133" s="0" t="n">
        <v>28.57</v>
      </c>
      <c r="T133" s="0" t="n">
        <v>5</v>
      </c>
      <c r="U133" s="0" t="n">
        <v>0</v>
      </c>
      <c r="V133" s="0" t="n">
        <v>0</v>
      </c>
      <c r="W133" s="0" t="n">
        <v>0</v>
      </c>
      <c r="X133" s="0" t="n">
        <v>1.25</v>
      </c>
      <c r="Y133" s="0" t="n">
        <v>1.13</v>
      </c>
      <c r="Z133" s="0" t="n">
        <v>16</v>
      </c>
      <c r="AA133" s="0" t="s">
        <v>178</v>
      </c>
      <c r="AC133" s="0" t="n">
        <f aca="false">IF(AND(E133&gt;D133,Z133&gt;1),1,0)</f>
        <v>1</v>
      </c>
    </row>
    <row r="134" customFormat="false" ht="12.75" hidden="false" customHeight="false" outlineLevel="0" collapsed="false">
      <c r="A134" s="0" t="s">
        <v>249</v>
      </c>
      <c r="B134" s="0" t="n">
        <v>89</v>
      </c>
      <c r="C134" s="0" t="n">
        <v>0</v>
      </c>
      <c r="D134" s="0" t="n">
        <v>89</v>
      </c>
      <c r="E134" s="0" t="n">
        <v>89</v>
      </c>
      <c r="F134" s="0" t="n">
        <v>1599</v>
      </c>
      <c r="G134" s="0" t="n">
        <v>22</v>
      </c>
      <c r="H134" s="0" t="n">
        <v>65</v>
      </c>
      <c r="I134" s="0" t="n">
        <v>13</v>
      </c>
      <c r="J134" s="0" t="n">
        <v>0</v>
      </c>
      <c r="K134" s="0" t="n">
        <v>76</v>
      </c>
      <c r="L134" s="0" t="n">
        <v>110</v>
      </c>
      <c r="M134" s="0" t="n">
        <v>17.13</v>
      </c>
      <c r="N134" s="0" t="n">
        <v>3.61</v>
      </c>
      <c r="O134" s="0" t="n">
        <v>1.11</v>
      </c>
      <c r="P134" s="0" t="n">
        <v>0.02</v>
      </c>
      <c r="Q134" s="0" t="n">
        <v>7.57</v>
      </c>
      <c r="R134" s="0" t="n">
        <v>1.94</v>
      </c>
      <c r="S134" s="0" t="n">
        <v>32.05</v>
      </c>
      <c r="T134" s="0" t="n">
        <v>6</v>
      </c>
      <c r="U134" s="0" t="n">
        <v>0</v>
      </c>
      <c r="V134" s="0" t="n">
        <v>0</v>
      </c>
      <c r="W134" s="0" t="n">
        <v>0</v>
      </c>
      <c r="X134" s="0" t="n">
        <v>1.18</v>
      </c>
      <c r="Y134" s="0" t="n">
        <v>1</v>
      </c>
      <c r="Z134" s="0" t="n">
        <v>1</v>
      </c>
      <c r="AA134" s="0" t="s">
        <v>180</v>
      </c>
      <c r="AB134" s="0" t="n">
        <f aca="false">IF(AND(Z134=1,Q134&gt;50),1,0)</f>
        <v>0</v>
      </c>
      <c r="AC134" s="0" t="n">
        <f aca="false">IF(AND(E134&gt;D134,Z134&gt;1),1,0)</f>
        <v>0</v>
      </c>
    </row>
    <row r="135" customFormat="false" ht="12.75" hidden="false" customHeight="false" outlineLevel="0" collapsed="false">
      <c r="A135" s="0" t="s">
        <v>250</v>
      </c>
      <c r="B135" s="0" t="n">
        <v>6</v>
      </c>
      <c r="C135" s="0" t="n">
        <v>0</v>
      </c>
      <c r="D135" s="0" t="n">
        <v>4</v>
      </c>
      <c r="E135" s="0" t="n">
        <v>4</v>
      </c>
      <c r="F135" s="0" t="n">
        <v>1</v>
      </c>
      <c r="G135" s="0" t="n">
        <v>8</v>
      </c>
      <c r="H135" s="0" t="n">
        <v>73</v>
      </c>
      <c r="I135" s="0" t="n">
        <v>19</v>
      </c>
      <c r="J135" s="0" t="n">
        <v>56</v>
      </c>
      <c r="K135" s="0" t="n">
        <v>87</v>
      </c>
      <c r="L135" s="0" t="n">
        <v>109</v>
      </c>
      <c r="M135" s="0" t="n">
        <v>4.83</v>
      </c>
      <c r="N135" s="0" t="n">
        <v>4.36</v>
      </c>
      <c r="O135" s="0" t="n">
        <v>0.76</v>
      </c>
      <c r="P135" s="0" t="n">
        <v>0.5</v>
      </c>
      <c r="Q135" s="0" t="n">
        <v>6.22</v>
      </c>
      <c r="R135" s="0" t="n">
        <v>1.5</v>
      </c>
      <c r="S135" s="0" t="n">
        <v>25.94</v>
      </c>
      <c r="T135" s="0" t="n">
        <v>5</v>
      </c>
      <c r="U135" s="0" t="n">
        <v>0</v>
      </c>
      <c r="V135" s="0" t="n">
        <v>0</v>
      </c>
      <c r="W135" s="0" t="n">
        <v>0</v>
      </c>
      <c r="X135" s="0" t="n">
        <v>1.5</v>
      </c>
      <c r="Y135" s="0" t="n">
        <v>1</v>
      </c>
      <c r="Z135" s="0" t="n">
        <v>2</v>
      </c>
      <c r="AA135" s="0" t="s">
        <v>180</v>
      </c>
      <c r="AC135" s="0" t="n">
        <f aca="false">IF(AND(E135&gt;D135,Z135&gt;1),1,0)</f>
        <v>0</v>
      </c>
    </row>
    <row r="136" customFormat="false" ht="12.75" hidden="false" customHeight="false" outlineLevel="0" collapsed="false">
      <c r="A136" s="0" t="s">
        <v>251</v>
      </c>
      <c r="B136" s="0" t="n">
        <v>3</v>
      </c>
      <c r="C136" s="0" t="n">
        <v>0</v>
      </c>
      <c r="D136" s="0" t="n">
        <v>3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0.33</v>
      </c>
      <c r="N136" s="0" t="n">
        <v>1</v>
      </c>
      <c r="O136" s="0" t="n">
        <v>0.33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2</v>
      </c>
      <c r="Y136" s="0" t="n">
        <v>1</v>
      </c>
      <c r="Z136" s="0" t="n">
        <v>1</v>
      </c>
      <c r="AA136" s="0" t="s">
        <v>180</v>
      </c>
      <c r="AB136" s="0" t="n">
        <f aca="false">IF(AND(Z136=1,Q136&gt;50),1,0)</f>
        <v>0</v>
      </c>
      <c r="AC136" s="0" t="n">
        <f aca="false">IF(AND(E136&gt;D136,Z136&gt;1),1,0)</f>
        <v>0</v>
      </c>
    </row>
    <row r="137" customFormat="false" ht="12.75" hidden="false" customHeight="false" outlineLevel="0" collapsed="false">
      <c r="A137" s="0" t="s">
        <v>252</v>
      </c>
      <c r="B137" s="0" t="n">
        <v>19</v>
      </c>
      <c r="C137" s="0" t="n">
        <v>0</v>
      </c>
      <c r="D137" s="0" t="n">
        <v>6</v>
      </c>
      <c r="E137" s="0" t="n">
        <v>12</v>
      </c>
      <c r="F137" s="0" t="n">
        <v>20</v>
      </c>
      <c r="G137" s="0" t="n">
        <v>19</v>
      </c>
      <c r="H137" s="0" t="n">
        <v>56</v>
      </c>
      <c r="I137" s="0" t="n">
        <v>25</v>
      </c>
      <c r="J137" s="0" t="n">
        <v>0</v>
      </c>
      <c r="K137" s="0" t="n">
        <v>74</v>
      </c>
      <c r="L137" s="0" t="n">
        <v>109</v>
      </c>
      <c r="M137" s="0" t="n">
        <v>2.42</v>
      </c>
      <c r="N137" s="0" t="n">
        <v>2.91</v>
      </c>
      <c r="O137" s="0" t="n">
        <v>0.25</v>
      </c>
      <c r="P137" s="0" t="n">
        <v>0.32</v>
      </c>
      <c r="Q137" s="0" t="n">
        <v>20.71</v>
      </c>
      <c r="R137" s="0" t="n">
        <v>3.07</v>
      </c>
      <c r="S137" s="0" t="n">
        <v>104.86</v>
      </c>
      <c r="T137" s="0" t="n">
        <v>17</v>
      </c>
      <c r="U137" s="0" t="n">
        <v>0</v>
      </c>
      <c r="V137" s="0" t="n">
        <v>0</v>
      </c>
      <c r="W137" s="0" t="n">
        <v>0</v>
      </c>
      <c r="X137" s="0" t="n">
        <v>1.48</v>
      </c>
      <c r="Y137" s="0" t="n">
        <v>2</v>
      </c>
      <c r="Z137" s="0" t="n">
        <v>4</v>
      </c>
      <c r="AA137" s="0" t="s">
        <v>180</v>
      </c>
      <c r="AC137" s="0" t="n">
        <f aca="false">IF(AND(E137&gt;D137,Z137&gt;1),1,0)</f>
        <v>1</v>
      </c>
    </row>
    <row r="138" customFormat="false" ht="12.75" hidden="false" customHeight="false" outlineLevel="0" collapsed="false">
      <c r="A138" s="0" t="s">
        <v>83</v>
      </c>
      <c r="B138" s="0" t="n">
        <v>15</v>
      </c>
      <c r="C138" s="0" t="n">
        <v>4</v>
      </c>
      <c r="D138" s="0" t="n">
        <v>8</v>
      </c>
      <c r="E138" s="0" t="n">
        <v>17</v>
      </c>
      <c r="F138" s="0" t="n">
        <v>5</v>
      </c>
      <c r="G138" s="0" t="n">
        <v>26</v>
      </c>
      <c r="H138" s="0" t="n">
        <v>70</v>
      </c>
      <c r="I138" s="0" t="n">
        <v>4</v>
      </c>
      <c r="J138" s="0" t="n">
        <v>31</v>
      </c>
      <c r="K138" s="0" t="n">
        <v>82</v>
      </c>
      <c r="L138" s="0" t="n">
        <v>120</v>
      </c>
      <c r="M138" s="0" t="n">
        <v>7.67</v>
      </c>
      <c r="N138" s="0" t="n">
        <v>3.26</v>
      </c>
      <c r="O138" s="0" t="n">
        <v>0.68</v>
      </c>
      <c r="P138" s="0" t="n">
        <v>0.33</v>
      </c>
      <c r="Q138" s="0" t="n">
        <v>9.8</v>
      </c>
      <c r="R138" s="0" t="n">
        <v>1.7</v>
      </c>
      <c r="S138" s="0" t="n">
        <v>51.85</v>
      </c>
      <c r="T138" s="0" t="n">
        <v>8</v>
      </c>
      <c r="U138" s="0" t="n">
        <v>0</v>
      </c>
      <c r="V138" s="0" t="n">
        <v>0</v>
      </c>
      <c r="W138" s="0" t="n">
        <v>0</v>
      </c>
      <c r="X138" s="0" t="n">
        <v>1.43</v>
      </c>
      <c r="Y138" s="0" t="n">
        <v>2.13</v>
      </c>
      <c r="Z138" s="0" t="n">
        <v>12</v>
      </c>
      <c r="AA138" s="0" t="s">
        <v>178</v>
      </c>
      <c r="AC138" s="0" t="n">
        <f aca="false">IF(AND(E138&gt;D138,Z138&gt;1),1,0)</f>
        <v>1</v>
      </c>
    </row>
    <row r="139" customFormat="false" ht="12.75" hidden="false" customHeight="false" outlineLevel="0" collapsed="false">
      <c r="A139" s="0" t="s">
        <v>253</v>
      </c>
      <c r="B139" s="0" t="n">
        <v>3</v>
      </c>
      <c r="C139" s="0" t="n">
        <v>0</v>
      </c>
      <c r="D139" s="0" t="n">
        <v>3</v>
      </c>
      <c r="E139" s="0" t="n">
        <v>3</v>
      </c>
      <c r="F139" s="0" t="n">
        <v>0</v>
      </c>
      <c r="G139" s="0" t="n">
        <v>11</v>
      </c>
      <c r="H139" s="0" t="n">
        <v>63</v>
      </c>
      <c r="I139" s="0" t="n">
        <v>26</v>
      </c>
      <c r="J139" s="0" t="n">
        <v>0</v>
      </c>
      <c r="K139" s="0" t="n">
        <v>74</v>
      </c>
      <c r="L139" s="0" t="n">
        <v>109</v>
      </c>
      <c r="M139" s="0" t="n">
        <v>0.67</v>
      </c>
      <c r="N139" s="0" t="n">
        <v>1.33</v>
      </c>
      <c r="O139" s="0" t="n">
        <v>0.33</v>
      </c>
      <c r="P139" s="0" t="n">
        <v>0.33</v>
      </c>
      <c r="Q139" s="0" t="n">
        <v>3.94</v>
      </c>
      <c r="R139" s="0" t="n">
        <v>1.06</v>
      </c>
      <c r="S139" s="0" t="n">
        <v>16.35</v>
      </c>
      <c r="T139" s="0" t="n">
        <v>3</v>
      </c>
      <c r="U139" s="0" t="n">
        <v>0</v>
      </c>
      <c r="V139" s="0" t="n">
        <v>0</v>
      </c>
      <c r="W139" s="0" t="n">
        <v>0</v>
      </c>
      <c r="X139" s="0" t="n">
        <v>2.33</v>
      </c>
      <c r="Y139" s="0" t="n">
        <v>1</v>
      </c>
      <c r="Z139" s="0" t="n">
        <v>1</v>
      </c>
      <c r="AA139" s="0" t="s">
        <v>180</v>
      </c>
      <c r="AB139" s="0" t="n">
        <f aca="false">IF(AND(Z139=1,Q139&gt;50),1,0)</f>
        <v>0</v>
      </c>
      <c r="AC139" s="0" t="n">
        <f aca="false">IF(AND(E139&gt;D139,Z139&gt;1),1,0)</f>
        <v>0</v>
      </c>
    </row>
    <row r="140" customFormat="false" ht="12.75" hidden="false" customHeight="false" outlineLevel="0" collapsed="false">
      <c r="A140" s="0" t="s">
        <v>254</v>
      </c>
      <c r="B140" s="0" t="n">
        <v>5</v>
      </c>
      <c r="C140" s="0" t="n">
        <v>2</v>
      </c>
      <c r="D140" s="0" t="n">
        <v>5</v>
      </c>
      <c r="E140" s="0" t="n">
        <v>5</v>
      </c>
      <c r="F140" s="0" t="n">
        <v>2</v>
      </c>
      <c r="G140" s="0" t="n">
        <v>17</v>
      </c>
      <c r="H140" s="0" t="n">
        <v>25</v>
      </c>
      <c r="I140" s="0" t="n">
        <v>58</v>
      </c>
      <c r="J140" s="0" t="n">
        <v>29</v>
      </c>
      <c r="K140" s="0" t="n">
        <v>73</v>
      </c>
      <c r="L140" s="0" t="n">
        <v>91</v>
      </c>
      <c r="M140" s="0" t="n">
        <v>12.6</v>
      </c>
      <c r="N140" s="0" t="n">
        <v>2.75</v>
      </c>
      <c r="O140" s="0" t="n">
        <v>0.78</v>
      </c>
      <c r="P140" s="0" t="n">
        <v>0.4</v>
      </c>
      <c r="Q140" s="0" t="n">
        <v>8.88</v>
      </c>
      <c r="R140" s="0" t="n">
        <v>2.88</v>
      </c>
      <c r="S140" s="0" t="n">
        <v>40.13</v>
      </c>
      <c r="T140" s="0" t="n">
        <v>7</v>
      </c>
      <c r="U140" s="0" t="n">
        <v>2</v>
      </c>
      <c r="V140" s="0" t="n">
        <v>2</v>
      </c>
      <c r="W140" s="0" t="n">
        <v>4</v>
      </c>
      <c r="X140" s="0" t="n">
        <v>1.4</v>
      </c>
      <c r="Y140" s="0" t="n">
        <v>1</v>
      </c>
      <c r="Z140" s="0" t="n">
        <v>1</v>
      </c>
      <c r="AA140" s="0" t="s">
        <v>180</v>
      </c>
      <c r="AB140" s="0" t="n">
        <f aca="false">IF(AND(Z140=1,Q140&gt;50),1,0)</f>
        <v>0</v>
      </c>
      <c r="AC140" s="0" t="n">
        <f aca="false">IF(AND(E140&gt;D140,Z140&gt;1),1,0)</f>
        <v>0</v>
      </c>
    </row>
    <row r="141" customFormat="false" ht="12.75" hidden="false" customHeight="false" outlineLevel="0" collapsed="false">
      <c r="A141" s="0" t="s">
        <v>255</v>
      </c>
      <c r="B141" s="0" t="n">
        <v>4</v>
      </c>
      <c r="C141" s="0" t="n">
        <v>3</v>
      </c>
      <c r="D141" s="0" t="n">
        <v>4</v>
      </c>
      <c r="E141" s="0" t="n">
        <v>4</v>
      </c>
      <c r="F141" s="0" t="n">
        <v>0</v>
      </c>
      <c r="G141" s="0" t="n">
        <v>6</v>
      </c>
      <c r="H141" s="0" t="n">
        <v>67</v>
      </c>
      <c r="I141" s="0" t="n">
        <v>27</v>
      </c>
      <c r="J141" s="0" t="n">
        <v>64</v>
      </c>
      <c r="K141" s="0" t="n">
        <v>90</v>
      </c>
      <c r="L141" s="0" t="n">
        <v>109</v>
      </c>
      <c r="M141" s="0" t="n">
        <v>6.5</v>
      </c>
      <c r="N141" s="0" t="n">
        <v>4.3</v>
      </c>
      <c r="O141" s="0" t="n">
        <v>0.76</v>
      </c>
      <c r="P141" s="0" t="n">
        <v>2</v>
      </c>
      <c r="Q141" s="0" t="n">
        <v>5.92</v>
      </c>
      <c r="R141" s="0" t="n">
        <v>1.62</v>
      </c>
      <c r="S141" s="0" t="n">
        <v>24.31</v>
      </c>
      <c r="T141" s="0" t="n">
        <v>5</v>
      </c>
      <c r="U141" s="0" t="n">
        <v>2</v>
      </c>
      <c r="V141" s="0" t="n">
        <v>6.83</v>
      </c>
      <c r="W141" s="0" t="n">
        <v>5.8</v>
      </c>
      <c r="X141" s="0" t="n">
        <v>2.5</v>
      </c>
      <c r="Y141" s="0" t="n">
        <v>1</v>
      </c>
      <c r="Z141" s="0" t="n">
        <v>1</v>
      </c>
      <c r="AA141" s="0" t="s">
        <v>180</v>
      </c>
      <c r="AB141" s="0" t="n">
        <f aca="false">IF(AND(Z141=1,Q141&gt;50),1,0)</f>
        <v>0</v>
      </c>
      <c r="AC141" s="0" t="n">
        <f aca="false">IF(AND(E141&gt;D141,Z141&gt;1),1,0)</f>
        <v>0</v>
      </c>
    </row>
    <row r="142" customFormat="false" ht="12.75" hidden="false" customHeight="false" outlineLevel="0" collapsed="false">
      <c r="A142" s="0" t="s">
        <v>84</v>
      </c>
      <c r="B142" s="0" t="n">
        <v>6</v>
      </c>
      <c r="C142" s="0" t="n">
        <v>0</v>
      </c>
      <c r="D142" s="0" t="n">
        <v>3</v>
      </c>
      <c r="E142" s="0" t="n">
        <v>4</v>
      </c>
      <c r="F142" s="0" t="n">
        <v>8</v>
      </c>
      <c r="G142" s="0" t="n">
        <v>14</v>
      </c>
      <c r="H142" s="0" t="n">
        <v>73</v>
      </c>
      <c r="I142" s="0" t="n">
        <v>13</v>
      </c>
      <c r="J142" s="0" t="n">
        <v>98</v>
      </c>
      <c r="K142" s="0" t="n">
        <v>110</v>
      </c>
      <c r="L142" s="0" t="n">
        <v>120</v>
      </c>
      <c r="M142" s="0" t="n">
        <v>13.83</v>
      </c>
      <c r="N142" s="0" t="n">
        <v>2.75</v>
      </c>
      <c r="O142" s="0" t="n">
        <v>0.51</v>
      </c>
      <c r="P142" s="0" t="n">
        <v>0</v>
      </c>
      <c r="Q142" s="0" t="n">
        <v>7.89</v>
      </c>
      <c r="R142" s="0" t="n">
        <v>2.33</v>
      </c>
      <c r="S142" s="0" t="n">
        <v>30.44</v>
      </c>
      <c r="T142" s="0" t="n">
        <v>6</v>
      </c>
      <c r="U142" s="0" t="n">
        <v>0</v>
      </c>
      <c r="V142" s="0" t="n">
        <v>0</v>
      </c>
      <c r="W142" s="0" t="n">
        <v>0</v>
      </c>
      <c r="X142" s="0" t="n">
        <v>1.19</v>
      </c>
      <c r="Y142" s="0" t="n">
        <v>1.33</v>
      </c>
      <c r="Z142" s="0" t="n">
        <v>6</v>
      </c>
      <c r="AA142" s="0" t="s">
        <v>178</v>
      </c>
      <c r="AC142" s="0" t="n">
        <f aca="false">IF(AND(E142&gt;D142,Z142&gt;1),1,0)</f>
        <v>1</v>
      </c>
    </row>
    <row r="143" customFormat="false" ht="12.75" hidden="false" customHeight="false" outlineLevel="0" collapsed="false">
      <c r="A143" s="0" t="s">
        <v>256</v>
      </c>
      <c r="B143" s="0" t="n">
        <v>22</v>
      </c>
      <c r="C143" s="0" t="n">
        <v>1</v>
      </c>
      <c r="D143" s="0" t="n">
        <v>22</v>
      </c>
      <c r="E143" s="0" t="n">
        <v>22</v>
      </c>
      <c r="F143" s="0" t="n">
        <v>13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2.27</v>
      </c>
      <c r="N143" s="0" t="n">
        <v>2.8</v>
      </c>
      <c r="O143" s="0" t="n">
        <v>0.53</v>
      </c>
      <c r="P143" s="0" t="n">
        <v>0.18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2</v>
      </c>
      <c r="V143" s="0" t="n">
        <v>1</v>
      </c>
      <c r="W143" s="0" t="n">
        <v>7</v>
      </c>
      <c r="X143" s="0" t="n">
        <v>2</v>
      </c>
      <c r="Y143" s="0" t="n">
        <v>1</v>
      </c>
      <c r="Z143" s="0" t="n">
        <v>1</v>
      </c>
      <c r="AA143" s="0" t="s">
        <v>180</v>
      </c>
      <c r="AB143" s="0" t="n">
        <f aca="false">IF(AND(Z143=1,Q143&gt;50),1,0)</f>
        <v>0</v>
      </c>
      <c r="AC143" s="0" t="n">
        <f aca="false">IF(AND(E143&gt;D143,Z143&gt;1),1,0)</f>
        <v>0</v>
      </c>
    </row>
    <row r="144" customFormat="false" ht="12.75" hidden="false" customHeight="false" outlineLevel="0" collapsed="false">
      <c r="A144" s="0" t="s">
        <v>257</v>
      </c>
      <c r="B144" s="0" t="n">
        <v>10</v>
      </c>
      <c r="C144" s="0" t="n">
        <v>0</v>
      </c>
      <c r="D144" s="0" t="n">
        <v>8</v>
      </c>
      <c r="E144" s="0" t="n">
        <v>9</v>
      </c>
      <c r="F144" s="0" t="n">
        <v>14</v>
      </c>
      <c r="G144" s="0" t="n">
        <v>24</v>
      </c>
      <c r="H144" s="0" t="n">
        <v>58</v>
      </c>
      <c r="I144" s="0" t="n">
        <v>18</v>
      </c>
      <c r="J144" s="0" t="n">
        <v>29</v>
      </c>
      <c r="K144" s="0" t="n">
        <v>74</v>
      </c>
      <c r="L144" s="0" t="n">
        <v>109</v>
      </c>
      <c r="M144" s="0" t="n">
        <v>7.7</v>
      </c>
      <c r="N144" s="0" t="n">
        <v>4.47</v>
      </c>
      <c r="O144" s="0" t="n">
        <v>1.07</v>
      </c>
      <c r="P144" s="0" t="n">
        <v>0</v>
      </c>
      <c r="Q144" s="0" t="n">
        <v>7.06</v>
      </c>
      <c r="R144" s="0" t="n">
        <v>1.92</v>
      </c>
      <c r="S144" s="0" t="n">
        <v>30.1</v>
      </c>
      <c r="T144" s="0" t="n">
        <v>6</v>
      </c>
      <c r="U144" s="0" t="n">
        <v>0</v>
      </c>
      <c r="V144" s="0" t="n">
        <v>0</v>
      </c>
      <c r="W144" s="0" t="n">
        <v>0</v>
      </c>
      <c r="X144" s="0" t="n">
        <v>2.63</v>
      </c>
      <c r="Y144" s="0" t="n">
        <v>1.13</v>
      </c>
      <c r="Z144" s="0" t="n">
        <v>2</v>
      </c>
      <c r="AA144" s="0" t="s">
        <v>180</v>
      </c>
      <c r="AC144" s="0" t="n">
        <f aca="false">IF(AND(E144&gt;D144,Z144&gt;1),1,0)</f>
        <v>1</v>
      </c>
    </row>
    <row r="145" customFormat="false" ht="12.75" hidden="false" customHeight="false" outlineLevel="0" collapsed="false">
      <c r="A145" s="0" t="s">
        <v>258</v>
      </c>
      <c r="B145" s="0" t="n">
        <v>4</v>
      </c>
      <c r="C145" s="0" t="n">
        <v>0</v>
      </c>
      <c r="D145" s="0" t="n">
        <v>4</v>
      </c>
      <c r="E145" s="0" t="n">
        <v>4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1.75</v>
      </c>
      <c r="N145" s="0" t="n">
        <v>1.31</v>
      </c>
      <c r="O145" s="0" t="n">
        <v>0.19</v>
      </c>
      <c r="P145" s="0" t="n">
        <v>0.25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2</v>
      </c>
      <c r="Y145" s="0" t="n">
        <v>1</v>
      </c>
      <c r="Z145" s="0" t="n">
        <v>1</v>
      </c>
      <c r="AA145" s="0" t="s">
        <v>180</v>
      </c>
      <c r="AB145" s="0" t="n">
        <f aca="false">IF(AND(Z145=1,Q145&gt;50),1,0)</f>
        <v>0</v>
      </c>
      <c r="AC145" s="0" t="n">
        <f aca="false">IF(AND(E145&gt;D145,Z145&gt;1),1,0)</f>
        <v>0</v>
      </c>
    </row>
    <row r="146" customFormat="false" ht="12.75" hidden="false" customHeight="false" outlineLevel="0" collapsed="false">
      <c r="A146" s="0" t="s">
        <v>259</v>
      </c>
      <c r="B146" s="0" t="n">
        <v>4</v>
      </c>
      <c r="C146" s="0" t="n">
        <v>1</v>
      </c>
      <c r="D146" s="0" t="n">
        <v>4</v>
      </c>
      <c r="E146" s="0" t="n">
        <v>4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1.75</v>
      </c>
      <c r="N146" s="0" t="n">
        <v>1.31</v>
      </c>
      <c r="O146" s="0" t="n">
        <v>0.19</v>
      </c>
      <c r="P146" s="0" t="n">
        <v>0.25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1</v>
      </c>
      <c r="V146" s="0" t="n">
        <v>1</v>
      </c>
      <c r="W146" s="0" t="n">
        <v>4</v>
      </c>
      <c r="X146" s="0" t="n">
        <v>2</v>
      </c>
      <c r="Y146" s="0" t="n">
        <v>1</v>
      </c>
      <c r="Z146" s="0" t="n">
        <v>1</v>
      </c>
      <c r="AA146" s="0" t="s">
        <v>180</v>
      </c>
      <c r="AB146" s="0" t="n">
        <f aca="false">IF(AND(Z146=1,Q146&gt;50),1,0)</f>
        <v>0</v>
      </c>
      <c r="AC146" s="0" t="n">
        <f aca="false">IF(AND(E146&gt;D146,Z146&gt;1),1,0)</f>
        <v>0</v>
      </c>
    </row>
    <row r="147" customFormat="false" ht="12.75" hidden="false" customHeight="false" outlineLevel="0" collapsed="false">
      <c r="A147" s="0" t="s">
        <v>260</v>
      </c>
      <c r="B147" s="0" t="n">
        <v>6</v>
      </c>
      <c r="C147" s="0" t="n">
        <v>0</v>
      </c>
      <c r="D147" s="0" t="n">
        <v>6</v>
      </c>
      <c r="E147" s="0" t="n">
        <v>6</v>
      </c>
      <c r="F147" s="0" t="n">
        <v>9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5.67</v>
      </c>
      <c r="N147" s="0" t="n">
        <v>2.15</v>
      </c>
      <c r="O147" s="0" t="n">
        <v>0.38</v>
      </c>
      <c r="P147" s="0" t="n">
        <v>0.17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2</v>
      </c>
      <c r="Y147" s="0" t="n">
        <v>1</v>
      </c>
      <c r="Z147" s="0" t="n">
        <v>1</v>
      </c>
      <c r="AA147" s="0" t="s">
        <v>180</v>
      </c>
      <c r="AB147" s="0" t="n">
        <f aca="false">IF(AND(Z147=1,Q147&gt;50),1,0)</f>
        <v>0</v>
      </c>
      <c r="AC147" s="0" t="n">
        <f aca="false">IF(AND(E147&gt;D147,Z147&gt;1),1,0)</f>
        <v>0</v>
      </c>
    </row>
    <row r="148" customFormat="false" ht="12.75" hidden="false" customHeight="false" outlineLevel="0" collapsed="false">
      <c r="A148" s="0" t="s">
        <v>160</v>
      </c>
      <c r="B148" s="0" t="n">
        <v>7</v>
      </c>
      <c r="C148" s="0" t="n">
        <v>0</v>
      </c>
      <c r="D148" s="0" t="n">
        <v>3</v>
      </c>
      <c r="E148" s="0" t="n">
        <v>5</v>
      </c>
      <c r="F148" s="0" t="n">
        <v>5</v>
      </c>
      <c r="G148" s="0" t="n">
        <v>34</v>
      </c>
      <c r="H148" s="0" t="n">
        <v>66</v>
      </c>
      <c r="I148" s="0" t="n">
        <v>0</v>
      </c>
      <c r="J148" s="0" t="n">
        <v>93</v>
      </c>
      <c r="K148" s="0" t="n">
        <v>111</v>
      </c>
      <c r="L148" s="0" t="n">
        <v>120</v>
      </c>
      <c r="M148" s="0" t="n">
        <v>6.14</v>
      </c>
      <c r="N148" s="0" t="n">
        <v>2.27</v>
      </c>
      <c r="O148" s="0" t="n">
        <v>0.48</v>
      </c>
      <c r="P148" s="0" t="n">
        <v>0</v>
      </c>
      <c r="Q148" s="0" t="n">
        <v>3.8</v>
      </c>
      <c r="R148" s="0" t="n">
        <v>1.2</v>
      </c>
      <c r="S148" s="0" t="n">
        <v>13.6</v>
      </c>
      <c r="T148" s="0" t="n">
        <v>3</v>
      </c>
      <c r="U148" s="0" t="n">
        <v>0</v>
      </c>
      <c r="V148" s="0" t="n">
        <v>0</v>
      </c>
      <c r="W148" s="0" t="n">
        <v>0</v>
      </c>
      <c r="X148" s="0" t="n">
        <v>1.06</v>
      </c>
      <c r="Y148" s="0" t="n">
        <v>1.67</v>
      </c>
      <c r="Z148" s="0" t="n">
        <v>3</v>
      </c>
      <c r="AA148" s="0" t="s">
        <v>178</v>
      </c>
      <c r="AC148" s="0" t="n">
        <f aca="false">IF(AND(E148&gt;D148,Z148&gt;1),1,0)</f>
        <v>1</v>
      </c>
    </row>
    <row r="149" customFormat="false" ht="12.75" hidden="false" customHeight="false" outlineLevel="0" collapsed="false">
      <c r="A149" s="0" t="s">
        <v>161</v>
      </c>
      <c r="B149" s="0" t="n">
        <v>7</v>
      </c>
      <c r="C149" s="0" t="n">
        <v>0</v>
      </c>
      <c r="D149" s="0" t="n">
        <v>3</v>
      </c>
      <c r="E149" s="0" t="n">
        <v>5</v>
      </c>
      <c r="F149" s="0" t="n">
        <v>5</v>
      </c>
      <c r="G149" s="0" t="n">
        <v>17</v>
      </c>
      <c r="H149" s="0" t="n">
        <v>83</v>
      </c>
      <c r="I149" s="0" t="n">
        <v>0</v>
      </c>
      <c r="J149" s="0" t="n">
        <v>93</v>
      </c>
      <c r="K149" s="0" t="n">
        <v>113</v>
      </c>
      <c r="L149" s="0" t="n">
        <v>120</v>
      </c>
      <c r="M149" s="0" t="n">
        <v>5.57</v>
      </c>
      <c r="N149" s="0" t="n">
        <v>1.55</v>
      </c>
      <c r="O149" s="0" t="n">
        <v>0.27</v>
      </c>
      <c r="P149" s="0" t="n">
        <v>0</v>
      </c>
      <c r="Q149" s="0" t="n">
        <v>3.2</v>
      </c>
      <c r="R149" s="0" t="n">
        <v>1</v>
      </c>
      <c r="S149" s="0" t="n">
        <v>12</v>
      </c>
      <c r="T149" s="0" t="n">
        <v>2</v>
      </c>
      <c r="U149" s="0" t="n">
        <v>0</v>
      </c>
      <c r="V149" s="0" t="n">
        <v>0</v>
      </c>
      <c r="W149" s="0" t="n">
        <v>0</v>
      </c>
      <c r="X149" s="0" t="n">
        <v>1.07</v>
      </c>
      <c r="Y149" s="0" t="n">
        <v>1.67</v>
      </c>
      <c r="Z149" s="0" t="n">
        <v>3</v>
      </c>
      <c r="AA149" s="0" t="s">
        <v>178</v>
      </c>
      <c r="AC149" s="0" t="n">
        <f aca="false">IF(AND(E149&gt;D149,Z149&gt;1),1,0)</f>
        <v>1</v>
      </c>
    </row>
    <row r="150" customFormat="false" ht="12.75" hidden="false" customHeight="false" outlineLevel="0" collapsed="false">
      <c r="A150" s="0" t="s">
        <v>261</v>
      </c>
      <c r="B150" s="0" t="n">
        <v>17</v>
      </c>
      <c r="C150" s="0" t="n">
        <v>0</v>
      </c>
      <c r="D150" s="0" t="n">
        <v>17</v>
      </c>
      <c r="E150" s="0" t="n">
        <v>17</v>
      </c>
      <c r="F150" s="0" t="n">
        <v>108</v>
      </c>
      <c r="G150" s="0" t="n">
        <v>12</v>
      </c>
      <c r="H150" s="0" t="n">
        <v>78</v>
      </c>
      <c r="I150" s="0" t="n">
        <v>10</v>
      </c>
      <c r="J150" s="0" t="n">
        <v>0</v>
      </c>
      <c r="K150" s="0" t="n">
        <v>79</v>
      </c>
      <c r="L150" s="0" t="n">
        <v>109</v>
      </c>
      <c r="M150" s="0" t="n">
        <v>14.82</v>
      </c>
      <c r="N150" s="0" t="n">
        <v>1.18</v>
      </c>
      <c r="O150" s="0" t="n">
        <v>0.14</v>
      </c>
      <c r="P150" s="0" t="n">
        <v>0</v>
      </c>
      <c r="Q150" s="0" t="n">
        <v>12.65</v>
      </c>
      <c r="R150" s="0" t="n">
        <v>3.17</v>
      </c>
      <c r="S150" s="0" t="n">
        <v>63.76</v>
      </c>
      <c r="T150" s="0" t="n">
        <v>10</v>
      </c>
      <c r="U150" s="0" t="n">
        <v>0</v>
      </c>
      <c r="V150" s="0" t="n">
        <v>0</v>
      </c>
      <c r="W150" s="0" t="n">
        <v>0</v>
      </c>
      <c r="X150" s="0" t="n">
        <v>4.71</v>
      </c>
      <c r="Y150" s="0" t="n">
        <v>1</v>
      </c>
      <c r="Z150" s="0" t="n">
        <v>1</v>
      </c>
      <c r="AA150" s="0" t="s">
        <v>180</v>
      </c>
      <c r="AB150" s="0" t="n">
        <f aca="false">IF(AND(Z150=1,Q150&gt;50),1,0)</f>
        <v>0</v>
      </c>
      <c r="AC150" s="0" t="n">
        <f aca="false">IF(AND(E150&gt;D150,Z150&gt;1),1,0)</f>
        <v>0</v>
      </c>
    </row>
    <row r="151" customFormat="false" ht="12.75" hidden="false" customHeight="false" outlineLevel="0" collapsed="false">
      <c r="A151" s="0" t="s">
        <v>85</v>
      </c>
      <c r="B151" s="0" t="n">
        <v>8</v>
      </c>
      <c r="C151" s="0" t="n">
        <v>0</v>
      </c>
      <c r="D151" s="0" t="n">
        <v>4</v>
      </c>
      <c r="E151" s="0" t="n">
        <v>5</v>
      </c>
      <c r="F151" s="0" t="n">
        <v>9</v>
      </c>
      <c r="G151" s="0" t="n">
        <v>4</v>
      </c>
      <c r="H151" s="0" t="n">
        <v>84</v>
      </c>
      <c r="I151" s="0" t="n">
        <v>12</v>
      </c>
      <c r="J151" s="0" t="n">
        <v>50</v>
      </c>
      <c r="K151" s="0" t="n">
        <v>98</v>
      </c>
      <c r="L151" s="0" t="n">
        <v>120</v>
      </c>
      <c r="M151" s="0" t="n">
        <v>6.75</v>
      </c>
      <c r="N151" s="0" t="n">
        <v>2.47</v>
      </c>
      <c r="O151" s="0" t="n">
        <v>0.52</v>
      </c>
      <c r="P151" s="0" t="n">
        <v>0</v>
      </c>
      <c r="Q151" s="0" t="n">
        <v>5.63</v>
      </c>
      <c r="R151" s="0" t="n">
        <v>1.38</v>
      </c>
      <c r="S151" s="0" t="n">
        <v>22.13</v>
      </c>
      <c r="T151" s="0" t="n">
        <v>4</v>
      </c>
      <c r="U151" s="0" t="n">
        <v>0</v>
      </c>
      <c r="V151" s="0" t="n">
        <v>0</v>
      </c>
      <c r="W151" s="0" t="n">
        <v>0</v>
      </c>
      <c r="X151" s="0" t="n">
        <v>1.67</v>
      </c>
      <c r="Y151" s="0" t="n">
        <v>1.25</v>
      </c>
      <c r="Z151" s="0" t="n">
        <v>3</v>
      </c>
      <c r="AA151" s="0" t="s">
        <v>178</v>
      </c>
      <c r="AC151" s="0" t="n">
        <f aca="false">IF(AND(E151&gt;D151,Z151&gt;1),1,0)</f>
        <v>1</v>
      </c>
    </row>
    <row r="152" customFormat="false" ht="12.75" hidden="false" customHeight="false" outlineLevel="0" collapsed="false">
      <c r="A152" s="0" t="s">
        <v>262</v>
      </c>
      <c r="B152" s="0" t="n">
        <v>18</v>
      </c>
      <c r="C152" s="0" t="n">
        <v>5</v>
      </c>
      <c r="D152" s="0" t="n">
        <v>5</v>
      </c>
      <c r="E152" s="0" t="n">
        <v>5</v>
      </c>
      <c r="F152" s="0" t="n">
        <v>13</v>
      </c>
      <c r="G152" s="0" t="n">
        <v>6</v>
      </c>
      <c r="H152" s="0" t="n">
        <v>67</v>
      </c>
      <c r="I152" s="0" t="n">
        <v>27</v>
      </c>
      <c r="J152" s="0" t="n">
        <v>0</v>
      </c>
      <c r="K152" s="0" t="n">
        <v>75</v>
      </c>
      <c r="L152" s="0" t="n">
        <v>109</v>
      </c>
      <c r="M152" s="0" t="n">
        <v>4.06</v>
      </c>
      <c r="N152" s="0" t="n">
        <v>3.24</v>
      </c>
      <c r="O152" s="0" t="n">
        <v>1.16</v>
      </c>
      <c r="P152" s="0" t="n">
        <v>0.5</v>
      </c>
      <c r="Q152" s="0" t="n">
        <v>4</v>
      </c>
      <c r="R152" s="0" t="n">
        <v>1.06</v>
      </c>
      <c r="S152" s="0" t="n">
        <v>16.44</v>
      </c>
      <c r="T152" s="0" t="n">
        <v>3</v>
      </c>
      <c r="U152" s="0" t="n">
        <v>9.2</v>
      </c>
      <c r="V152" s="0" t="n">
        <v>1.45</v>
      </c>
      <c r="W152" s="0" t="n">
        <v>6.49</v>
      </c>
      <c r="X152" s="0" t="n">
        <v>1</v>
      </c>
      <c r="Y152" s="0" t="n">
        <v>1</v>
      </c>
      <c r="Z152" s="0" t="n">
        <v>1</v>
      </c>
      <c r="AA152" s="0" t="s">
        <v>180</v>
      </c>
      <c r="AB152" s="0" t="n">
        <f aca="false">IF(AND(Z152=1,Q152&gt;50),1,0)</f>
        <v>0</v>
      </c>
      <c r="AC152" s="0" t="n">
        <f aca="false">IF(AND(E152&gt;D152,Z152&gt;1),1,0)</f>
        <v>0</v>
      </c>
    </row>
    <row r="153" customFormat="false" ht="12.75" hidden="false" customHeight="false" outlineLevel="0" collapsed="false">
      <c r="A153" s="0" t="s">
        <v>263</v>
      </c>
      <c r="B153" s="0" t="n">
        <v>71</v>
      </c>
      <c r="C153" s="0" t="n">
        <v>1</v>
      </c>
      <c r="D153" s="0" t="n">
        <v>56</v>
      </c>
      <c r="E153" s="0" t="n">
        <v>75</v>
      </c>
      <c r="F153" s="0" t="n">
        <v>305</v>
      </c>
      <c r="G153" s="0" t="n">
        <v>22</v>
      </c>
      <c r="H153" s="0" t="n">
        <v>62</v>
      </c>
      <c r="I153" s="0" t="n">
        <v>16</v>
      </c>
      <c r="J153" s="0" t="n">
        <v>0</v>
      </c>
      <c r="K153" s="0" t="n">
        <v>62</v>
      </c>
      <c r="L153" s="0" t="n">
        <v>104</v>
      </c>
      <c r="M153" s="0" t="n">
        <v>5.65</v>
      </c>
      <c r="N153" s="0" t="n">
        <v>2.91</v>
      </c>
      <c r="O153" s="0" t="n">
        <v>0.51</v>
      </c>
      <c r="P153" s="0" t="n">
        <v>0.03</v>
      </c>
      <c r="Q153" s="0" t="n">
        <v>16.37</v>
      </c>
      <c r="R153" s="0" t="n">
        <v>2.62</v>
      </c>
      <c r="S153" s="0" t="n">
        <v>87.2</v>
      </c>
      <c r="T153" s="0" t="n">
        <v>14</v>
      </c>
      <c r="U153" s="0" t="n">
        <v>5</v>
      </c>
      <c r="V153" s="0" t="n">
        <v>1.2</v>
      </c>
      <c r="W153" s="0" t="n">
        <v>6.33</v>
      </c>
      <c r="X153" s="0" t="n">
        <v>1.61</v>
      </c>
      <c r="Y153" s="0" t="n">
        <v>1.34</v>
      </c>
      <c r="Z153" s="0" t="n">
        <v>3</v>
      </c>
      <c r="AA153" s="0" t="s">
        <v>180</v>
      </c>
      <c r="AC153" s="0" t="n">
        <f aca="false">IF(AND(E153&gt;D153,Z153&gt;1),1,0)</f>
        <v>1</v>
      </c>
    </row>
    <row r="154" customFormat="false" ht="12.75" hidden="false" customHeight="false" outlineLevel="0" collapsed="false">
      <c r="A154" s="0" t="s">
        <v>86</v>
      </c>
      <c r="B154" s="0" t="n">
        <v>8</v>
      </c>
      <c r="C154" s="0" t="n">
        <v>2</v>
      </c>
      <c r="D154" s="0" t="n">
        <v>3</v>
      </c>
      <c r="E154" s="0" t="n">
        <v>27</v>
      </c>
      <c r="F154" s="0" t="n">
        <v>51</v>
      </c>
      <c r="G154" s="0" t="n">
        <v>27</v>
      </c>
      <c r="H154" s="0" t="n">
        <v>63</v>
      </c>
      <c r="I154" s="0" t="n">
        <v>10</v>
      </c>
      <c r="J154" s="0" t="n">
        <v>36</v>
      </c>
      <c r="K154" s="0" t="n">
        <v>85</v>
      </c>
      <c r="L154" s="0" t="n">
        <v>118</v>
      </c>
      <c r="M154" s="0" t="n">
        <v>71.38</v>
      </c>
      <c r="N154" s="0" t="n">
        <v>1.88</v>
      </c>
      <c r="O154" s="0" t="n">
        <v>0.27</v>
      </c>
      <c r="P154" s="0" t="n">
        <v>0.75</v>
      </c>
      <c r="Q154" s="0" t="n">
        <v>5.82</v>
      </c>
      <c r="R154" s="0" t="n">
        <v>1.23</v>
      </c>
      <c r="S154" s="0" t="n">
        <v>26.05</v>
      </c>
      <c r="T154" s="0" t="n">
        <v>4</v>
      </c>
      <c r="U154" s="0" t="n">
        <v>0</v>
      </c>
      <c r="V154" s="0" t="n">
        <v>0</v>
      </c>
      <c r="W154" s="0" t="n">
        <v>0</v>
      </c>
      <c r="X154" s="0" t="n">
        <v>1.94</v>
      </c>
      <c r="Y154" s="0" t="n">
        <v>9</v>
      </c>
      <c r="Z154" s="0" t="n">
        <v>10</v>
      </c>
      <c r="AA154" s="0" t="s">
        <v>178</v>
      </c>
      <c r="AC154" s="0" t="n">
        <f aca="false">IF(AND(E154&gt;D154,Z154&gt;1),1,0)</f>
        <v>1</v>
      </c>
    </row>
    <row r="155" customFormat="false" ht="12.75" hidden="false" customHeight="false" outlineLevel="0" collapsed="false">
      <c r="A155" s="0" t="s">
        <v>264</v>
      </c>
      <c r="B155" s="0" t="n">
        <v>23</v>
      </c>
      <c r="C155" s="0" t="n">
        <v>8</v>
      </c>
      <c r="D155" s="0" t="n">
        <v>18</v>
      </c>
      <c r="E155" s="0" t="n">
        <v>18</v>
      </c>
      <c r="F155" s="0" t="n">
        <v>258</v>
      </c>
      <c r="G155" s="0" t="n">
        <v>13</v>
      </c>
      <c r="H155" s="0" t="n">
        <v>72</v>
      </c>
      <c r="I155" s="0" t="n">
        <v>15</v>
      </c>
      <c r="J155" s="0" t="n">
        <v>49</v>
      </c>
      <c r="K155" s="0" t="n">
        <v>80</v>
      </c>
      <c r="L155" s="0" t="n">
        <v>109</v>
      </c>
      <c r="M155" s="0" t="n">
        <v>11.7</v>
      </c>
      <c r="N155" s="0" t="n">
        <v>4.93</v>
      </c>
      <c r="O155" s="0" t="n">
        <v>1.04</v>
      </c>
      <c r="P155" s="0" t="n">
        <v>0.52</v>
      </c>
      <c r="Q155" s="0" t="n">
        <v>13.08</v>
      </c>
      <c r="R155" s="0" t="n">
        <v>2.67</v>
      </c>
      <c r="S155" s="0" t="n">
        <v>59.89</v>
      </c>
      <c r="T155" s="0" t="n">
        <v>11</v>
      </c>
      <c r="U155" s="0" t="n">
        <v>6.13</v>
      </c>
      <c r="V155" s="0" t="n">
        <v>0</v>
      </c>
      <c r="W155" s="0" t="n">
        <v>0</v>
      </c>
      <c r="X155" s="0" t="n">
        <v>2.11</v>
      </c>
      <c r="Y155" s="0" t="n">
        <v>1</v>
      </c>
      <c r="Z155" s="0" t="n">
        <v>2</v>
      </c>
      <c r="AA155" s="0" t="s">
        <v>180</v>
      </c>
      <c r="AC155" s="0" t="n">
        <f aca="false">IF(AND(E155&gt;D155,Z155&gt;1),1,0)</f>
        <v>0</v>
      </c>
    </row>
    <row r="156" customFormat="false" ht="12.75" hidden="false" customHeight="false" outlineLevel="0" collapsed="false">
      <c r="A156" s="0" t="s">
        <v>265</v>
      </c>
      <c r="B156" s="0" t="n">
        <v>4</v>
      </c>
      <c r="C156" s="0" t="n">
        <v>0</v>
      </c>
      <c r="D156" s="0" t="n">
        <v>4</v>
      </c>
      <c r="E156" s="0" t="n">
        <v>4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1.75</v>
      </c>
      <c r="N156" s="0" t="n">
        <v>1.31</v>
      </c>
      <c r="O156" s="0" t="n">
        <v>0.19</v>
      </c>
      <c r="P156" s="0" t="n">
        <v>0.25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2</v>
      </c>
      <c r="Y156" s="0" t="n">
        <v>1</v>
      </c>
      <c r="Z156" s="0" t="n">
        <v>1</v>
      </c>
      <c r="AA156" s="0" t="s">
        <v>180</v>
      </c>
      <c r="AB156" s="0" t="n">
        <f aca="false">IF(AND(Z156=1,Q156&gt;50),1,0)</f>
        <v>0</v>
      </c>
      <c r="AC156" s="0" t="n">
        <f aca="false">IF(AND(E156&gt;D156,Z156&gt;1),1,0)</f>
        <v>0</v>
      </c>
    </row>
    <row r="157" customFormat="false" ht="12.75" hidden="false" customHeight="false" outlineLevel="0" collapsed="false">
      <c r="A157" s="0" t="s">
        <v>87</v>
      </c>
      <c r="B157" s="0" t="n">
        <v>33</v>
      </c>
      <c r="C157" s="0" t="n">
        <v>0</v>
      </c>
      <c r="D157" s="0" t="n">
        <v>22</v>
      </c>
      <c r="E157" s="0" t="n">
        <v>24</v>
      </c>
      <c r="F157" s="0" t="n">
        <v>44</v>
      </c>
      <c r="G157" s="0" t="n">
        <v>8</v>
      </c>
      <c r="H157" s="0" t="n">
        <v>80</v>
      </c>
      <c r="I157" s="0" t="n">
        <v>12</v>
      </c>
      <c r="J157" s="0" t="n">
        <v>0</v>
      </c>
      <c r="K157" s="0" t="n">
        <v>68</v>
      </c>
      <c r="L157" s="0" t="n">
        <v>120</v>
      </c>
      <c r="M157" s="0" t="n">
        <v>6.36</v>
      </c>
      <c r="N157" s="0" t="n">
        <v>2.84</v>
      </c>
      <c r="O157" s="0" t="n">
        <v>0.38</v>
      </c>
      <c r="P157" s="0" t="n">
        <v>0</v>
      </c>
      <c r="Q157" s="0" t="n">
        <v>13.21</v>
      </c>
      <c r="R157" s="0" t="n">
        <v>1</v>
      </c>
      <c r="S157" s="0" t="n">
        <v>58.33</v>
      </c>
      <c r="T157" s="0" t="n">
        <v>11</v>
      </c>
      <c r="U157" s="0" t="n">
        <v>0</v>
      </c>
      <c r="V157" s="0" t="n">
        <v>0</v>
      </c>
      <c r="W157" s="0" t="n">
        <v>0</v>
      </c>
      <c r="X157" s="0" t="n">
        <v>1.22</v>
      </c>
      <c r="Y157" s="0" t="n">
        <v>1.09</v>
      </c>
      <c r="Z157" s="0" t="n">
        <v>3</v>
      </c>
      <c r="AA157" s="0" t="s">
        <v>178</v>
      </c>
      <c r="AC157" s="0" t="n">
        <f aca="false">IF(AND(E157&gt;D157,Z157&gt;1),1,0)</f>
        <v>1</v>
      </c>
    </row>
    <row r="158" customFormat="false" ht="12.75" hidden="false" customHeight="false" outlineLevel="0" collapsed="false">
      <c r="A158" s="0" t="s">
        <v>266</v>
      </c>
      <c r="B158" s="0" t="n">
        <v>3</v>
      </c>
      <c r="C158" s="0" t="n">
        <v>2</v>
      </c>
      <c r="D158" s="0" t="n">
        <v>3</v>
      </c>
      <c r="E158" s="0" t="n">
        <v>3</v>
      </c>
      <c r="F158" s="0" t="n">
        <v>0</v>
      </c>
      <c r="G158" s="0" t="n">
        <v>10</v>
      </c>
      <c r="H158" s="0" t="n">
        <v>67</v>
      </c>
      <c r="I158" s="0" t="n">
        <v>23</v>
      </c>
      <c r="J158" s="0" t="n">
        <v>75</v>
      </c>
      <c r="K158" s="0" t="n">
        <v>91</v>
      </c>
      <c r="L158" s="0" t="n">
        <v>109</v>
      </c>
      <c r="M158" s="0" t="n">
        <v>5</v>
      </c>
      <c r="N158" s="0" t="n">
        <v>1.76</v>
      </c>
      <c r="O158" s="0" t="n">
        <v>0.4</v>
      </c>
      <c r="P158" s="0" t="n">
        <v>2</v>
      </c>
      <c r="Q158" s="0" t="n">
        <v>7.67</v>
      </c>
      <c r="R158" s="0" t="n">
        <v>2</v>
      </c>
      <c r="S158" s="0" t="n">
        <v>32.33</v>
      </c>
      <c r="T158" s="0" t="n">
        <v>6</v>
      </c>
      <c r="U158" s="0" t="n">
        <v>3.5</v>
      </c>
      <c r="V158" s="0" t="n">
        <v>1.5</v>
      </c>
      <c r="W158" s="0" t="n">
        <v>11.25</v>
      </c>
      <c r="X158" s="0" t="n">
        <v>1.33</v>
      </c>
      <c r="Y158" s="0" t="n">
        <v>1</v>
      </c>
      <c r="Z158" s="0" t="n">
        <v>1</v>
      </c>
      <c r="AA158" s="0" t="s">
        <v>180</v>
      </c>
      <c r="AB158" s="0" t="n">
        <f aca="false">IF(AND(Z158=1,Q158&gt;50),1,0)</f>
        <v>0</v>
      </c>
      <c r="AC158" s="0" t="n">
        <f aca="false">IF(AND(E158&gt;D158,Z158&gt;1),1,0)</f>
        <v>0</v>
      </c>
    </row>
    <row r="159" customFormat="false" ht="12.75" hidden="false" customHeight="false" outlineLevel="0" collapsed="false">
      <c r="A159" s="0" t="s">
        <v>267</v>
      </c>
      <c r="B159" s="0" t="n">
        <v>10</v>
      </c>
      <c r="C159" s="0" t="n">
        <v>10</v>
      </c>
      <c r="D159" s="0" t="n">
        <v>9</v>
      </c>
      <c r="E159" s="0" t="n">
        <v>9</v>
      </c>
      <c r="F159" s="0" t="n">
        <v>10</v>
      </c>
      <c r="G159" s="0" t="n">
        <v>0</v>
      </c>
      <c r="H159" s="0" t="n">
        <v>100</v>
      </c>
      <c r="I159" s="0" t="n">
        <v>0</v>
      </c>
      <c r="J159" s="0" t="n">
        <v>0</v>
      </c>
      <c r="K159" s="0" t="n">
        <v>69</v>
      </c>
      <c r="L159" s="0" t="n">
        <v>104</v>
      </c>
      <c r="M159" s="0" t="n">
        <v>5</v>
      </c>
      <c r="N159" s="0" t="n">
        <v>2.19</v>
      </c>
      <c r="O159" s="0" t="n">
        <v>0.03</v>
      </c>
      <c r="P159" s="0" t="n">
        <v>0.5</v>
      </c>
      <c r="Q159" s="0" t="n">
        <v>6.4</v>
      </c>
      <c r="R159" s="0" t="n">
        <v>0.2</v>
      </c>
      <c r="S159" s="0" t="n">
        <v>21.2</v>
      </c>
      <c r="T159" s="0" t="n">
        <v>5</v>
      </c>
      <c r="U159" s="0" t="n">
        <v>12.7</v>
      </c>
      <c r="V159" s="0" t="n">
        <v>2.19</v>
      </c>
      <c r="W159" s="0" t="n">
        <v>4.14</v>
      </c>
      <c r="X159" s="0" t="n">
        <v>2.78</v>
      </c>
      <c r="Y159" s="0" t="n">
        <v>1</v>
      </c>
      <c r="Z159" s="0" t="n">
        <v>2</v>
      </c>
      <c r="AA159" s="0" t="s">
        <v>180</v>
      </c>
      <c r="AC159" s="0" t="n">
        <f aca="false">IF(AND(E159&gt;D159,Z159&gt;1),1,0)</f>
        <v>0</v>
      </c>
    </row>
    <row r="160" customFormat="false" ht="12.75" hidden="false" customHeight="false" outlineLevel="0" collapsed="false">
      <c r="A160" s="0" t="s">
        <v>88</v>
      </c>
      <c r="B160" s="0" t="n">
        <v>10</v>
      </c>
      <c r="C160" s="0" t="n">
        <v>0</v>
      </c>
      <c r="D160" s="0" t="n">
        <v>3</v>
      </c>
      <c r="E160" s="0" t="n">
        <v>5</v>
      </c>
      <c r="F160" s="0" t="n">
        <v>12</v>
      </c>
      <c r="G160" s="0" t="n">
        <v>6</v>
      </c>
      <c r="H160" s="0" t="n">
        <v>89</v>
      </c>
      <c r="I160" s="0" t="n">
        <v>5</v>
      </c>
      <c r="J160" s="0" t="n">
        <v>81</v>
      </c>
      <c r="K160" s="0" t="n">
        <v>102</v>
      </c>
      <c r="L160" s="0" t="n">
        <v>120</v>
      </c>
      <c r="M160" s="0" t="n">
        <v>4.7</v>
      </c>
      <c r="N160" s="0" t="n">
        <v>3.41</v>
      </c>
      <c r="O160" s="0" t="n">
        <v>0.76</v>
      </c>
      <c r="P160" s="0" t="n">
        <v>0.5</v>
      </c>
      <c r="Q160" s="0" t="n">
        <v>10.4</v>
      </c>
      <c r="R160" s="0" t="n">
        <v>2.1</v>
      </c>
      <c r="S160" s="0" t="n">
        <v>42.3</v>
      </c>
      <c r="T160" s="0" t="n">
        <v>8</v>
      </c>
      <c r="U160" s="0" t="n">
        <v>0</v>
      </c>
      <c r="V160" s="0" t="n">
        <v>0</v>
      </c>
      <c r="W160" s="0" t="n">
        <v>0</v>
      </c>
      <c r="X160" s="0" t="n">
        <v>1</v>
      </c>
      <c r="Y160" s="0" t="n">
        <v>1.67</v>
      </c>
      <c r="Z160" s="0" t="n">
        <v>8</v>
      </c>
      <c r="AA160" s="0" t="s">
        <v>178</v>
      </c>
      <c r="AC160" s="0" t="n">
        <f aca="false">IF(AND(E160&gt;D160,Z160&gt;1),1,0)</f>
        <v>1</v>
      </c>
    </row>
    <row r="161" customFormat="false" ht="12.75" hidden="false" customHeight="false" outlineLevel="0" collapsed="false">
      <c r="A161" s="0" t="s">
        <v>89</v>
      </c>
      <c r="B161" s="0" t="n">
        <v>12</v>
      </c>
      <c r="C161" s="0" t="n">
        <v>0</v>
      </c>
      <c r="D161" s="0" t="n">
        <v>1</v>
      </c>
      <c r="E161" s="0" t="n">
        <v>4</v>
      </c>
      <c r="F161" s="0" t="n">
        <v>47</v>
      </c>
      <c r="G161" s="0" t="n">
        <v>24</v>
      </c>
      <c r="H161" s="0" t="n">
        <v>61</v>
      </c>
      <c r="I161" s="0" t="n">
        <v>15</v>
      </c>
      <c r="J161" s="0" t="n">
        <v>0</v>
      </c>
      <c r="K161" s="0" t="n">
        <v>88</v>
      </c>
      <c r="L161" s="0" t="n">
        <v>120</v>
      </c>
      <c r="M161" s="0" t="n">
        <v>7.67</v>
      </c>
      <c r="N161" s="0" t="n">
        <v>3.62</v>
      </c>
      <c r="O161" s="0" t="n">
        <v>0.82</v>
      </c>
      <c r="P161" s="0" t="n">
        <v>0.33</v>
      </c>
      <c r="Q161" s="0" t="n">
        <v>6</v>
      </c>
      <c r="R161" s="0" t="n">
        <v>1.55</v>
      </c>
      <c r="S161" s="0" t="n">
        <v>27</v>
      </c>
      <c r="T161" s="0" t="n">
        <v>5</v>
      </c>
      <c r="U161" s="0" t="n">
        <v>0</v>
      </c>
      <c r="V161" s="0" t="n">
        <v>0</v>
      </c>
      <c r="W161" s="0" t="n">
        <v>0</v>
      </c>
      <c r="X161" s="0" t="n">
        <v>1</v>
      </c>
      <c r="Y161" s="0" t="n">
        <v>4</v>
      </c>
      <c r="Z161" s="0" t="n">
        <v>6</v>
      </c>
      <c r="AA161" s="0" t="s">
        <v>178</v>
      </c>
      <c r="AC161" s="0" t="n">
        <f aca="false">IF(AND(E161&gt;D161,Z161&gt;1),1,0)</f>
        <v>1</v>
      </c>
    </row>
    <row r="162" customFormat="false" ht="12.75" hidden="false" customHeight="false" outlineLevel="0" collapsed="false">
      <c r="A162" s="0" t="s">
        <v>268</v>
      </c>
      <c r="B162" s="0" t="n">
        <v>5</v>
      </c>
      <c r="C162" s="0" t="n">
        <v>1</v>
      </c>
      <c r="D162" s="0" t="n">
        <v>4</v>
      </c>
      <c r="E162" s="0" t="n">
        <v>4</v>
      </c>
      <c r="F162" s="0" t="n">
        <v>0</v>
      </c>
      <c r="G162" s="0" t="n">
        <v>5</v>
      </c>
      <c r="H162" s="0" t="n">
        <v>73</v>
      </c>
      <c r="I162" s="0" t="n">
        <v>22</v>
      </c>
      <c r="J162" s="0" t="n">
        <v>66</v>
      </c>
      <c r="K162" s="0" t="n">
        <v>89</v>
      </c>
      <c r="L162" s="0" t="n">
        <v>109</v>
      </c>
      <c r="M162" s="0" t="n">
        <v>1.8</v>
      </c>
      <c r="N162" s="0" t="n">
        <v>2.85</v>
      </c>
      <c r="O162" s="0" t="n">
        <v>0.6</v>
      </c>
      <c r="P162" s="0" t="n">
        <v>0.2</v>
      </c>
      <c r="Q162" s="0" t="n">
        <v>5.06</v>
      </c>
      <c r="R162" s="0" t="n">
        <v>1.31</v>
      </c>
      <c r="S162" s="0" t="n">
        <v>19.44</v>
      </c>
      <c r="T162" s="0" t="n">
        <v>4</v>
      </c>
      <c r="U162" s="0" t="n">
        <v>4</v>
      </c>
      <c r="V162" s="0" t="n">
        <v>2.75</v>
      </c>
      <c r="W162" s="0" t="n">
        <v>6.55</v>
      </c>
      <c r="X162" s="0" t="n">
        <v>1.75</v>
      </c>
      <c r="Y162" s="0" t="n">
        <v>1</v>
      </c>
      <c r="Z162" s="0" t="n">
        <v>2</v>
      </c>
      <c r="AA162" s="0" t="s">
        <v>180</v>
      </c>
      <c r="AC162" s="0" t="n">
        <f aca="false">IF(AND(E162&gt;D162,Z162&gt;1),1,0)</f>
        <v>0</v>
      </c>
    </row>
    <row r="163" customFormat="false" ht="12.75" hidden="false" customHeight="false" outlineLevel="0" collapsed="false">
      <c r="A163" s="0" t="s">
        <v>269</v>
      </c>
      <c r="B163" s="0" t="n">
        <v>3</v>
      </c>
      <c r="C163" s="0" t="n">
        <v>3</v>
      </c>
      <c r="D163" s="0" t="n">
        <v>3</v>
      </c>
      <c r="E163" s="0" t="n">
        <v>3</v>
      </c>
      <c r="F163" s="0" t="n">
        <v>0</v>
      </c>
      <c r="G163" s="0" t="n">
        <v>1</v>
      </c>
      <c r="H163" s="0" t="n">
        <v>66</v>
      </c>
      <c r="I163" s="0" t="n">
        <v>33</v>
      </c>
      <c r="J163" s="0" t="n">
        <v>0</v>
      </c>
      <c r="K163" s="0" t="n">
        <v>83</v>
      </c>
      <c r="L163" s="0" t="n">
        <v>109</v>
      </c>
      <c r="M163" s="0" t="n">
        <v>7</v>
      </c>
      <c r="N163" s="0" t="n">
        <v>2.14</v>
      </c>
      <c r="O163" s="0" t="n">
        <v>0.37</v>
      </c>
      <c r="P163" s="0" t="n">
        <v>1.67</v>
      </c>
      <c r="Q163" s="0" t="n">
        <v>5.29</v>
      </c>
      <c r="R163" s="0" t="n">
        <v>1.5</v>
      </c>
      <c r="S163" s="0" t="n">
        <v>22.36</v>
      </c>
      <c r="T163" s="0" t="n">
        <v>4</v>
      </c>
      <c r="U163" s="0" t="n">
        <v>1.67</v>
      </c>
      <c r="V163" s="0" t="n">
        <v>1</v>
      </c>
      <c r="W163" s="0" t="n">
        <v>3.78</v>
      </c>
      <c r="X163" s="0" t="n">
        <v>2.67</v>
      </c>
      <c r="Y163" s="0" t="n">
        <v>1</v>
      </c>
      <c r="Z163" s="0" t="n">
        <v>1</v>
      </c>
      <c r="AA163" s="0" t="s">
        <v>180</v>
      </c>
      <c r="AB163" s="0" t="n">
        <f aca="false">IF(AND(Z163=1,Q163&gt;50),1,0)</f>
        <v>0</v>
      </c>
      <c r="AC163" s="0" t="n">
        <f aca="false">IF(AND(E163&gt;D163,Z163&gt;1),1,0)</f>
        <v>0</v>
      </c>
    </row>
    <row r="164" customFormat="false" ht="12.75" hidden="false" customHeight="false" outlineLevel="0" collapsed="false">
      <c r="A164" s="0" t="s">
        <v>90</v>
      </c>
      <c r="B164" s="0" t="n">
        <v>5</v>
      </c>
      <c r="C164" s="0" t="n">
        <v>2</v>
      </c>
      <c r="D164" s="0" t="n">
        <v>1</v>
      </c>
      <c r="E164" s="0" t="n">
        <v>4</v>
      </c>
      <c r="F164" s="0" t="n">
        <v>1</v>
      </c>
      <c r="G164" s="0" t="n">
        <v>12</v>
      </c>
      <c r="H164" s="0" t="n">
        <v>83</v>
      </c>
      <c r="I164" s="0" t="n">
        <v>5</v>
      </c>
      <c r="J164" s="0" t="n">
        <v>0</v>
      </c>
      <c r="K164" s="0" t="n">
        <v>85</v>
      </c>
      <c r="L164" s="0" t="n">
        <v>120</v>
      </c>
      <c r="M164" s="0" t="n">
        <v>14</v>
      </c>
      <c r="N164" s="0" t="n">
        <v>1.88</v>
      </c>
      <c r="O164" s="0" t="n">
        <v>0.29</v>
      </c>
      <c r="P164" s="0" t="n">
        <v>0.8</v>
      </c>
      <c r="Q164" s="0" t="n">
        <v>6.33</v>
      </c>
      <c r="R164" s="0" t="n">
        <v>1.27</v>
      </c>
      <c r="S164" s="0" t="n">
        <v>26.27</v>
      </c>
      <c r="T164" s="0" t="n">
        <v>5</v>
      </c>
      <c r="U164" s="0" t="n">
        <v>0</v>
      </c>
      <c r="V164" s="0" t="n">
        <v>0</v>
      </c>
      <c r="W164" s="0" t="n">
        <v>0</v>
      </c>
      <c r="X164" s="0" t="n">
        <v>1.38</v>
      </c>
      <c r="Y164" s="0" t="n">
        <v>4</v>
      </c>
      <c r="Z164" s="0" t="n">
        <v>5</v>
      </c>
      <c r="AA164" s="0" t="s">
        <v>178</v>
      </c>
      <c r="AC164" s="0" t="n">
        <f aca="false">IF(AND(E164&gt;D164,Z164&gt;1),1,0)</f>
        <v>1</v>
      </c>
    </row>
    <row r="165" customFormat="false" ht="12.75" hidden="false" customHeight="false" outlineLevel="0" collapsed="false">
      <c r="A165" s="0" t="s">
        <v>270</v>
      </c>
      <c r="B165" s="0" t="n">
        <v>5</v>
      </c>
      <c r="C165" s="0" t="n">
        <v>0</v>
      </c>
      <c r="D165" s="0" t="n">
        <v>5</v>
      </c>
      <c r="E165" s="0" t="n">
        <v>5</v>
      </c>
      <c r="F165" s="0" t="n">
        <v>5</v>
      </c>
      <c r="G165" s="0" t="n">
        <v>11</v>
      </c>
      <c r="H165" s="0" t="n">
        <v>74</v>
      </c>
      <c r="I165" s="0" t="n">
        <v>15</v>
      </c>
      <c r="J165" s="0" t="n">
        <v>66</v>
      </c>
      <c r="K165" s="0" t="n">
        <v>83</v>
      </c>
      <c r="L165" s="0" t="n">
        <v>99</v>
      </c>
      <c r="M165" s="0" t="n">
        <v>6.8</v>
      </c>
      <c r="N165" s="0" t="n">
        <v>1.78</v>
      </c>
      <c r="O165" s="0" t="n">
        <v>0.43</v>
      </c>
      <c r="P165" s="0" t="n">
        <v>0</v>
      </c>
      <c r="Q165" s="0" t="n">
        <v>14.57</v>
      </c>
      <c r="R165" s="0" t="n">
        <v>3.29</v>
      </c>
      <c r="S165" s="0" t="n">
        <v>63</v>
      </c>
      <c r="T165" s="0" t="n">
        <v>12</v>
      </c>
      <c r="U165" s="0" t="n">
        <v>0</v>
      </c>
      <c r="V165" s="0" t="n">
        <v>0</v>
      </c>
      <c r="W165" s="0" t="n">
        <v>0</v>
      </c>
      <c r="X165" s="0" t="n">
        <v>1.4</v>
      </c>
      <c r="Y165" s="0" t="n">
        <v>1</v>
      </c>
      <c r="Z165" s="0" t="n">
        <v>1</v>
      </c>
      <c r="AA165" s="0" t="s">
        <v>180</v>
      </c>
      <c r="AB165" s="0" t="n">
        <f aca="false">IF(AND(Z165=1,Q165&gt;50),1,0)</f>
        <v>0</v>
      </c>
      <c r="AC165" s="0" t="n">
        <f aca="false">IF(AND(E165&gt;D165,Z165&gt;1),1,0)</f>
        <v>0</v>
      </c>
    </row>
    <row r="166" customFormat="false" ht="12.75" hidden="false" customHeight="false" outlineLevel="0" collapsed="false">
      <c r="A166" s="0" t="s">
        <v>162</v>
      </c>
      <c r="B166" s="0" t="n">
        <v>3</v>
      </c>
      <c r="C166" s="0" t="n">
        <v>0</v>
      </c>
      <c r="D166" s="0" t="n">
        <v>1</v>
      </c>
      <c r="E166" s="0" t="n">
        <v>1</v>
      </c>
      <c r="F166" s="0" t="n">
        <v>1</v>
      </c>
      <c r="G166" s="0" t="n">
        <v>12</v>
      </c>
      <c r="H166" s="0" t="n">
        <v>88</v>
      </c>
      <c r="I166" s="0" t="n">
        <v>0</v>
      </c>
      <c r="J166" s="0" t="n">
        <v>31</v>
      </c>
      <c r="K166" s="0" t="n">
        <v>80</v>
      </c>
      <c r="L166" s="0" t="n">
        <v>120</v>
      </c>
      <c r="M166" s="0" t="n">
        <v>4.33</v>
      </c>
      <c r="N166" s="0" t="n">
        <v>2.39</v>
      </c>
      <c r="O166" s="0" t="n">
        <v>0</v>
      </c>
      <c r="P166" s="0" t="n">
        <v>0</v>
      </c>
      <c r="Q166" s="0" t="n">
        <v>6</v>
      </c>
      <c r="R166" s="0" t="n">
        <v>0.63</v>
      </c>
      <c r="S166" s="0" t="n">
        <v>26.88</v>
      </c>
      <c r="T166" s="0" t="n">
        <v>5</v>
      </c>
      <c r="U166" s="0" t="n">
        <v>0</v>
      </c>
      <c r="V166" s="0" t="n">
        <v>0</v>
      </c>
      <c r="W166" s="0" t="n">
        <v>0</v>
      </c>
      <c r="X166" s="0" t="n">
        <v>1.8</v>
      </c>
      <c r="Y166" s="0" t="n">
        <v>1</v>
      </c>
      <c r="Z166" s="0" t="n">
        <v>5</v>
      </c>
      <c r="AA166" s="0" t="s">
        <v>178</v>
      </c>
      <c r="AC166" s="0" t="n">
        <f aca="false">IF(AND(E166&gt;D166,Z166&gt;1),1,0)</f>
        <v>0</v>
      </c>
    </row>
    <row r="167" customFormat="false" ht="12.75" hidden="false" customHeight="false" outlineLevel="0" collapsed="false">
      <c r="A167" s="0" t="s">
        <v>271</v>
      </c>
      <c r="B167" s="0" t="n">
        <v>13</v>
      </c>
      <c r="C167" s="0" t="n">
        <v>2</v>
      </c>
      <c r="D167" s="0" t="n">
        <v>13</v>
      </c>
      <c r="E167" s="0" t="n">
        <v>13</v>
      </c>
      <c r="F167" s="0" t="n">
        <v>16</v>
      </c>
      <c r="G167" s="0" t="n">
        <v>5</v>
      </c>
      <c r="H167" s="0" t="n">
        <v>75</v>
      </c>
      <c r="I167" s="0" t="n">
        <v>20</v>
      </c>
      <c r="J167" s="0" t="n">
        <v>66</v>
      </c>
      <c r="K167" s="0" t="n">
        <v>90</v>
      </c>
      <c r="L167" s="0" t="n">
        <v>109</v>
      </c>
      <c r="M167" s="0" t="n">
        <v>5.92</v>
      </c>
      <c r="N167" s="0" t="n">
        <v>4.12</v>
      </c>
      <c r="O167" s="0" t="n">
        <v>0.54</v>
      </c>
      <c r="P167" s="0" t="n">
        <v>0.92</v>
      </c>
      <c r="Q167" s="0" t="n">
        <v>5.94</v>
      </c>
      <c r="R167" s="0" t="n">
        <v>1.56</v>
      </c>
      <c r="S167" s="0" t="n">
        <v>23.56</v>
      </c>
      <c r="T167" s="0" t="n">
        <v>5</v>
      </c>
      <c r="U167" s="0" t="n">
        <v>2.5</v>
      </c>
      <c r="V167" s="0" t="n">
        <v>0</v>
      </c>
      <c r="W167" s="0" t="n">
        <v>0</v>
      </c>
      <c r="X167" s="0" t="n">
        <v>1</v>
      </c>
      <c r="Y167" s="0" t="n">
        <v>1</v>
      </c>
      <c r="Z167" s="0" t="n">
        <v>1</v>
      </c>
      <c r="AA167" s="0" t="s">
        <v>180</v>
      </c>
      <c r="AB167" s="0" t="n">
        <f aca="false">IF(AND(Z167=1,Q167&gt;50),1,0)</f>
        <v>0</v>
      </c>
      <c r="AC167" s="0" t="n">
        <f aca="false">IF(AND(E167&gt;D167,Z167&gt;1),1,0)</f>
        <v>0</v>
      </c>
    </row>
    <row r="168" customFormat="false" ht="12.75" hidden="false" customHeight="false" outlineLevel="0" collapsed="false">
      <c r="A168" s="0" t="s">
        <v>272</v>
      </c>
      <c r="B168" s="0" t="n">
        <v>6</v>
      </c>
      <c r="C168" s="0" t="n">
        <v>0</v>
      </c>
      <c r="D168" s="0" t="n">
        <v>2</v>
      </c>
      <c r="E168" s="0" t="n">
        <v>4</v>
      </c>
      <c r="F168" s="0" t="n">
        <v>3</v>
      </c>
      <c r="G168" s="0" t="n">
        <v>5</v>
      </c>
      <c r="H168" s="0" t="n">
        <v>75</v>
      </c>
      <c r="I168" s="0" t="n">
        <v>20</v>
      </c>
      <c r="J168" s="0" t="n">
        <v>29</v>
      </c>
      <c r="K168" s="0" t="n">
        <v>84</v>
      </c>
      <c r="L168" s="0" t="n">
        <v>109</v>
      </c>
      <c r="M168" s="0" t="n">
        <v>5</v>
      </c>
      <c r="N168" s="0" t="n">
        <v>3.79</v>
      </c>
      <c r="O168" s="0" t="n">
        <v>0.63</v>
      </c>
      <c r="P168" s="0" t="n">
        <v>1.33</v>
      </c>
      <c r="Q168" s="0" t="n">
        <v>9.24</v>
      </c>
      <c r="R168" s="0" t="n">
        <v>2.18</v>
      </c>
      <c r="S168" s="0" t="n">
        <v>40.65</v>
      </c>
      <c r="T168" s="0" t="n">
        <v>7</v>
      </c>
      <c r="U168" s="0" t="n">
        <v>0</v>
      </c>
      <c r="V168" s="0" t="n">
        <v>0</v>
      </c>
      <c r="W168" s="0" t="n">
        <v>0</v>
      </c>
      <c r="X168" s="0" t="n">
        <v>1.1</v>
      </c>
      <c r="Y168" s="0" t="n">
        <v>2</v>
      </c>
      <c r="Z168" s="0" t="n">
        <v>3</v>
      </c>
      <c r="AA168" s="0" t="s">
        <v>180</v>
      </c>
      <c r="AC168" s="0" t="n">
        <f aca="false">IF(AND(E168&gt;D168,Z168&gt;1),1,0)</f>
        <v>1</v>
      </c>
    </row>
    <row r="169" customFormat="false" ht="12.75" hidden="false" customHeight="false" outlineLevel="0" collapsed="false">
      <c r="A169" s="0" t="s">
        <v>91</v>
      </c>
      <c r="B169" s="0" t="n">
        <v>15</v>
      </c>
      <c r="C169" s="0" t="n">
        <v>2</v>
      </c>
      <c r="D169" s="0" t="n">
        <v>4</v>
      </c>
      <c r="E169" s="0" t="n">
        <v>9</v>
      </c>
      <c r="F169" s="0" t="n">
        <v>14</v>
      </c>
      <c r="G169" s="0" t="n">
        <v>1</v>
      </c>
      <c r="H169" s="0" t="n">
        <v>94</v>
      </c>
      <c r="I169" s="0" t="n">
        <v>5</v>
      </c>
      <c r="J169" s="0" t="n">
        <v>0</v>
      </c>
      <c r="K169" s="0" t="n">
        <v>89</v>
      </c>
      <c r="L169" s="0" t="n">
        <v>120</v>
      </c>
      <c r="M169" s="0" t="n">
        <v>8.33</v>
      </c>
      <c r="N169" s="0" t="n">
        <v>1.98</v>
      </c>
      <c r="O169" s="0" t="n">
        <v>0.51</v>
      </c>
      <c r="P169" s="0" t="n">
        <v>0.4</v>
      </c>
      <c r="Q169" s="0" t="n">
        <v>6.31</v>
      </c>
      <c r="R169" s="0" t="n">
        <v>1.23</v>
      </c>
      <c r="S169" s="0" t="n">
        <v>28.31</v>
      </c>
      <c r="T169" s="0" t="n">
        <v>5</v>
      </c>
      <c r="U169" s="0" t="n">
        <v>0</v>
      </c>
      <c r="V169" s="0" t="n">
        <v>0</v>
      </c>
      <c r="W169" s="0" t="n">
        <v>0</v>
      </c>
      <c r="X169" s="0" t="n">
        <v>1.1</v>
      </c>
      <c r="Y169" s="0" t="n">
        <v>2.25</v>
      </c>
      <c r="Z169" s="0" t="n">
        <v>5</v>
      </c>
      <c r="AA169" s="0" t="s">
        <v>178</v>
      </c>
      <c r="AC169" s="0" t="n">
        <f aca="false">IF(AND(E169&gt;D169,Z169&gt;1),1,0)</f>
        <v>1</v>
      </c>
    </row>
    <row r="170" customFormat="false" ht="12.75" hidden="false" customHeight="false" outlineLevel="0" collapsed="false">
      <c r="A170" s="0" t="s">
        <v>92</v>
      </c>
      <c r="B170" s="0" t="n">
        <v>10</v>
      </c>
      <c r="C170" s="0" t="n">
        <v>0</v>
      </c>
      <c r="D170" s="0" t="n">
        <v>3</v>
      </c>
      <c r="E170" s="0" t="n">
        <v>7</v>
      </c>
      <c r="F170" s="0" t="n">
        <v>7</v>
      </c>
      <c r="G170" s="0" t="n">
        <v>25</v>
      </c>
      <c r="H170" s="0" t="n">
        <v>75</v>
      </c>
      <c r="I170" s="0" t="n">
        <v>0</v>
      </c>
      <c r="J170" s="0" t="n">
        <v>57</v>
      </c>
      <c r="K170" s="0" t="n">
        <v>101</v>
      </c>
      <c r="L170" s="0" t="n">
        <v>120</v>
      </c>
      <c r="M170" s="0" t="n">
        <v>6</v>
      </c>
      <c r="N170" s="0" t="n">
        <v>2.78</v>
      </c>
      <c r="O170" s="0" t="n">
        <v>0.5</v>
      </c>
      <c r="P170" s="0" t="n">
        <v>0.3</v>
      </c>
      <c r="Q170" s="0" t="n">
        <v>5.57</v>
      </c>
      <c r="R170" s="0" t="n">
        <v>1.43</v>
      </c>
      <c r="S170" s="0" t="n">
        <v>23.86</v>
      </c>
      <c r="T170" s="0" t="n">
        <v>4</v>
      </c>
      <c r="U170" s="0" t="n">
        <v>0</v>
      </c>
      <c r="V170" s="0" t="n">
        <v>0</v>
      </c>
      <c r="W170" s="0" t="n">
        <v>0</v>
      </c>
      <c r="X170" s="0" t="n">
        <v>1.07</v>
      </c>
      <c r="Y170" s="0" t="n">
        <v>2.33</v>
      </c>
      <c r="Z170" s="0" t="n">
        <v>4</v>
      </c>
      <c r="AA170" s="0" t="s">
        <v>178</v>
      </c>
      <c r="AC170" s="0" t="n">
        <f aca="false">IF(AND(E170&gt;D170,Z170&gt;1),1,0)</f>
        <v>1</v>
      </c>
    </row>
    <row r="171" customFormat="false" ht="12.75" hidden="false" customHeight="false" outlineLevel="0" collapsed="false">
      <c r="A171" s="0" t="s">
        <v>273</v>
      </c>
      <c r="B171" s="0" t="n">
        <v>6</v>
      </c>
      <c r="C171" s="0" t="n">
        <v>1</v>
      </c>
      <c r="D171" s="0" t="n">
        <v>6</v>
      </c>
      <c r="E171" s="0" t="n">
        <v>6</v>
      </c>
      <c r="F171" s="0" t="n">
        <v>2</v>
      </c>
      <c r="G171" s="0" t="n">
        <v>14</v>
      </c>
      <c r="H171" s="0" t="n">
        <v>69</v>
      </c>
      <c r="I171" s="0" t="n">
        <v>17</v>
      </c>
      <c r="J171" s="0" t="n">
        <v>35</v>
      </c>
      <c r="K171" s="0" t="n">
        <v>89</v>
      </c>
      <c r="L171" s="0" t="n">
        <v>109</v>
      </c>
      <c r="M171" s="0" t="n">
        <v>4.5</v>
      </c>
      <c r="N171" s="0" t="n">
        <v>4.05</v>
      </c>
      <c r="O171" s="0" t="n">
        <v>1.02</v>
      </c>
      <c r="P171" s="0" t="n">
        <v>0.67</v>
      </c>
      <c r="Q171" s="0" t="n">
        <v>6.56</v>
      </c>
      <c r="R171" s="0" t="n">
        <v>1.78</v>
      </c>
      <c r="S171" s="0" t="n">
        <v>26.11</v>
      </c>
      <c r="T171" s="0" t="n">
        <v>5</v>
      </c>
      <c r="U171" s="0" t="n">
        <v>4</v>
      </c>
      <c r="V171" s="0" t="n">
        <v>4.25</v>
      </c>
      <c r="W171" s="0" t="n">
        <v>6.82</v>
      </c>
      <c r="X171" s="0" t="n">
        <v>1.67</v>
      </c>
      <c r="Y171" s="0" t="n">
        <v>1</v>
      </c>
      <c r="Z171" s="0" t="n">
        <v>1</v>
      </c>
      <c r="AA171" s="0" t="s">
        <v>180</v>
      </c>
      <c r="AB171" s="0" t="n">
        <f aca="false">IF(AND(Z171=1,Q171&gt;50),1,0)</f>
        <v>0</v>
      </c>
      <c r="AC171" s="0" t="n">
        <f aca="false">IF(AND(E171&gt;D171,Z171&gt;1),1,0)</f>
        <v>0</v>
      </c>
    </row>
    <row r="172" customFormat="false" ht="12.75" hidden="false" customHeight="false" outlineLevel="0" collapsed="false">
      <c r="A172" s="0" t="s">
        <v>163</v>
      </c>
      <c r="B172" s="0" t="n">
        <v>6</v>
      </c>
      <c r="C172" s="0" t="n">
        <v>0</v>
      </c>
      <c r="D172" s="0" t="n">
        <v>2</v>
      </c>
      <c r="E172" s="0" t="n">
        <v>4</v>
      </c>
      <c r="F172" s="0" t="n">
        <v>12</v>
      </c>
      <c r="G172" s="0" t="n">
        <v>20</v>
      </c>
      <c r="H172" s="0" t="n">
        <v>80</v>
      </c>
      <c r="I172" s="0" t="n">
        <v>0</v>
      </c>
      <c r="J172" s="0" t="n">
        <v>93</v>
      </c>
      <c r="K172" s="0" t="n">
        <v>112</v>
      </c>
      <c r="L172" s="0" t="n">
        <v>120</v>
      </c>
      <c r="M172" s="0" t="n">
        <v>10.5</v>
      </c>
      <c r="N172" s="0" t="n">
        <v>2.1</v>
      </c>
      <c r="O172" s="0" t="n">
        <v>0.44</v>
      </c>
      <c r="P172" s="0" t="n">
        <v>0</v>
      </c>
      <c r="Q172" s="0" t="n">
        <v>3</v>
      </c>
      <c r="R172" s="0" t="n">
        <v>1</v>
      </c>
      <c r="S172" s="0" t="n">
        <v>11.25</v>
      </c>
      <c r="T172" s="0" t="n">
        <v>2</v>
      </c>
      <c r="U172" s="0" t="n">
        <v>0</v>
      </c>
      <c r="V172" s="0" t="n">
        <v>0</v>
      </c>
      <c r="W172" s="0" t="n">
        <v>0</v>
      </c>
      <c r="X172" s="0" t="n">
        <v>1.1</v>
      </c>
      <c r="Y172" s="0" t="n">
        <v>2</v>
      </c>
      <c r="Z172" s="0" t="n">
        <v>3</v>
      </c>
      <c r="AA172" s="0" t="s">
        <v>178</v>
      </c>
      <c r="AC172" s="0" t="n">
        <f aca="false">IF(AND(E172&gt;D172,Z172&gt;1),1,0)</f>
        <v>1</v>
      </c>
    </row>
    <row r="173" customFormat="false" ht="12.75" hidden="false" customHeight="false" outlineLevel="0" collapsed="false">
      <c r="A173" s="0" t="s">
        <v>93</v>
      </c>
      <c r="B173" s="0" t="n">
        <v>8</v>
      </c>
      <c r="C173" s="0" t="n">
        <v>0</v>
      </c>
      <c r="D173" s="0" t="n">
        <v>4</v>
      </c>
      <c r="E173" s="0" t="n">
        <v>4</v>
      </c>
      <c r="F173" s="0" t="n">
        <v>7</v>
      </c>
      <c r="G173" s="0" t="n">
        <v>24</v>
      </c>
      <c r="H173" s="0" t="n">
        <v>76</v>
      </c>
      <c r="I173" s="0" t="n">
        <v>0</v>
      </c>
      <c r="J173" s="0" t="n">
        <v>36</v>
      </c>
      <c r="K173" s="0" t="n">
        <v>90</v>
      </c>
      <c r="L173" s="0" t="n">
        <v>120</v>
      </c>
      <c r="M173" s="0" t="n">
        <v>15</v>
      </c>
      <c r="N173" s="0" t="n">
        <v>2.4</v>
      </c>
      <c r="O173" s="0" t="n">
        <v>0.48</v>
      </c>
      <c r="P173" s="0" t="n">
        <v>0.75</v>
      </c>
      <c r="Q173" s="0" t="n">
        <v>8.88</v>
      </c>
      <c r="R173" s="0" t="n">
        <v>1.88</v>
      </c>
      <c r="S173" s="0" t="n">
        <v>43.13</v>
      </c>
      <c r="T173" s="0" t="n">
        <v>7</v>
      </c>
      <c r="U173" s="0" t="n">
        <v>0</v>
      </c>
      <c r="V173" s="0" t="n">
        <v>0</v>
      </c>
      <c r="W173" s="0" t="n">
        <v>0</v>
      </c>
      <c r="X173" s="0" t="n">
        <v>1</v>
      </c>
      <c r="Y173" s="0" t="n">
        <v>1</v>
      </c>
      <c r="Z173" s="0" t="n">
        <v>8</v>
      </c>
      <c r="AA173" s="0" t="s">
        <v>178</v>
      </c>
      <c r="AC173" s="0" t="n">
        <f aca="false">IF(AND(E173&gt;D173,Z173&gt;1),1,0)</f>
        <v>0</v>
      </c>
    </row>
    <row r="174" customFormat="false" ht="12.75" hidden="false" customHeight="false" outlineLevel="0" collapsed="false">
      <c r="A174" s="0" t="s">
        <v>94</v>
      </c>
      <c r="B174" s="0" t="n">
        <v>11</v>
      </c>
      <c r="C174" s="0" t="n">
        <v>0</v>
      </c>
      <c r="D174" s="0" t="n">
        <v>6</v>
      </c>
      <c r="E174" s="0" t="n">
        <v>8</v>
      </c>
      <c r="F174" s="0" t="n">
        <v>10</v>
      </c>
      <c r="G174" s="0" t="n">
        <v>21</v>
      </c>
      <c r="H174" s="0" t="n">
        <v>74</v>
      </c>
      <c r="I174" s="0" t="n">
        <v>5</v>
      </c>
      <c r="J174" s="0" t="n">
        <v>62</v>
      </c>
      <c r="K174" s="0" t="n">
        <v>78</v>
      </c>
      <c r="L174" s="0" t="n">
        <v>120</v>
      </c>
      <c r="M174" s="0" t="n">
        <v>6.18</v>
      </c>
      <c r="N174" s="0" t="n">
        <v>2.93</v>
      </c>
      <c r="O174" s="0" t="n">
        <v>0.62</v>
      </c>
      <c r="P174" s="0" t="n">
        <v>0</v>
      </c>
      <c r="Q174" s="0" t="n">
        <v>12.13</v>
      </c>
      <c r="R174" s="0" t="n">
        <v>2.38</v>
      </c>
      <c r="S174" s="0" t="n">
        <v>57.13</v>
      </c>
      <c r="T174" s="0" t="n">
        <v>10</v>
      </c>
      <c r="U174" s="0" t="n">
        <v>0</v>
      </c>
      <c r="V174" s="0" t="n">
        <v>0</v>
      </c>
      <c r="W174" s="0" t="n">
        <v>0</v>
      </c>
      <c r="X174" s="0" t="n">
        <v>1</v>
      </c>
      <c r="Y174" s="0" t="n">
        <v>1.33</v>
      </c>
      <c r="Z174" s="0" t="n">
        <v>5</v>
      </c>
      <c r="AA174" s="0" t="s">
        <v>178</v>
      </c>
      <c r="AC174" s="0" t="n">
        <f aca="false">IF(AND(E174&gt;D174,Z174&gt;1),1,0)</f>
        <v>1</v>
      </c>
    </row>
    <row r="175" customFormat="false" ht="12.75" hidden="false" customHeight="false" outlineLevel="0" collapsed="false">
      <c r="A175" s="0" t="s">
        <v>274</v>
      </c>
      <c r="B175" s="0" t="n">
        <v>13</v>
      </c>
      <c r="C175" s="0" t="n">
        <v>0</v>
      </c>
      <c r="D175" s="0" t="n">
        <v>13</v>
      </c>
      <c r="E175" s="0" t="n">
        <v>13</v>
      </c>
      <c r="F175" s="0" t="n">
        <v>4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1.62</v>
      </c>
      <c r="N175" s="0" t="n">
        <v>1.86</v>
      </c>
      <c r="O175" s="0" t="n">
        <v>0.41</v>
      </c>
      <c r="P175" s="0" t="n">
        <v>0.15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2</v>
      </c>
      <c r="Y175" s="0" t="n">
        <v>1</v>
      </c>
      <c r="Z175" s="0" t="n">
        <v>1</v>
      </c>
      <c r="AA175" s="0" t="s">
        <v>180</v>
      </c>
      <c r="AB175" s="0" t="n">
        <f aca="false">IF(AND(Z175=1,Q175&gt;50),1,0)</f>
        <v>0</v>
      </c>
      <c r="AC175" s="0" t="n">
        <f aca="false">IF(AND(E175&gt;D175,Z175&gt;1),1,0)</f>
        <v>0</v>
      </c>
    </row>
    <row r="176" customFormat="false" ht="12.75" hidden="false" customHeight="false" outlineLevel="0" collapsed="false">
      <c r="A176" s="0" t="s">
        <v>164</v>
      </c>
      <c r="B176" s="0" t="n">
        <v>6</v>
      </c>
      <c r="C176" s="0" t="n">
        <v>0</v>
      </c>
      <c r="D176" s="0" t="n">
        <v>2</v>
      </c>
      <c r="E176" s="0" t="n">
        <v>4</v>
      </c>
      <c r="F176" s="0" t="n">
        <v>5</v>
      </c>
      <c r="G176" s="0" t="n">
        <v>20</v>
      </c>
      <c r="H176" s="0" t="n">
        <v>80</v>
      </c>
      <c r="I176" s="0" t="n">
        <v>0</v>
      </c>
      <c r="J176" s="0" t="n">
        <v>93</v>
      </c>
      <c r="K176" s="0" t="n">
        <v>112</v>
      </c>
      <c r="L176" s="0" t="n">
        <v>120</v>
      </c>
      <c r="M176" s="0" t="n">
        <v>6.5</v>
      </c>
      <c r="N176" s="0" t="n">
        <v>1.81</v>
      </c>
      <c r="O176" s="0" t="n">
        <v>0.31</v>
      </c>
      <c r="P176" s="0" t="n">
        <v>0</v>
      </c>
      <c r="Q176" s="0" t="n">
        <v>3</v>
      </c>
      <c r="R176" s="0" t="n">
        <v>1</v>
      </c>
      <c r="S176" s="0" t="n">
        <v>11.25</v>
      </c>
      <c r="T176" s="0" t="n">
        <v>2</v>
      </c>
      <c r="U176" s="0" t="n">
        <v>0</v>
      </c>
      <c r="V176" s="0" t="n">
        <v>0</v>
      </c>
      <c r="W176" s="0" t="n">
        <v>0</v>
      </c>
      <c r="X176" s="0" t="n">
        <v>1.1</v>
      </c>
      <c r="Y176" s="0" t="n">
        <v>2</v>
      </c>
      <c r="Z176" s="0" t="n">
        <v>3</v>
      </c>
      <c r="AA176" s="0" t="s">
        <v>178</v>
      </c>
      <c r="AC176" s="0" t="n">
        <f aca="false">IF(AND(E176&gt;D176,Z176&gt;1),1,0)</f>
        <v>1</v>
      </c>
    </row>
    <row r="177" customFormat="false" ht="12.75" hidden="false" customHeight="false" outlineLevel="0" collapsed="false">
      <c r="A177" s="0" t="s">
        <v>275</v>
      </c>
      <c r="B177" s="0" t="n">
        <v>62</v>
      </c>
      <c r="C177" s="0" t="n">
        <v>37</v>
      </c>
      <c r="D177" s="0" t="n">
        <v>62</v>
      </c>
      <c r="E177" s="0" t="n">
        <v>62</v>
      </c>
      <c r="F177" s="0" t="n">
        <v>517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6.52</v>
      </c>
      <c r="N177" s="0" t="n">
        <v>4.34</v>
      </c>
      <c r="O177" s="0" t="n">
        <v>1.3</v>
      </c>
      <c r="P177" s="0" t="n">
        <v>2.27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158.41</v>
      </c>
      <c r="V177" s="0" t="n">
        <v>3.9</v>
      </c>
      <c r="W177" s="0" t="n">
        <v>9.23</v>
      </c>
      <c r="X177" s="0" t="n">
        <v>3</v>
      </c>
      <c r="Y177" s="0" t="n">
        <v>1</v>
      </c>
      <c r="Z177" s="0" t="n">
        <v>1</v>
      </c>
      <c r="AA177" s="0" t="s">
        <v>180</v>
      </c>
      <c r="AB177" s="0" t="n">
        <f aca="false">IF(AND(Z177=1,Q177&gt;50),1,0)</f>
        <v>0</v>
      </c>
      <c r="AC177" s="0" t="n">
        <f aca="false">IF(AND(E177&gt;D177,Z177&gt;1),1,0)</f>
        <v>0</v>
      </c>
    </row>
    <row r="178" customFormat="false" ht="12.75" hidden="false" customHeight="false" outlineLevel="0" collapsed="false">
      <c r="A178" s="0" t="s">
        <v>276</v>
      </c>
      <c r="B178" s="0" t="n">
        <v>6</v>
      </c>
      <c r="C178" s="0" t="n">
        <v>0</v>
      </c>
      <c r="D178" s="0" t="n">
        <v>6</v>
      </c>
      <c r="E178" s="0" t="n">
        <v>6</v>
      </c>
      <c r="F178" s="0" t="n">
        <v>0</v>
      </c>
      <c r="G178" s="0" t="n">
        <v>6</v>
      </c>
      <c r="H178" s="0" t="n">
        <v>68</v>
      </c>
      <c r="I178" s="0" t="n">
        <v>26</v>
      </c>
      <c r="J178" s="0" t="n">
        <v>0</v>
      </c>
      <c r="K178" s="0" t="n">
        <v>76</v>
      </c>
      <c r="L178" s="0" t="n">
        <v>109</v>
      </c>
      <c r="M178" s="0" t="n">
        <v>5.17</v>
      </c>
      <c r="N178" s="0" t="n">
        <v>2.16</v>
      </c>
      <c r="O178" s="0" t="n">
        <v>0.56</v>
      </c>
      <c r="P178" s="0" t="n">
        <v>0.17</v>
      </c>
      <c r="Q178" s="0" t="n">
        <v>3.94</v>
      </c>
      <c r="R178" s="0" t="n">
        <v>1.12</v>
      </c>
      <c r="S178" s="0" t="n">
        <v>16.06</v>
      </c>
      <c r="T178" s="0" t="n">
        <v>3</v>
      </c>
      <c r="U178" s="0" t="n">
        <v>0</v>
      </c>
      <c r="V178" s="0" t="n">
        <v>0</v>
      </c>
      <c r="W178" s="0" t="n">
        <v>0</v>
      </c>
      <c r="X178" s="0" t="n">
        <v>2.33</v>
      </c>
      <c r="Y178" s="0" t="n">
        <v>1</v>
      </c>
      <c r="Z178" s="0" t="n">
        <v>1</v>
      </c>
      <c r="AA178" s="0" t="s">
        <v>180</v>
      </c>
      <c r="AB178" s="0" t="n">
        <f aca="false">IF(AND(Z178=1,Q178&gt;50),1,0)</f>
        <v>0</v>
      </c>
      <c r="AC178" s="0" t="n">
        <f aca="false">IF(AND(E178&gt;D178,Z178&gt;1),1,0)</f>
        <v>0</v>
      </c>
    </row>
    <row r="179" customFormat="false" ht="12.75" hidden="false" customHeight="false" outlineLevel="0" collapsed="false">
      <c r="A179" s="0" t="s">
        <v>95</v>
      </c>
      <c r="B179" s="0" t="n">
        <v>15</v>
      </c>
      <c r="C179" s="0" t="n">
        <v>0</v>
      </c>
      <c r="D179" s="0" t="n">
        <v>15</v>
      </c>
      <c r="E179" s="0" t="n">
        <v>15</v>
      </c>
      <c r="F179" s="0" t="n">
        <v>54</v>
      </c>
      <c r="G179" s="0" t="n">
        <v>17</v>
      </c>
      <c r="H179" s="0" t="n">
        <v>69</v>
      </c>
      <c r="I179" s="0" t="n">
        <v>14</v>
      </c>
      <c r="J179" s="0" t="n">
        <v>0</v>
      </c>
      <c r="K179" s="0" t="n">
        <v>52</v>
      </c>
      <c r="L179" s="0" t="n">
        <v>117</v>
      </c>
      <c r="M179" s="0" t="n">
        <v>5.27</v>
      </c>
      <c r="N179" s="0" t="n">
        <v>4.16</v>
      </c>
      <c r="O179" s="0" t="n">
        <v>0.81</v>
      </c>
      <c r="P179" s="0" t="n">
        <v>0</v>
      </c>
      <c r="Q179" s="0" t="n">
        <v>56.73</v>
      </c>
      <c r="R179" s="0" t="n">
        <v>3.6</v>
      </c>
      <c r="S179" s="0" t="n">
        <v>301.2</v>
      </c>
      <c r="T179" s="0" t="n">
        <v>48</v>
      </c>
      <c r="U179" s="0" t="n">
        <v>0</v>
      </c>
      <c r="V179" s="0" t="n">
        <v>0</v>
      </c>
      <c r="W179" s="0" t="n">
        <v>0</v>
      </c>
      <c r="X179" s="0" t="n">
        <v>1</v>
      </c>
      <c r="Y179" s="0" t="n">
        <v>1</v>
      </c>
      <c r="Z179" s="0" t="n">
        <v>1</v>
      </c>
      <c r="AA179" s="0" t="s">
        <v>178</v>
      </c>
      <c r="AB179" s="0" t="n">
        <f aca="false">IF(AND(Z179=1,Q179&gt;50),1,0)</f>
        <v>1</v>
      </c>
      <c r="AC179" s="0" t="n">
        <f aca="false">IF(AND(E179&gt;D179,Z179&gt;1),1,0)</f>
        <v>0</v>
      </c>
    </row>
    <row r="180" customFormat="false" ht="12.75" hidden="false" customHeight="false" outlineLevel="0" collapsed="false">
      <c r="A180" s="0" t="s">
        <v>277</v>
      </c>
      <c r="B180" s="0" t="n">
        <v>6</v>
      </c>
      <c r="C180" s="0" t="n">
        <v>0</v>
      </c>
      <c r="D180" s="0" t="n">
        <v>6</v>
      </c>
      <c r="E180" s="0" t="n">
        <v>6</v>
      </c>
      <c r="F180" s="0" t="n">
        <v>9</v>
      </c>
      <c r="G180" s="0" t="n">
        <v>1</v>
      </c>
      <c r="H180" s="0" t="n">
        <v>64</v>
      </c>
      <c r="I180" s="0" t="n">
        <v>35</v>
      </c>
      <c r="J180" s="0" t="n">
        <v>66</v>
      </c>
      <c r="K180" s="0" t="n">
        <v>90</v>
      </c>
      <c r="L180" s="0" t="n">
        <v>109</v>
      </c>
      <c r="M180" s="0" t="n">
        <v>1.67</v>
      </c>
      <c r="N180" s="0" t="n">
        <v>1.57</v>
      </c>
      <c r="O180" s="0" t="n">
        <v>0.12</v>
      </c>
      <c r="P180" s="0" t="n">
        <v>0</v>
      </c>
      <c r="Q180" s="0" t="n">
        <v>4.92</v>
      </c>
      <c r="R180" s="0" t="n">
        <v>1.42</v>
      </c>
      <c r="S180" s="0" t="n">
        <v>19.67</v>
      </c>
      <c r="T180" s="0" t="n">
        <v>4</v>
      </c>
      <c r="U180" s="0" t="n">
        <v>0</v>
      </c>
      <c r="V180" s="0" t="n">
        <v>0</v>
      </c>
      <c r="W180" s="0" t="n">
        <v>0</v>
      </c>
      <c r="X180" s="0" t="n">
        <v>1</v>
      </c>
      <c r="Y180" s="0" t="n">
        <v>1</v>
      </c>
      <c r="Z180" s="0" t="n">
        <v>1</v>
      </c>
      <c r="AA180" s="0" t="s">
        <v>180</v>
      </c>
      <c r="AB180" s="0" t="n">
        <f aca="false">IF(AND(Z180=1,Q180&gt;50),1,0)</f>
        <v>0</v>
      </c>
      <c r="AC180" s="0" t="n">
        <f aca="false">IF(AND(E180&gt;D180,Z180&gt;1),1,0)</f>
        <v>0</v>
      </c>
    </row>
    <row r="181" customFormat="false" ht="12.75" hidden="false" customHeight="false" outlineLevel="0" collapsed="false">
      <c r="A181" s="0" t="s">
        <v>96</v>
      </c>
      <c r="B181" s="0" t="n">
        <v>9</v>
      </c>
      <c r="C181" s="0" t="n">
        <v>1</v>
      </c>
      <c r="D181" s="0" t="n">
        <v>2</v>
      </c>
      <c r="E181" s="0" t="n">
        <v>60</v>
      </c>
      <c r="F181" s="0" t="n">
        <v>91</v>
      </c>
      <c r="G181" s="0" t="n">
        <v>13</v>
      </c>
      <c r="H181" s="0" t="n">
        <v>69</v>
      </c>
      <c r="I181" s="0" t="n">
        <v>18</v>
      </c>
      <c r="J181" s="0" t="n">
        <v>36</v>
      </c>
      <c r="K181" s="0" t="n">
        <v>92</v>
      </c>
      <c r="L181" s="0" t="n">
        <v>120</v>
      </c>
      <c r="M181" s="0" t="n">
        <v>53.44</v>
      </c>
      <c r="N181" s="0" t="n">
        <v>4.21</v>
      </c>
      <c r="O181" s="0" t="n">
        <v>0.77</v>
      </c>
      <c r="P181" s="0" t="n">
        <v>0.33</v>
      </c>
      <c r="Q181" s="0" t="n">
        <v>7.54</v>
      </c>
      <c r="R181" s="0" t="n">
        <v>1.89</v>
      </c>
      <c r="S181" s="0" t="n">
        <v>32.5</v>
      </c>
      <c r="T181" s="0" t="n">
        <v>6</v>
      </c>
      <c r="U181" s="0" t="n">
        <v>0</v>
      </c>
      <c r="V181" s="0" t="n">
        <v>0</v>
      </c>
      <c r="W181" s="0" t="n">
        <v>0</v>
      </c>
      <c r="X181" s="0" t="n">
        <v>2.74</v>
      </c>
      <c r="Y181" s="0" t="n">
        <v>30</v>
      </c>
      <c r="Z181" s="0" t="n">
        <v>10</v>
      </c>
      <c r="AA181" s="0" t="s">
        <v>178</v>
      </c>
      <c r="AC181" s="0" t="n">
        <f aca="false">IF(AND(E181&gt;D181,Z181&gt;1),1,0)</f>
        <v>1</v>
      </c>
    </row>
    <row r="182" customFormat="false" ht="12.75" hidden="false" customHeight="false" outlineLevel="0" collapsed="false">
      <c r="A182" s="0" t="s">
        <v>97</v>
      </c>
      <c r="B182" s="0" t="n">
        <v>10</v>
      </c>
      <c r="C182" s="0" t="n">
        <v>0</v>
      </c>
      <c r="D182" s="0" t="n">
        <v>3</v>
      </c>
      <c r="E182" s="0" t="n">
        <v>4</v>
      </c>
      <c r="F182" s="0" t="n">
        <v>23</v>
      </c>
      <c r="G182" s="0" t="n">
        <v>21</v>
      </c>
      <c r="H182" s="0" t="n">
        <v>73</v>
      </c>
      <c r="I182" s="0" t="n">
        <v>6</v>
      </c>
      <c r="J182" s="0" t="n">
        <v>50</v>
      </c>
      <c r="K182" s="0" t="n">
        <v>97</v>
      </c>
      <c r="L182" s="0" t="n">
        <v>120</v>
      </c>
      <c r="M182" s="0" t="n">
        <v>27.4</v>
      </c>
      <c r="N182" s="0" t="n">
        <v>3.81</v>
      </c>
      <c r="O182" s="0" t="n">
        <v>1.01</v>
      </c>
      <c r="P182" s="0" t="n">
        <v>0.7</v>
      </c>
      <c r="Q182" s="0" t="n">
        <v>7.43</v>
      </c>
      <c r="R182" s="0" t="n">
        <v>2.21</v>
      </c>
      <c r="S182" s="0" t="n">
        <v>33.57</v>
      </c>
      <c r="T182" s="0" t="n">
        <v>6</v>
      </c>
      <c r="U182" s="0" t="n">
        <v>0</v>
      </c>
      <c r="V182" s="0" t="n">
        <v>0</v>
      </c>
      <c r="W182" s="0" t="n">
        <v>0</v>
      </c>
      <c r="X182" s="0" t="n">
        <v>1</v>
      </c>
      <c r="Y182" s="0" t="n">
        <v>1.33</v>
      </c>
      <c r="Z182" s="0" t="n">
        <v>9</v>
      </c>
      <c r="AA182" s="0" t="s">
        <v>178</v>
      </c>
      <c r="AC182" s="0" t="n">
        <f aca="false">IF(AND(E182&gt;D182,Z182&gt;1),1,0)</f>
        <v>1</v>
      </c>
    </row>
    <row r="183" customFormat="false" ht="12.75" hidden="false" customHeight="false" outlineLevel="0" collapsed="false">
      <c r="A183" s="0" t="s">
        <v>98</v>
      </c>
      <c r="B183" s="0" t="n">
        <v>12</v>
      </c>
      <c r="C183" s="0" t="n">
        <v>0</v>
      </c>
      <c r="D183" s="0" t="n">
        <v>3</v>
      </c>
      <c r="E183" s="0" t="n">
        <v>8</v>
      </c>
      <c r="F183" s="0" t="n">
        <v>26</v>
      </c>
      <c r="G183" s="0" t="n">
        <v>16</v>
      </c>
      <c r="H183" s="0" t="n">
        <v>84</v>
      </c>
      <c r="I183" s="0" t="n">
        <v>0</v>
      </c>
      <c r="J183" s="0" t="n">
        <v>0</v>
      </c>
      <c r="K183" s="0" t="n">
        <v>85</v>
      </c>
      <c r="L183" s="0" t="n">
        <v>120</v>
      </c>
      <c r="M183" s="0" t="n">
        <v>6.83</v>
      </c>
      <c r="N183" s="0" t="n">
        <v>4.45</v>
      </c>
      <c r="O183" s="0" t="n">
        <v>0.74</v>
      </c>
      <c r="P183" s="0" t="n">
        <v>0.5</v>
      </c>
      <c r="Q183" s="0" t="n">
        <v>3.5</v>
      </c>
      <c r="R183" s="0" t="n">
        <v>1</v>
      </c>
      <c r="S183" s="0" t="n">
        <v>15.25</v>
      </c>
      <c r="T183" s="0" t="n">
        <v>3</v>
      </c>
      <c r="U183" s="0" t="n">
        <v>0</v>
      </c>
      <c r="V183" s="0" t="n">
        <v>0</v>
      </c>
      <c r="W183" s="0" t="n">
        <v>0</v>
      </c>
      <c r="X183" s="0" t="n">
        <v>1.26</v>
      </c>
      <c r="Y183" s="0" t="n">
        <v>2.67</v>
      </c>
      <c r="Z183" s="0" t="n">
        <v>6</v>
      </c>
      <c r="AA183" s="0" t="s">
        <v>178</v>
      </c>
      <c r="AC183" s="0" t="n">
        <f aca="false">IF(AND(E183&gt;D183,Z183&gt;1),1,0)</f>
        <v>1</v>
      </c>
    </row>
    <row r="184" customFormat="false" ht="12.75" hidden="false" customHeight="false" outlineLevel="0" collapsed="false">
      <c r="A184" s="0" t="s">
        <v>99</v>
      </c>
      <c r="B184" s="0" t="n">
        <v>8</v>
      </c>
      <c r="C184" s="0" t="n">
        <v>0</v>
      </c>
      <c r="D184" s="0" t="n">
        <v>3</v>
      </c>
      <c r="E184" s="0" t="n">
        <v>11</v>
      </c>
      <c r="F184" s="0" t="n">
        <v>1</v>
      </c>
      <c r="G184" s="0" t="n">
        <v>7</v>
      </c>
      <c r="H184" s="0" t="n">
        <v>87</v>
      </c>
      <c r="I184" s="0" t="n">
        <v>6</v>
      </c>
      <c r="J184" s="0" t="n">
        <v>36</v>
      </c>
      <c r="K184" s="0" t="n">
        <v>68</v>
      </c>
      <c r="L184" s="0" t="n">
        <v>120</v>
      </c>
      <c r="M184" s="0" t="n">
        <v>9.75</v>
      </c>
      <c r="N184" s="0" t="n">
        <v>4.51</v>
      </c>
      <c r="O184" s="0" t="n">
        <v>1</v>
      </c>
      <c r="P184" s="0" t="n">
        <v>0.13</v>
      </c>
      <c r="Q184" s="0" t="n">
        <v>5.08</v>
      </c>
      <c r="R184" s="0" t="n">
        <v>1.17</v>
      </c>
      <c r="S184" s="0" t="n">
        <v>24.58</v>
      </c>
      <c r="T184" s="0" t="n">
        <v>4</v>
      </c>
      <c r="U184" s="0" t="n">
        <v>0</v>
      </c>
      <c r="V184" s="0" t="n">
        <v>0</v>
      </c>
      <c r="W184" s="0" t="n">
        <v>0</v>
      </c>
      <c r="X184" s="0" t="n">
        <v>1.04</v>
      </c>
      <c r="Y184" s="0" t="n">
        <v>3.67</v>
      </c>
      <c r="Z184" s="0" t="n">
        <v>8</v>
      </c>
      <c r="AA184" s="0" t="s">
        <v>178</v>
      </c>
      <c r="AC184" s="0" t="n">
        <f aca="false">IF(AND(E184&gt;D184,Z184&gt;1),1,0)</f>
        <v>1</v>
      </c>
    </row>
    <row r="185" customFormat="false" ht="12.75" hidden="false" customHeight="false" outlineLevel="0" collapsed="false">
      <c r="A185" s="0" t="s">
        <v>100</v>
      </c>
      <c r="B185" s="0" t="n">
        <v>10</v>
      </c>
      <c r="C185" s="0" t="n">
        <v>0</v>
      </c>
      <c r="D185" s="0" t="n">
        <v>7</v>
      </c>
      <c r="E185" s="0" t="n">
        <v>7</v>
      </c>
      <c r="F185" s="0" t="n">
        <v>7</v>
      </c>
      <c r="G185" s="0" t="n">
        <v>8</v>
      </c>
      <c r="H185" s="0" t="n">
        <v>92</v>
      </c>
      <c r="I185" s="0" t="n">
        <v>0</v>
      </c>
      <c r="J185" s="0" t="n">
        <v>48</v>
      </c>
      <c r="K185" s="0" t="n">
        <v>77</v>
      </c>
      <c r="L185" s="0" t="n">
        <v>117</v>
      </c>
      <c r="M185" s="0" t="n">
        <v>3.9</v>
      </c>
      <c r="N185" s="0" t="n">
        <v>1.91</v>
      </c>
      <c r="O185" s="0" t="n">
        <v>0.34</v>
      </c>
      <c r="P185" s="0" t="n">
        <v>0</v>
      </c>
      <c r="Q185" s="0" t="n">
        <v>6.73</v>
      </c>
      <c r="R185" s="0" t="n">
        <v>1.55</v>
      </c>
      <c r="S185" s="0" t="n">
        <v>35</v>
      </c>
      <c r="T185" s="0" t="n">
        <v>5</v>
      </c>
      <c r="U185" s="0" t="n">
        <v>0</v>
      </c>
      <c r="V185" s="0" t="n">
        <v>0</v>
      </c>
      <c r="W185" s="0" t="n">
        <v>0</v>
      </c>
      <c r="X185" s="0" t="n">
        <v>1</v>
      </c>
      <c r="Y185" s="0" t="n">
        <v>1</v>
      </c>
      <c r="Z185" s="0" t="n">
        <v>1</v>
      </c>
      <c r="AA185" s="0" t="s">
        <v>178</v>
      </c>
      <c r="AB185" s="0" t="n">
        <f aca="false">IF(AND(Z185=1,Q185&gt;50),1,0)</f>
        <v>0</v>
      </c>
      <c r="AC185" s="0" t="n">
        <f aca="false">IF(AND(E185&gt;D185,Z185&gt;1),1,0)</f>
        <v>0</v>
      </c>
    </row>
    <row r="186" customFormat="false" ht="12.75" hidden="false" customHeight="false" outlineLevel="0" collapsed="false">
      <c r="A186" s="0" t="s">
        <v>165</v>
      </c>
      <c r="B186" s="0" t="n">
        <v>6</v>
      </c>
      <c r="C186" s="0" t="n">
        <v>0</v>
      </c>
      <c r="D186" s="0" t="n">
        <v>3</v>
      </c>
      <c r="E186" s="0" t="n">
        <v>5</v>
      </c>
      <c r="F186" s="0" t="n">
        <v>12</v>
      </c>
      <c r="G186" s="0" t="n">
        <v>26</v>
      </c>
      <c r="H186" s="0" t="n">
        <v>62</v>
      </c>
      <c r="I186" s="0" t="n">
        <v>12</v>
      </c>
      <c r="J186" s="0" t="n">
        <v>0</v>
      </c>
      <c r="K186" s="0" t="n">
        <v>92</v>
      </c>
      <c r="L186" s="0" t="n">
        <v>120</v>
      </c>
      <c r="M186" s="0" t="n">
        <v>11.33</v>
      </c>
      <c r="N186" s="0" t="n">
        <v>2.18</v>
      </c>
      <c r="O186" s="0" t="n">
        <v>0.44</v>
      </c>
      <c r="P186" s="0" t="n">
        <v>0.17</v>
      </c>
      <c r="Q186" s="0" t="n">
        <v>4.14</v>
      </c>
      <c r="R186" s="0" t="n">
        <v>1.29</v>
      </c>
      <c r="S186" s="0" t="n">
        <v>17</v>
      </c>
      <c r="T186" s="0" t="n">
        <v>3</v>
      </c>
      <c r="U186" s="0" t="n">
        <v>0</v>
      </c>
      <c r="V186" s="0" t="n">
        <v>0</v>
      </c>
      <c r="W186" s="0" t="n">
        <v>0</v>
      </c>
      <c r="X186" s="0" t="n">
        <v>1.05</v>
      </c>
      <c r="Y186" s="0" t="n">
        <v>1.67</v>
      </c>
      <c r="Z186" s="0" t="n">
        <v>4</v>
      </c>
      <c r="AA186" s="0" t="s">
        <v>178</v>
      </c>
      <c r="AC186" s="0" t="n">
        <f aca="false">IF(AND(E186&gt;D186,Z186&gt;1),1,0)</f>
        <v>1</v>
      </c>
    </row>
    <row r="187" customFormat="false" ht="12.75" hidden="false" customHeight="false" outlineLevel="0" collapsed="false">
      <c r="A187" s="0" t="s">
        <v>101</v>
      </c>
      <c r="B187" s="0" t="n">
        <v>10</v>
      </c>
      <c r="C187" s="0" t="n">
        <v>0</v>
      </c>
      <c r="D187" s="0" t="n">
        <v>3</v>
      </c>
      <c r="E187" s="0" t="n">
        <v>4</v>
      </c>
      <c r="F187" s="0" t="n">
        <v>5</v>
      </c>
      <c r="G187" s="0" t="n">
        <v>12</v>
      </c>
      <c r="H187" s="0" t="n">
        <v>65</v>
      </c>
      <c r="I187" s="0" t="n">
        <v>23</v>
      </c>
      <c r="J187" s="0" t="n">
        <v>71</v>
      </c>
      <c r="K187" s="0" t="n">
        <v>100</v>
      </c>
      <c r="L187" s="0" t="n">
        <v>120</v>
      </c>
      <c r="M187" s="0" t="n">
        <v>8</v>
      </c>
      <c r="N187" s="0" t="n">
        <v>2.16</v>
      </c>
      <c r="O187" s="0" t="n">
        <v>0.52</v>
      </c>
      <c r="P187" s="0" t="n">
        <v>0.3</v>
      </c>
      <c r="Q187" s="0" t="n">
        <v>6.27</v>
      </c>
      <c r="R187" s="0" t="n">
        <v>1.73</v>
      </c>
      <c r="S187" s="0" t="n">
        <v>24.4</v>
      </c>
      <c r="T187" s="0" t="n">
        <v>5</v>
      </c>
      <c r="U187" s="0" t="n">
        <v>0</v>
      </c>
      <c r="V187" s="0" t="n">
        <v>0</v>
      </c>
      <c r="W187" s="0" t="n">
        <v>0</v>
      </c>
      <c r="X187" s="0" t="n">
        <v>1.39</v>
      </c>
      <c r="Y187" s="0" t="n">
        <v>1.33</v>
      </c>
      <c r="Z187" s="0" t="n">
        <v>5</v>
      </c>
      <c r="AA187" s="0" t="s">
        <v>178</v>
      </c>
      <c r="AC187" s="0" t="n">
        <f aca="false">IF(AND(E187&gt;D187,Z187&gt;1),1,0)</f>
        <v>1</v>
      </c>
    </row>
    <row r="188" customFormat="false" ht="12.75" hidden="false" customHeight="false" outlineLevel="0" collapsed="false">
      <c r="A188" s="0" t="s">
        <v>166</v>
      </c>
      <c r="B188" s="0" t="n">
        <v>7</v>
      </c>
      <c r="C188" s="0" t="n">
        <v>0</v>
      </c>
      <c r="D188" s="0" t="n">
        <v>3</v>
      </c>
      <c r="E188" s="0" t="n">
        <v>5</v>
      </c>
      <c r="F188" s="0" t="n">
        <v>5</v>
      </c>
      <c r="G188" s="0" t="n">
        <v>34</v>
      </c>
      <c r="H188" s="0" t="n">
        <v>66</v>
      </c>
      <c r="I188" s="0" t="n">
        <v>0</v>
      </c>
      <c r="J188" s="0" t="n">
        <v>93</v>
      </c>
      <c r="K188" s="0" t="n">
        <v>111</v>
      </c>
      <c r="L188" s="0" t="n">
        <v>120</v>
      </c>
      <c r="M188" s="0" t="n">
        <v>6.14</v>
      </c>
      <c r="N188" s="0" t="n">
        <v>2.27</v>
      </c>
      <c r="O188" s="0" t="n">
        <v>0.48</v>
      </c>
      <c r="P188" s="0" t="n">
        <v>0</v>
      </c>
      <c r="Q188" s="0" t="n">
        <v>3.8</v>
      </c>
      <c r="R188" s="0" t="n">
        <v>1.2</v>
      </c>
      <c r="S188" s="0" t="n">
        <v>13.6</v>
      </c>
      <c r="T188" s="0" t="n">
        <v>3</v>
      </c>
      <c r="U188" s="0" t="n">
        <v>0</v>
      </c>
      <c r="V188" s="0" t="n">
        <v>0</v>
      </c>
      <c r="W188" s="0" t="n">
        <v>0</v>
      </c>
      <c r="X188" s="0" t="n">
        <v>1.07</v>
      </c>
      <c r="Y188" s="0" t="n">
        <v>1.67</v>
      </c>
      <c r="Z188" s="0" t="n">
        <v>3</v>
      </c>
      <c r="AA188" s="0" t="s">
        <v>178</v>
      </c>
      <c r="AC188" s="0" t="n">
        <f aca="false">IF(AND(E188&gt;D188,Z188&gt;1),1,0)</f>
        <v>1</v>
      </c>
    </row>
    <row r="189" customFormat="false" ht="12.75" hidden="false" customHeight="false" outlineLevel="0" collapsed="false">
      <c r="A189" s="0" t="s">
        <v>102</v>
      </c>
      <c r="B189" s="0" t="n">
        <v>8</v>
      </c>
      <c r="C189" s="0" t="n">
        <v>0</v>
      </c>
      <c r="D189" s="0" t="n">
        <v>2</v>
      </c>
      <c r="E189" s="0" t="n">
        <v>5</v>
      </c>
      <c r="F189" s="0" t="n">
        <v>5</v>
      </c>
      <c r="G189" s="0" t="n">
        <v>24</v>
      </c>
      <c r="H189" s="0" t="n">
        <v>65</v>
      </c>
      <c r="I189" s="0" t="n">
        <v>11</v>
      </c>
      <c r="J189" s="0" t="n">
        <v>38</v>
      </c>
      <c r="K189" s="0" t="n">
        <v>80</v>
      </c>
      <c r="L189" s="0" t="n">
        <v>114</v>
      </c>
      <c r="M189" s="0" t="n">
        <v>11.5</v>
      </c>
      <c r="N189" s="0" t="n">
        <v>4.06</v>
      </c>
      <c r="O189" s="0" t="n">
        <v>0.73</v>
      </c>
      <c r="P189" s="0" t="n">
        <v>0.25</v>
      </c>
      <c r="Q189" s="0" t="n">
        <v>8.74</v>
      </c>
      <c r="R189" s="0" t="n">
        <v>1.84</v>
      </c>
      <c r="S189" s="0" t="n">
        <v>40.32</v>
      </c>
      <c r="T189" s="0" t="n">
        <v>7</v>
      </c>
      <c r="U189" s="0" t="n">
        <v>0</v>
      </c>
      <c r="V189" s="0" t="n">
        <v>0</v>
      </c>
      <c r="W189" s="0" t="n">
        <v>0</v>
      </c>
      <c r="X189" s="0" t="n">
        <v>1.02</v>
      </c>
      <c r="Y189" s="0" t="n">
        <v>2.5</v>
      </c>
      <c r="Z189" s="0" t="n">
        <v>10</v>
      </c>
      <c r="AA189" s="0" t="s">
        <v>178</v>
      </c>
      <c r="AC189" s="0" t="n">
        <f aca="false">IF(AND(E189&gt;D189,Z189&gt;1),1,0)</f>
        <v>1</v>
      </c>
    </row>
    <row r="190" customFormat="false" ht="12.75" hidden="false" customHeight="false" outlineLevel="0" collapsed="false">
      <c r="A190" s="0" t="s">
        <v>103</v>
      </c>
      <c r="B190" s="0" t="n">
        <v>8</v>
      </c>
      <c r="C190" s="0" t="n">
        <v>0</v>
      </c>
      <c r="D190" s="0" t="n">
        <v>8</v>
      </c>
      <c r="E190" s="0" t="n">
        <v>8</v>
      </c>
      <c r="F190" s="0" t="n">
        <v>7</v>
      </c>
      <c r="G190" s="0" t="n">
        <v>0</v>
      </c>
      <c r="H190" s="0" t="n">
        <v>100</v>
      </c>
      <c r="I190" s="0" t="n">
        <v>0</v>
      </c>
      <c r="J190" s="0" t="n">
        <v>92</v>
      </c>
      <c r="K190" s="0" t="n">
        <v>92</v>
      </c>
      <c r="L190" s="0" t="n">
        <v>92</v>
      </c>
      <c r="M190" s="0" t="n">
        <v>3.5</v>
      </c>
      <c r="N190" s="0" t="n">
        <v>2.45</v>
      </c>
      <c r="O190" s="0" t="n">
        <v>0.43</v>
      </c>
      <c r="P190" s="0" t="n">
        <v>0.63</v>
      </c>
      <c r="Q190" s="0" t="n">
        <v>8</v>
      </c>
      <c r="R190" s="0" t="n">
        <v>2</v>
      </c>
      <c r="S190" s="0" t="n">
        <v>29</v>
      </c>
      <c r="T190" s="0" t="n">
        <v>6</v>
      </c>
      <c r="U190" s="0" t="n">
        <v>0</v>
      </c>
      <c r="V190" s="0" t="n">
        <v>0</v>
      </c>
      <c r="W190" s="0" t="n">
        <v>0</v>
      </c>
      <c r="X190" s="0" t="n">
        <v>1</v>
      </c>
      <c r="Y190" s="0" t="n">
        <v>1</v>
      </c>
      <c r="Z190" s="0" t="n">
        <v>1</v>
      </c>
      <c r="AA190" s="0" t="s">
        <v>178</v>
      </c>
      <c r="AB190" s="0" t="n">
        <f aca="false">IF(AND(Z190=1,Q190&gt;50),1,0)</f>
        <v>0</v>
      </c>
      <c r="AC190" s="0" t="n">
        <f aca="false">IF(AND(E190&gt;D190,Z190&gt;1),1,0)</f>
        <v>0</v>
      </c>
    </row>
    <row r="191" customFormat="false" ht="12.75" hidden="false" customHeight="false" outlineLevel="0" collapsed="false">
      <c r="A191" s="0" t="s">
        <v>104</v>
      </c>
      <c r="B191" s="0" t="n">
        <v>5</v>
      </c>
      <c r="C191" s="0" t="n">
        <v>0</v>
      </c>
      <c r="D191" s="0" t="n">
        <v>3</v>
      </c>
      <c r="E191" s="0" t="n">
        <v>5</v>
      </c>
      <c r="F191" s="0" t="n">
        <v>2</v>
      </c>
      <c r="G191" s="0" t="n">
        <v>1</v>
      </c>
      <c r="H191" s="0" t="n">
        <v>71</v>
      </c>
      <c r="I191" s="0" t="n">
        <v>28</v>
      </c>
      <c r="J191" s="0" t="n">
        <v>36</v>
      </c>
      <c r="K191" s="0" t="n">
        <v>90</v>
      </c>
      <c r="L191" s="0" t="n">
        <v>117</v>
      </c>
      <c r="M191" s="0" t="n">
        <v>205.6</v>
      </c>
      <c r="N191" s="0" t="n">
        <v>3.01</v>
      </c>
      <c r="O191" s="0" t="n">
        <v>0.37</v>
      </c>
      <c r="P191" s="0" t="n">
        <v>0</v>
      </c>
      <c r="Q191" s="0" t="n">
        <v>6</v>
      </c>
      <c r="R191" s="0" t="n">
        <v>1.83</v>
      </c>
      <c r="S191" s="0" t="n">
        <v>25.67</v>
      </c>
      <c r="T191" s="0" t="n">
        <v>5</v>
      </c>
      <c r="U191" s="0" t="n">
        <v>0</v>
      </c>
      <c r="V191" s="0" t="n">
        <v>0</v>
      </c>
      <c r="W191" s="0" t="n">
        <v>0</v>
      </c>
      <c r="X191" s="0" t="n">
        <v>1</v>
      </c>
      <c r="Y191" s="0" t="n">
        <v>1.67</v>
      </c>
      <c r="Z191" s="0" t="n">
        <v>5</v>
      </c>
      <c r="AA191" s="0" t="s">
        <v>178</v>
      </c>
      <c r="AC191" s="0" t="n">
        <f aca="false">IF(AND(E191&gt;D191,Z191&gt;1),1,0)</f>
        <v>1</v>
      </c>
    </row>
    <row r="192" customFormat="false" ht="12.75" hidden="false" customHeight="false" outlineLevel="0" collapsed="false">
      <c r="A192" s="0" t="s">
        <v>105</v>
      </c>
      <c r="B192" s="0" t="n">
        <v>11</v>
      </c>
      <c r="C192" s="0" t="n">
        <v>0</v>
      </c>
      <c r="D192" s="0" t="n">
        <v>6</v>
      </c>
      <c r="E192" s="0" t="n">
        <v>10</v>
      </c>
      <c r="F192" s="0" t="n">
        <v>10</v>
      </c>
      <c r="G192" s="0" t="n">
        <v>17</v>
      </c>
      <c r="H192" s="0" t="n">
        <v>62</v>
      </c>
      <c r="I192" s="0" t="n">
        <v>21</v>
      </c>
      <c r="J192" s="0" t="n">
        <v>0</v>
      </c>
      <c r="K192" s="0" t="n">
        <v>83</v>
      </c>
      <c r="L192" s="0" t="n">
        <v>120</v>
      </c>
      <c r="M192" s="0" t="n">
        <v>10.91</v>
      </c>
      <c r="N192" s="0" t="n">
        <v>4.03</v>
      </c>
      <c r="O192" s="0" t="n">
        <v>0.98</v>
      </c>
      <c r="P192" s="0" t="n">
        <v>0.27</v>
      </c>
      <c r="Q192" s="0" t="n">
        <v>10.12</v>
      </c>
      <c r="R192" s="0" t="n">
        <v>2</v>
      </c>
      <c r="S192" s="0" t="n">
        <v>46.62</v>
      </c>
      <c r="T192" s="0" t="n">
        <v>8</v>
      </c>
      <c r="U192" s="0" t="n">
        <v>0</v>
      </c>
      <c r="V192" s="0" t="n">
        <v>0</v>
      </c>
      <c r="W192" s="0" t="n">
        <v>0</v>
      </c>
      <c r="X192" s="0" t="n">
        <v>1.06</v>
      </c>
      <c r="Y192" s="0" t="n">
        <v>1.67</v>
      </c>
      <c r="Z192" s="0" t="n">
        <v>4</v>
      </c>
      <c r="AA192" s="0" t="s">
        <v>178</v>
      </c>
      <c r="AC192" s="0" t="n">
        <f aca="false">IF(AND(E192&gt;D192,Z192&gt;1),1,0)</f>
        <v>1</v>
      </c>
    </row>
    <row r="193" customFormat="false" ht="12.75" hidden="false" customHeight="false" outlineLevel="0" collapsed="false">
      <c r="A193" s="0" t="s">
        <v>106</v>
      </c>
      <c r="B193" s="0" t="n">
        <v>19</v>
      </c>
      <c r="C193" s="0" t="n">
        <v>0</v>
      </c>
      <c r="D193" s="0" t="n">
        <v>1</v>
      </c>
      <c r="E193" s="0" t="n">
        <v>24</v>
      </c>
      <c r="F193" s="0" t="n">
        <v>61</v>
      </c>
      <c r="G193" s="0" t="n">
        <v>19</v>
      </c>
      <c r="H193" s="0" t="n">
        <v>75</v>
      </c>
      <c r="I193" s="0" t="n">
        <v>6</v>
      </c>
      <c r="J193" s="0" t="n">
        <v>41</v>
      </c>
      <c r="K193" s="0" t="n">
        <v>87</v>
      </c>
      <c r="L193" s="0" t="n">
        <v>118</v>
      </c>
      <c r="M193" s="0" t="n">
        <v>9.21</v>
      </c>
      <c r="N193" s="0" t="n">
        <v>4.04</v>
      </c>
      <c r="O193" s="0" t="n">
        <v>0.88</v>
      </c>
      <c r="P193" s="0" t="n">
        <v>0.47</v>
      </c>
      <c r="Q193" s="0" t="n">
        <v>13.29</v>
      </c>
      <c r="R193" s="0" t="n">
        <v>2.62</v>
      </c>
      <c r="S193" s="0" t="n">
        <v>62.14</v>
      </c>
      <c r="T193" s="0" t="n">
        <v>11</v>
      </c>
      <c r="U193" s="0" t="n">
        <v>0</v>
      </c>
      <c r="V193" s="0" t="n">
        <v>0</v>
      </c>
      <c r="W193" s="0" t="n">
        <v>0</v>
      </c>
      <c r="X193" s="0" t="n">
        <v>1.37</v>
      </c>
      <c r="Y193" s="0" t="n">
        <v>24</v>
      </c>
      <c r="Z193" s="0" t="n">
        <v>4</v>
      </c>
      <c r="AA193" s="0" t="s">
        <v>178</v>
      </c>
      <c r="AC193" s="0" t="n">
        <f aca="false">IF(AND(E193&gt;D193,Z193&gt;1),1,0)</f>
        <v>1</v>
      </c>
    </row>
    <row r="194" customFormat="false" ht="12.75" hidden="false" customHeight="false" outlineLevel="0" collapsed="false">
      <c r="A194" s="0" t="s">
        <v>167</v>
      </c>
      <c r="B194" s="0" t="n">
        <v>7</v>
      </c>
      <c r="C194" s="0" t="n">
        <v>0</v>
      </c>
      <c r="D194" s="0" t="n">
        <v>3</v>
      </c>
      <c r="E194" s="0" t="n">
        <v>5</v>
      </c>
      <c r="F194" s="0" t="n">
        <v>5</v>
      </c>
      <c r="G194" s="0" t="n">
        <v>34</v>
      </c>
      <c r="H194" s="0" t="n">
        <v>66</v>
      </c>
      <c r="I194" s="0" t="n">
        <v>0</v>
      </c>
      <c r="J194" s="0" t="n">
        <v>93</v>
      </c>
      <c r="K194" s="0" t="n">
        <v>111</v>
      </c>
      <c r="L194" s="0" t="n">
        <v>120</v>
      </c>
      <c r="M194" s="0" t="n">
        <v>6.14</v>
      </c>
      <c r="N194" s="0" t="n">
        <v>2.27</v>
      </c>
      <c r="O194" s="0" t="n">
        <v>0.48</v>
      </c>
      <c r="P194" s="0" t="n">
        <v>0</v>
      </c>
      <c r="Q194" s="0" t="n">
        <v>3.8</v>
      </c>
      <c r="R194" s="0" t="n">
        <v>1.2</v>
      </c>
      <c r="S194" s="0" t="n">
        <v>13.6</v>
      </c>
      <c r="T194" s="0" t="n">
        <v>3</v>
      </c>
      <c r="U194" s="0" t="n">
        <v>0</v>
      </c>
      <c r="V194" s="0" t="n">
        <v>0</v>
      </c>
      <c r="W194" s="0" t="n">
        <v>0</v>
      </c>
      <c r="X194" s="0" t="n">
        <v>1.07</v>
      </c>
      <c r="Y194" s="0" t="n">
        <v>1.67</v>
      </c>
      <c r="Z194" s="0" t="n">
        <v>3</v>
      </c>
      <c r="AA194" s="0" t="s">
        <v>178</v>
      </c>
      <c r="AC194" s="0" t="n">
        <f aca="false">IF(AND(E194&gt;D194,Z194&gt;1),1,0)</f>
        <v>1</v>
      </c>
    </row>
    <row r="195" customFormat="false" ht="12.75" hidden="false" customHeight="false" outlineLevel="0" collapsed="false">
      <c r="A195" s="0" t="s">
        <v>107</v>
      </c>
      <c r="B195" s="0" t="n">
        <v>8</v>
      </c>
      <c r="C195" s="0" t="n">
        <v>0</v>
      </c>
      <c r="D195" s="0" t="n">
        <v>1</v>
      </c>
      <c r="E195" s="0" t="n">
        <v>2</v>
      </c>
      <c r="F195" s="0" t="n">
        <v>13</v>
      </c>
      <c r="G195" s="0" t="n">
        <v>4</v>
      </c>
      <c r="H195" s="0" t="n">
        <v>73</v>
      </c>
      <c r="I195" s="0" t="n">
        <v>23</v>
      </c>
      <c r="J195" s="0" t="n">
        <v>55</v>
      </c>
      <c r="K195" s="0" t="n">
        <v>100</v>
      </c>
      <c r="L195" s="0" t="n">
        <v>120</v>
      </c>
      <c r="M195" s="0" t="n">
        <v>15.13</v>
      </c>
      <c r="N195" s="0" t="n">
        <v>3.43</v>
      </c>
      <c r="O195" s="0" t="n">
        <v>0.82</v>
      </c>
      <c r="P195" s="0" t="n">
        <v>0.13</v>
      </c>
      <c r="Q195" s="0" t="n">
        <v>5.53</v>
      </c>
      <c r="R195" s="0" t="n">
        <v>1.41</v>
      </c>
      <c r="S195" s="0" t="n">
        <v>23.24</v>
      </c>
      <c r="T195" s="0" t="n">
        <v>4</v>
      </c>
      <c r="U195" s="0" t="n">
        <v>0</v>
      </c>
      <c r="V195" s="0" t="n">
        <v>0</v>
      </c>
      <c r="W195" s="0" t="n">
        <v>0</v>
      </c>
      <c r="X195" s="0" t="n">
        <v>1.33</v>
      </c>
      <c r="Y195" s="0" t="n">
        <v>2</v>
      </c>
      <c r="Z195" s="0" t="n">
        <v>23</v>
      </c>
      <c r="AA195" s="0" t="s">
        <v>178</v>
      </c>
      <c r="AC195" s="0" t="n">
        <f aca="false">IF(AND(E195&gt;D195,Z195&gt;1),1,0)</f>
        <v>1</v>
      </c>
    </row>
    <row r="196" customFormat="false" ht="12.75" hidden="false" customHeight="false" outlineLevel="0" collapsed="false">
      <c r="A196" s="0" t="s">
        <v>108</v>
      </c>
      <c r="B196" s="0" t="n">
        <v>7</v>
      </c>
      <c r="C196" s="0" t="n">
        <v>0</v>
      </c>
      <c r="D196" s="0" t="n">
        <v>3</v>
      </c>
      <c r="E196" s="0" t="n">
        <v>111</v>
      </c>
      <c r="F196" s="0" t="n">
        <v>14</v>
      </c>
      <c r="G196" s="0" t="n">
        <v>26</v>
      </c>
      <c r="H196" s="0" t="n">
        <v>62</v>
      </c>
      <c r="I196" s="0" t="n">
        <v>12</v>
      </c>
      <c r="J196" s="0" t="n">
        <v>93</v>
      </c>
      <c r="K196" s="0" t="n">
        <v>110</v>
      </c>
      <c r="L196" s="0" t="n">
        <v>120</v>
      </c>
      <c r="M196" s="0" t="n">
        <v>12.14</v>
      </c>
      <c r="N196" s="0" t="n">
        <v>2.52</v>
      </c>
      <c r="O196" s="0" t="n">
        <v>0.42</v>
      </c>
      <c r="P196" s="0" t="n">
        <v>0.29</v>
      </c>
      <c r="Q196" s="0" t="n">
        <v>7.33</v>
      </c>
      <c r="R196" s="0" t="n">
        <v>1.83</v>
      </c>
      <c r="S196" s="0" t="n">
        <v>24.83</v>
      </c>
      <c r="T196" s="0" t="n">
        <v>6</v>
      </c>
      <c r="U196" s="0" t="n">
        <v>0</v>
      </c>
      <c r="V196" s="0" t="n">
        <v>0</v>
      </c>
      <c r="W196" s="0" t="n">
        <v>0</v>
      </c>
      <c r="X196" s="0" t="n">
        <v>1.15</v>
      </c>
      <c r="Y196" s="0" t="n">
        <v>37</v>
      </c>
      <c r="Z196" s="0" t="n">
        <v>14</v>
      </c>
      <c r="AA196" s="0" t="s">
        <v>178</v>
      </c>
      <c r="AC196" s="0" t="n">
        <f aca="false">IF(AND(E196&gt;D196,Z196&gt;1),1,0)</f>
        <v>1</v>
      </c>
    </row>
    <row r="197" customFormat="false" ht="12.75" hidden="false" customHeight="false" outlineLevel="0" collapsed="false">
      <c r="A197" s="0" t="s">
        <v>109</v>
      </c>
      <c r="B197" s="0" t="n">
        <v>27</v>
      </c>
      <c r="C197" s="0" t="n">
        <v>0</v>
      </c>
      <c r="D197" s="0" t="n">
        <v>18</v>
      </c>
      <c r="E197" s="0" t="n">
        <v>20</v>
      </c>
      <c r="F197" s="0" t="n">
        <v>109</v>
      </c>
      <c r="G197" s="0" t="n">
        <v>0</v>
      </c>
      <c r="H197" s="0" t="n">
        <v>100</v>
      </c>
      <c r="I197" s="0" t="n">
        <v>0</v>
      </c>
      <c r="J197" s="0" t="n">
        <v>8</v>
      </c>
      <c r="K197" s="0" t="n">
        <v>73</v>
      </c>
      <c r="L197" s="0" t="n">
        <v>106</v>
      </c>
      <c r="M197" s="0" t="n">
        <v>6.37</v>
      </c>
      <c r="N197" s="0" t="n">
        <v>4.48</v>
      </c>
      <c r="O197" s="0" t="n">
        <v>1.06</v>
      </c>
      <c r="P197" s="0" t="n">
        <v>0.26</v>
      </c>
      <c r="Q197" s="0" t="n">
        <v>7.25</v>
      </c>
      <c r="R197" s="0" t="n">
        <v>1.25</v>
      </c>
      <c r="S197" s="0" t="n">
        <v>28.75</v>
      </c>
      <c r="T197" s="0" t="n">
        <v>6</v>
      </c>
      <c r="U197" s="0" t="n">
        <v>0</v>
      </c>
      <c r="V197" s="0" t="n">
        <v>0</v>
      </c>
      <c r="W197" s="0" t="n">
        <v>0</v>
      </c>
      <c r="X197" s="0" t="n">
        <v>1.78</v>
      </c>
      <c r="Y197" s="0" t="n">
        <v>1.11</v>
      </c>
      <c r="Z197" s="0" t="n">
        <v>3</v>
      </c>
      <c r="AA197" s="0" t="s">
        <v>178</v>
      </c>
      <c r="AC197" s="0" t="n">
        <f aca="false">IF(AND(E197&gt;D197,Z197&gt;1),1,0)</f>
        <v>1</v>
      </c>
    </row>
    <row r="198" customFormat="false" ht="12.75" hidden="false" customHeight="false" outlineLevel="0" collapsed="false">
      <c r="A198" s="0" t="s">
        <v>110</v>
      </c>
      <c r="B198" s="0" t="n">
        <v>6</v>
      </c>
      <c r="C198" s="0" t="n">
        <v>2</v>
      </c>
      <c r="D198" s="0" t="n">
        <v>2</v>
      </c>
      <c r="E198" s="0" t="n">
        <v>13</v>
      </c>
      <c r="F198" s="0" t="n">
        <v>16</v>
      </c>
      <c r="G198" s="0" t="n">
        <v>17</v>
      </c>
      <c r="H198" s="0" t="n">
        <v>78</v>
      </c>
      <c r="I198" s="0" t="n">
        <v>5</v>
      </c>
      <c r="J198" s="0" t="n">
        <v>36</v>
      </c>
      <c r="K198" s="0" t="n">
        <v>91</v>
      </c>
      <c r="L198" s="0" t="n">
        <v>116</v>
      </c>
      <c r="M198" s="0" t="n">
        <v>30.17</v>
      </c>
      <c r="N198" s="0" t="n">
        <v>3.2</v>
      </c>
      <c r="O198" s="0" t="n">
        <v>0.53</v>
      </c>
      <c r="P198" s="0" t="n">
        <v>0.67</v>
      </c>
      <c r="Q198" s="0" t="n">
        <v>6.87</v>
      </c>
      <c r="R198" s="0" t="n">
        <v>1.47</v>
      </c>
      <c r="S198" s="0" t="n">
        <v>27.73</v>
      </c>
      <c r="T198" s="0" t="n">
        <v>5</v>
      </c>
      <c r="U198" s="0" t="n">
        <v>0</v>
      </c>
      <c r="V198" s="0" t="n">
        <v>0</v>
      </c>
      <c r="W198" s="0" t="n">
        <v>0</v>
      </c>
      <c r="X198" s="0" t="n">
        <v>1.8</v>
      </c>
      <c r="Y198" s="0" t="n">
        <v>6.5</v>
      </c>
      <c r="Z198" s="0" t="n">
        <v>9</v>
      </c>
      <c r="AA198" s="0" t="s">
        <v>178</v>
      </c>
      <c r="AC198" s="0" t="n">
        <f aca="false">IF(AND(E198&gt;D198,Z198&gt;1),1,0)</f>
        <v>1</v>
      </c>
    </row>
    <row r="199" customFormat="false" ht="12.75" hidden="false" customHeight="false" outlineLevel="0" collapsed="false">
      <c r="A199" s="0" t="s">
        <v>111</v>
      </c>
      <c r="B199" s="0" t="n">
        <v>15</v>
      </c>
      <c r="C199" s="0" t="n">
        <v>0</v>
      </c>
      <c r="D199" s="0" t="n">
        <v>5</v>
      </c>
      <c r="E199" s="0" t="n">
        <v>5</v>
      </c>
      <c r="F199" s="0" t="n">
        <v>7</v>
      </c>
      <c r="G199" s="0" t="n">
        <v>15</v>
      </c>
      <c r="H199" s="0" t="n">
        <v>60</v>
      </c>
      <c r="I199" s="0" t="n">
        <v>25</v>
      </c>
      <c r="J199" s="0" t="n">
        <v>56</v>
      </c>
      <c r="K199" s="0" t="n">
        <v>89</v>
      </c>
      <c r="L199" s="0" t="n">
        <v>120</v>
      </c>
      <c r="M199" s="0" t="n">
        <v>5.47</v>
      </c>
      <c r="N199" s="0" t="n">
        <v>5.06</v>
      </c>
      <c r="O199" s="0" t="n">
        <v>1.1</v>
      </c>
      <c r="P199" s="0" t="n">
        <v>0.27</v>
      </c>
      <c r="Q199" s="0" t="n">
        <v>10.63</v>
      </c>
      <c r="R199" s="0" t="n">
        <v>2.79</v>
      </c>
      <c r="S199" s="0" t="n">
        <v>47</v>
      </c>
      <c r="T199" s="0" t="n">
        <v>9</v>
      </c>
      <c r="U199" s="0" t="n">
        <v>0</v>
      </c>
      <c r="V199" s="0" t="n">
        <v>0</v>
      </c>
      <c r="W199" s="0" t="n">
        <v>0</v>
      </c>
      <c r="X199" s="0" t="n">
        <v>1.03</v>
      </c>
      <c r="Y199" s="0" t="n">
        <v>1</v>
      </c>
      <c r="Z199" s="0" t="n">
        <v>7</v>
      </c>
      <c r="AA199" s="0" t="s">
        <v>178</v>
      </c>
      <c r="AC199" s="0" t="n">
        <f aca="false">IF(AND(E199&gt;D199,Z199&gt;1),1,0)</f>
        <v>0</v>
      </c>
    </row>
    <row r="200" customFormat="false" ht="12.75" hidden="false" customHeight="false" outlineLevel="0" collapsed="false">
      <c r="A200" s="0" t="s">
        <v>112</v>
      </c>
      <c r="B200" s="0" t="n">
        <v>8</v>
      </c>
      <c r="C200" s="0" t="n">
        <v>0</v>
      </c>
      <c r="D200" s="0" t="n">
        <v>4</v>
      </c>
      <c r="E200" s="0" t="n">
        <v>6</v>
      </c>
      <c r="F200" s="0" t="n">
        <v>5</v>
      </c>
      <c r="G200" s="0" t="n">
        <v>43</v>
      </c>
      <c r="H200" s="0" t="n">
        <v>57</v>
      </c>
      <c r="I200" s="0" t="n">
        <v>0</v>
      </c>
      <c r="J200" s="0" t="n">
        <v>11</v>
      </c>
      <c r="K200" s="0" t="n">
        <v>94</v>
      </c>
      <c r="L200" s="0" t="n">
        <v>120</v>
      </c>
      <c r="M200" s="0" t="n">
        <v>5.88</v>
      </c>
      <c r="N200" s="0" t="n">
        <v>2.8</v>
      </c>
      <c r="O200" s="0" t="n">
        <v>0.58</v>
      </c>
      <c r="P200" s="0" t="n">
        <v>0</v>
      </c>
      <c r="Q200" s="0" t="n">
        <v>4.67</v>
      </c>
      <c r="R200" s="0" t="n">
        <v>1.17</v>
      </c>
      <c r="S200" s="0" t="n">
        <v>23.33</v>
      </c>
      <c r="T200" s="0" t="n">
        <v>4</v>
      </c>
      <c r="U200" s="0" t="n">
        <v>0</v>
      </c>
      <c r="V200" s="0" t="n">
        <v>0</v>
      </c>
      <c r="W200" s="0" t="n">
        <v>0</v>
      </c>
      <c r="X200" s="0" t="n">
        <v>1.05</v>
      </c>
      <c r="Y200" s="0" t="n">
        <v>1.5</v>
      </c>
      <c r="Z200" s="0" t="n">
        <v>3</v>
      </c>
      <c r="AA200" s="0" t="s">
        <v>178</v>
      </c>
      <c r="AC200" s="0" t="n">
        <f aca="false">IF(AND(E200&gt;D200,Z200&gt;1),1,0)</f>
        <v>1</v>
      </c>
    </row>
    <row r="201" customFormat="false" ht="12.75" hidden="false" customHeight="false" outlineLevel="0" collapsed="false">
      <c r="A201" s="0" t="s">
        <v>113</v>
      </c>
      <c r="B201" s="0" t="n">
        <v>6</v>
      </c>
      <c r="C201" s="0" t="n">
        <v>0</v>
      </c>
      <c r="D201" s="0" t="n">
        <v>4</v>
      </c>
      <c r="E201" s="0" t="n">
        <v>6</v>
      </c>
      <c r="F201" s="0" t="n">
        <v>2</v>
      </c>
      <c r="G201" s="0" t="n">
        <v>7</v>
      </c>
      <c r="H201" s="0" t="n">
        <v>87</v>
      </c>
      <c r="I201" s="0" t="n">
        <v>6</v>
      </c>
      <c r="J201" s="0" t="n">
        <v>36</v>
      </c>
      <c r="K201" s="0" t="n">
        <v>78</v>
      </c>
      <c r="L201" s="0" t="n">
        <v>105</v>
      </c>
      <c r="M201" s="0" t="n">
        <v>5</v>
      </c>
      <c r="N201" s="0" t="n">
        <v>1.32</v>
      </c>
      <c r="O201" s="0" t="n">
        <v>0.26</v>
      </c>
      <c r="P201" s="0" t="n">
        <v>0</v>
      </c>
      <c r="Q201" s="0" t="n">
        <v>23.07</v>
      </c>
      <c r="R201" s="0" t="n">
        <v>4.73</v>
      </c>
      <c r="S201" s="0" t="n">
        <v>117.6</v>
      </c>
      <c r="T201" s="0" t="n">
        <v>19</v>
      </c>
      <c r="U201" s="0" t="n">
        <v>0</v>
      </c>
      <c r="V201" s="0" t="n">
        <v>0</v>
      </c>
      <c r="W201" s="0" t="n">
        <v>0</v>
      </c>
      <c r="X201" s="0" t="n">
        <v>2.06</v>
      </c>
      <c r="Y201" s="0" t="n">
        <v>1.5</v>
      </c>
      <c r="Z201" s="0" t="n">
        <v>3</v>
      </c>
      <c r="AA201" s="0" t="s">
        <v>178</v>
      </c>
      <c r="AC201" s="0" t="n">
        <f aca="false">IF(AND(E201&gt;D201,Z201&gt;1),1,0)</f>
        <v>1</v>
      </c>
    </row>
    <row r="202" customFormat="false" ht="12.75" hidden="false" customHeight="false" outlineLevel="0" collapsed="false">
      <c r="A202" s="0" t="s">
        <v>114</v>
      </c>
      <c r="B202" s="0" t="n">
        <v>10</v>
      </c>
      <c r="C202" s="0" t="n">
        <v>0</v>
      </c>
      <c r="D202" s="0" t="n">
        <v>4</v>
      </c>
      <c r="E202" s="0" t="n">
        <v>5</v>
      </c>
      <c r="F202" s="0" t="n">
        <v>0</v>
      </c>
      <c r="G202" s="0" t="n">
        <v>12</v>
      </c>
      <c r="H202" s="0" t="n">
        <v>77</v>
      </c>
      <c r="I202" s="0" t="n">
        <v>11</v>
      </c>
      <c r="J202" s="0" t="n">
        <v>36</v>
      </c>
      <c r="K202" s="0" t="n">
        <v>80</v>
      </c>
      <c r="L202" s="0" t="n">
        <v>120</v>
      </c>
      <c r="M202" s="0" t="n">
        <v>2.6</v>
      </c>
      <c r="N202" s="0" t="n">
        <v>3.49</v>
      </c>
      <c r="O202" s="0" t="n">
        <v>0.75</v>
      </c>
      <c r="P202" s="0" t="n">
        <v>0.2</v>
      </c>
      <c r="Q202" s="0" t="n">
        <v>6</v>
      </c>
      <c r="R202" s="0" t="n">
        <v>1.57</v>
      </c>
      <c r="S202" s="0" t="n">
        <v>26.29</v>
      </c>
      <c r="T202" s="0" t="n">
        <v>5</v>
      </c>
      <c r="U202" s="0" t="n">
        <v>0</v>
      </c>
      <c r="V202" s="0" t="n">
        <v>0</v>
      </c>
      <c r="W202" s="0" t="n">
        <v>0</v>
      </c>
      <c r="X202" s="0" t="n">
        <v>1.5</v>
      </c>
      <c r="Y202" s="0" t="n">
        <v>1.25</v>
      </c>
      <c r="Z202" s="0" t="n">
        <v>3</v>
      </c>
      <c r="AA202" s="0" t="s">
        <v>178</v>
      </c>
      <c r="AC202" s="0" t="n">
        <f aca="false">IF(AND(E202&gt;D202,Z202&gt;1),1,0)</f>
        <v>1</v>
      </c>
    </row>
    <row r="203" customFormat="false" ht="12.75" hidden="false" customHeight="false" outlineLevel="0" collapsed="false">
      <c r="A203" s="0" t="s">
        <v>115</v>
      </c>
      <c r="B203" s="0" t="n">
        <v>14</v>
      </c>
      <c r="C203" s="0" t="n">
        <v>0</v>
      </c>
      <c r="D203" s="0" t="n">
        <v>3</v>
      </c>
      <c r="E203" s="0" t="n">
        <v>12</v>
      </c>
      <c r="F203" s="0" t="n">
        <v>15</v>
      </c>
      <c r="G203" s="0" t="n">
        <v>10</v>
      </c>
      <c r="H203" s="0" t="n">
        <v>70</v>
      </c>
      <c r="I203" s="0" t="n">
        <v>20</v>
      </c>
      <c r="J203" s="0" t="n">
        <v>32</v>
      </c>
      <c r="K203" s="0" t="n">
        <v>85</v>
      </c>
      <c r="L203" s="0" t="n">
        <v>120</v>
      </c>
      <c r="M203" s="0" t="n">
        <v>5.64</v>
      </c>
      <c r="N203" s="0" t="n">
        <v>2.57</v>
      </c>
      <c r="O203" s="0" t="n">
        <v>0.58</v>
      </c>
      <c r="P203" s="0" t="n">
        <v>0</v>
      </c>
      <c r="Q203" s="0" t="n">
        <v>6.19</v>
      </c>
      <c r="R203" s="0" t="n">
        <v>2</v>
      </c>
      <c r="S203" s="0" t="n">
        <v>28.94</v>
      </c>
      <c r="T203" s="0" t="n">
        <v>5</v>
      </c>
      <c r="U203" s="0" t="n">
        <v>0</v>
      </c>
      <c r="V203" s="0" t="n">
        <v>0</v>
      </c>
      <c r="W203" s="0" t="n">
        <v>0</v>
      </c>
      <c r="X203" s="0" t="n">
        <v>1.02</v>
      </c>
      <c r="Y203" s="0" t="n">
        <v>4</v>
      </c>
      <c r="Z203" s="0" t="n">
        <v>4</v>
      </c>
      <c r="AA203" s="0" t="s">
        <v>178</v>
      </c>
      <c r="AC203" s="0" t="n">
        <f aca="false">IF(AND(E203&gt;D203,Z203&gt;1),1,0)</f>
        <v>1</v>
      </c>
    </row>
    <row r="204" customFormat="false" ht="12.75" hidden="false" customHeight="false" outlineLevel="0" collapsed="false">
      <c r="A204" s="0" t="s">
        <v>116</v>
      </c>
      <c r="B204" s="0" t="n">
        <v>18</v>
      </c>
      <c r="C204" s="0" t="n">
        <v>1</v>
      </c>
      <c r="D204" s="0" t="n">
        <v>5</v>
      </c>
      <c r="E204" s="0" t="n">
        <v>29</v>
      </c>
      <c r="F204" s="0" t="n">
        <v>154</v>
      </c>
      <c r="G204" s="0" t="n">
        <v>22</v>
      </c>
      <c r="H204" s="0" t="n">
        <v>60</v>
      </c>
      <c r="I204" s="0" t="n">
        <v>18</v>
      </c>
      <c r="J204" s="0" t="n">
        <v>36</v>
      </c>
      <c r="K204" s="0" t="n">
        <v>93</v>
      </c>
      <c r="L204" s="0" t="n">
        <v>120</v>
      </c>
      <c r="M204" s="0" t="n">
        <v>13.78</v>
      </c>
      <c r="N204" s="0" t="n">
        <v>5.05</v>
      </c>
      <c r="O204" s="0" t="n">
        <v>0.95</v>
      </c>
      <c r="P204" s="0" t="n">
        <v>1.17</v>
      </c>
      <c r="Q204" s="0" t="n">
        <v>9.61</v>
      </c>
      <c r="R204" s="0" t="n">
        <v>1.44</v>
      </c>
      <c r="S204" s="0" t="n">
        <v>40.28</v>
      </c>
      <c r="T204" s="0" t="n">
        <v>8</v>
      </c>
      <c r="U204" s="0" t="n">
        <v>0</v>
      </c>
      <c r="V204" s="0" t="n">
        <v>0</v>
      </c>
      <c r="W204" s="0" t="n">
        <v>0</v>
      </c>
      <c r="X204" s="0" t="n">
        <v>1.05</v>
      </c>
      <c r="Y204" s="0" t="n">
        <v>5.8</v>
      </c>
      <c r="Z204" s="0" t="n">
        <v>4</v>
      </c>
      <c r="AA204" s="0" t="s">
        <v>178</v>
      </c>
      <c r="AC204" s="0" t="n">
        <f aca="false">IF(AND(E204&gt;D204,Z204&gt;1),1,0)</f>
        <v>1</v>
      </c>
    </row>
    <row r="205" customFormat="false" ht="12.75" hidden="false" customHeight="false" outlineLevel="0" collapsed="false">
      <c r="A205" s="0" t="s">
        <v>117</v>
      </c>
      <c r="B205" s="0" t="n">
        <v>69</v>
      </c>
      <c r="C205" s="0" t="n">
        <v>0</v>
      </c>
      <c r="D205" s="0" t="n">
        <v>67</v>
      </c>
      <c r="E205" s="0" t="n">
        <v>68</v>
      </c>
      <c r="F205" s="0" t="n">
        <v>614</v>
      </c>
      <c r="G205" s="0" t="n">
        <v>19</v>
      </c>
      <c r="H205" s="0" t="n">
        <v>61</v>
      </c>
      <c r="I205" s="0" t="n">
        <v>20</v>
      </c>
      <c r="J205" s="0" t="n">
        <v>0</v>
      </c>
      <c r="K205" s="0" t="n">
        <v>90</v>
      </c>
      <c r="L205" s="0" t="n">
        <v>120</v>
      </c>
      <c r="M205" s="0" t="n">
        <v>17.88</v>
      </c>
      <c r="N205" s="0" t="n">
        <v>3.87</v>
      </c>
      <c r="O205" s="0" t="n">
        <v>1.06</v>
      </c>
      <c r="P205" s="0" t="n">
        <v>0</v>
      </c>
      <c r="Q205" s="0" t="n">
        <v>8.42</v>
      </c>
      <c r="R205" s="0" t="n">
        <v>2.07</v>
      </c>
      <c r="S205" s="0" t="n">
        <v>37.29</v>
      </c>
      <c r="T205" s="0" t="n">
        <v>7</v>
      </c>
      <c r="U205" s="0" t="n">
        <v>0</v>
      </c>
      <c r="V205" s="0" t="n">
        <v>0</v>
      </c>
      <c r="W205" s="0" t="n">
        <v>0</v>
      </c>
      <c r="X205" s="0" t="n">
        <v>1.07</v>
      </c>
      <c r="Y205" s="0" t="n">
        <v>1.01</v>
      </c>
      <c r="Z205" s="0" t="n">
        <v>2</v>
      </c>
      <c r="AA205" s="0" t="s">
        <v>178</v>
      </c>
      <c r="AC205" s="0" t="n">
        <f aca="false">IF(AND(E205&gt;D205,Z205&gt;1),1,0)</f>
        <v>1</v>
      </c>
    </row>
    <row r="206" customFormat="false" ht="12.75" hidden="false" customHeight="false" outlineLevel="0" collapsed="false">
      <c r="A206" s="0" t="s">
        <v>118</v>
      </c>
      <c r="B206" s="0" t="n">
        <v>6</v>
      </c>
      <c r="C206" s="0" t="n">
        <v>1</v>
      </c>
      <c r="D206" s="0" t="n">
        <v>1</v>
      </c>
      <c r="E206" s="0" t="n">
        <v>2</v>
      </c>
      <c r="F206" s="0" t="n">
        <v>1</v>
      </c>
      <c r="G206" s="0" t="n">
        <v>15</v>
      </c>
      <c r="H206" s="0" t="n">
        <v>80</v>
      </c>
      <c r="I206" s="0" t="n">
        <v>5</v>
      </c>
      <c r="J206" s="0" t="n">
        <v>0</v>
      </c>
      <c r="K206" s="0" t="n">
        <v>78</v>
      </c>
      <c r="L206" s="0" t="n">
        <v>117</v>
      </c>
      <c r="M206" s="0" t="n">
        <v>19</v>
      </c>
      <c r="N206" s="0" t="n">
        <v>2.85</v>
      </c>
      <c r="O206" s="0" t="n">
        <v>0.45</v>
      </c>
      <c r="P206" s="0" t="n">
        <v>0.67</v>
      </c>
      <c r="Q206" s="0" t="n">
        <v>6.47</v>
      </c>
      <c r="R206" s="0" t="n">
        <v>1</v>
      </c>
      <c r="S206" s="0" t="n">
        <v>26.53</v>
      </c>
      <c r="T206" s="0" t="n">
        <v>5</v>
      </c>
      <c r="U206" s="0" t="n">
        <v>0</v>
      </c>
      <c r="V206" s="0" t="n">
        <v>0</v>
      </c>
      <c r="W206" s="0" t="n">
        <v>0</v>
      </c>
      <c r="X206" s="0" t="n">
        <v>1.7</v>
      </c>
      <c r="Y206" s="0" t="n">
        <v>2</v>
      </c>
      <c r="Z206" s="0" t="n">
        <v>7</v>
      </c>
      <c r="AA206" s="0" t="s">
        <v>178</v>
      </c>
      <c r="AC206" s="0" t="n">
        <f aca="false">IF(AND(E206&gt;D206,Z206&gt;1),1,0)</f>
        <v>1</v>
      </c>
    </row>
    <row r="207" customFormat="false" ht="12.75" hidden="false" customHeight="false" outlineLevel="0" collapsed="false">
      <c r="A207" s="0" t="s">
        <v>119</v>
      </c>
      <c r="B207" s="0" t="n">
        <v>7</v>
      </c>
      <c r="C207" s="0" t="n">
        <v>0</v>
      </c>
      <c r="D207" s="0" t="n">
        <v>4</v>
      </c>
      <c r="E207" s="0" t="n">
        <v>4</v>
      </c>
      <c r="F207" s="0" t="n">
        <v>16</v>
      </c>
      <c r="G207" s="0" t="n">
        <v>10</v>
      </c>
      <c r="H207" s="0" t="n">
        <v>72</v>
      </c>
      <c r="I207" s="0" t="n">
        <v>18</v>
      </c>
      <c r="J207" s="0" t="n">
        <v>83</v>
      </c>
      <c r="K207" s="0" t="n">
        <v>107</v>
      </c>
      <c r="L207" s="0" t="n">
        <v>120</v>
      </c>
      <c r="M207" s="0" t="n">
        <v>12.71</v>
      </c>
      <c r="N207" s="0" t="n">
        <v>2.75</v>
      </c>
      <c r="O207" s="0" t="n">
        <v>0.6</v>
      </c>
      <c r="P207" s="0" t="n">
        <v>0.71</v>
      </c>
      <c r="Q207" s="0" t="n">
        <v>6.11</v>
      </c>
      <c r="R207" s="0" t="n">
        <v>1.56</v>
      </c>
      <c r="S207" s="0" t="n">
        <v>24.78</v>
      </c>
      <c r="T207" s="0" t="n">
        <v>5</v>
      </c>
      <c r="U207" s="0" t="n">
        <v>0</v>
      </c>
      <c r="V207" s="0" t="n">
        <v>0</v>
      </c>
      <c r="W207" s="0" t="n">
        <v>0</v>
      </c>
      <c r="X207" s="0" t="n">
        <v>1</v>
      </c>
      <c r="Y207" s="0" t="n">
        <v>1</v>
      </c>
      <c r="Z207" s="0" t="n">
        <v>2</v>
      </c>
      <c r="AA207" s="0" t="s">
        <v>178</v>
      </c>
      <c r="AC207" s="0" t="n">
        <f aca="false">IF(AND(E207&gt;D207,Z207&gt;1),1,0)</f>
        <v>0</v>
      </c>
    </row>
    <row r="208" customFormat="false" ht="12.75" hidden="false" customHeight="false" outlineLevel="0" collapsed="false">
      <c r="A208" s="0" t="s">
        <v>120</v>
      </c>
      <c r="B208" s="0" t="n">
        <v>6</v>
      </c>
      <c r="C208" s="0" t="n">
        <v>0</v>
      </c>
      <c r="D208" s="0" t="n">
        <v>1</v>
      </c>
      <c r="E208" s="0" t="n">
        <v>27</v>
      </c>
      <c r="F208" s="0" t="n">
        <v>59</v>
      </c>
      <c r="G208" s="0" t="n">
        <v>1</v>
      </c>
      <c r="H208" s="0" t="n">
        <v>86</v>
      </c>
      <c r="I208" s="0" t="n">
        <v>13</v>
      </c>
      <c r="J208" s="0" t="n">
        <v>0</v>
      </c>
      <c r="K208" s="0" t="n">
        <v>84</v>
      </c>
      <c r="L208" s="0" t="n">
        <v>120</v>
      </c>
      <c r="M208" s="0" t="n">
        <v>124</v>
      </c>
      <c r="N208" s="0" t="n">
        <v>4.73</v>
      </c>
      <c r="O208" s="0" t="n">
        <v>0.75</v>
      </c>
      <c r="P208" s="0" t="n">
        <v>0.83</v>
      </c>
      <c r="Q208" s="0" t="n">
        <v>6</v>
      </c>
      <c r="R208" s="0" t="n">
        <v>1.07</v>
      </c>
      <c r="S208" s="0" t="n">
        <v>28.57</v>
      </c>
      <c r="T208" s="0" t="n">
        <v>5</v>
      </c>
      <c r="U208" s="0" t="n">
        <v>0</v>
      </c>
      <c r="V208" s="0" t="n">
        <v>0</v>
      </c>
      <c r="W208" s="0" t="n">
        <v>0</v>
      </c>
      <c r="X208" s="0" t="n">
        <v>1.46</v>
      </c>
      <c r="Y208" s="0" t="n">
        <v>27</v>
      </c>
      <c r="Z208" s="0" t="n">
        <v>16</v>
      </c>
      <c r="AA208" s="0" t="s">
        <v>178</v>
      </c>
      <c r="AC208" s="0" t="n">
        <f aca="false">IF(AND(E208&gt;D208,Z208&gt;1),1,0)</f>
        <v>1</v>
      </c>
    </row>
    <row r="209" customFormat="false" ht="12.75" hidden="false" customHeight="false" outlineLevel="0" collapsed="false">
      <c r="A209" s="0" t="s">
        <v>121</v>
      </c>
      <c r="B209" s="0" t="n">
        <v>26</v>
      </c>
      <c r="C209" s="0" t="n">
        <v>0</v>
      </c>
      <c r="D209" s="0" t="n">
        <v>23</v>
      </c>
      <c r="E209" s="0" t="n">
        <v>30</v>
      </c>
      <c r="F209" s="0" t="n">
        <v>344</v>
      </c>
      <c r="G209" s="0" t="n">
        <v>24</v>
      </c>
      <c r="H209" s="0" t="n">
        <v>57</v>
      </c>
      <c r="I209" s="0" t="n">
        <v>19</v>
      </c>
      <c r="J209" s="0" t="n">
        <v>49</v>
      </c>
      <c r="K209" s="0" t="n">
        <v>78</v>
      </c>
      <c r="L209" s="0" t="n">
        <v>106</v>
      </c>
      <c r="M209" s="0" t="n">
        <v>35.85</v>
      </c>
      <c r="N209" s="0" t="n">
        <v>4.72</v>
      </c>
      <c r="O209" s="0" t="n">
        <v>1.19</v>
      </c>
      <c r="P209" s="0" t="n">
        <v>0.38</v>
      </c>
      <c r="Q209" s="0" t="n">
        <v>9.86</v>
      </c>
      <c r="R209" s="0" t="n">
        <v>2.29</v>
      </c>
      <c r="S209" s="0" t="n">
        <v>45.86</v>
      </c>
      <c r="T209" s="0" t="n">
        <v>8</v>
      </c>
      <c r="U209" s="0" t="n">
        <v>0</v>
      </c>
      <c r="V209" s="0" t="n">
        <v>0</v>
      </c>
      <c r="W209" s="0" t="n">
        <v>0</v>
      </c>
      <c r="X209" s="0" t="n">
        <v>1.22</v>
      </c>
      <c r="Y209" s="0" t="n">
        <v>1.3</v>
      </c>
      <c r="Z209" s="0" t="n">
        <v>4</v>
      </c>
      <c r="AA209" s="0" t="s">
        <v>178</v>
      </c>
      <c r="AC209" s="0" t="n">
        <f aca="false">IF(AND(E209&gt;D209,Z209&gt;1),1,0)</f>
        <v>1</v>
      </c>
    </row>
    <row r="210" customFormat="false" ht="12.75" hidden="false" customHeight="false" outlineLevel="0" collapsed="false">
      <c r="A210" s="0" t="s">
        <v>122</v>
      </c>
      <c r="B210" s="0" t="n">
        <v>7</v>
      </c>
      <c r="C210" s="0" t="n">
        <v>3</v>
      </c>
      <c r="D210" s="0" t="n">
        <v>2</v>
      </c>
      <c r="E210" s="0" t="n">
        <v>17</v>
      </c>
      <c r="F210" s="0" t="n">
        <v>8</v>
      </c>
      <c r="G210" s="0" t="n">
        <v>5</v>
      </c>
      <c r="H210" s="0" t="n">
        <v>76</v>
      </c>
      <c r="I210" s="0" t="n">
        <v>19</v>
      </c>
      <c r="J210" s="0" t="n">
        <v>0</v>
      </c>
      <c r="K210" s="0" t="n">
        <v>85</v>
      </c>
      <c r="L210" s="0" t="n">
        <v>117</v>
      </c>
      <c r="M210" s="0" t="n">
        <v>24</v>
      </c>
      <c r="N210" s="0" t="n">
        <v>2.45</v>
      </c>
      <c r="O210" s="0" t="n">
        <v>0.4</v>
      </c>
      <c r="P210" s="0" t="n">
        <v>0.71</v>
      </c>
      <c r="Q210" s="0" t="n">
        <v>7.11</v>
      </c>
      <c r="R210" s="0" t="n">
        <v>1.42</v>
      </c>
      <c r="S210" s="0" t="n">
        <v>28.26</v>
      </c>
      <c r="T210" s="0" t="n">
        <v>6</v>
      </c>
      <c r="U210" s="0" t="n">
        <v>0</v>
      </c>
      <c r="V210" s="0" t="n">
        <v>0</v>
      </c>
      <c r="W210" s="0" t="n">
        <v>0</v>
      </c>
      <c r="X210" s="0" t="n">
        <v>1.97</v>
      </c>
      <c r="Y210" s="0" t="n">
        <v>8.5</v>
      </c>
      <c r="Z210" s="0" t="n">
        <v>10</v>
      </c>
      <c r="AA210" s="0" t="s">
        <v>178</v>
      </c>
      <c r="AC210" s="0" t="n">
        <f aca="false">IF(AND(E210&gt;D210,Z210&gt;1),1,0)</f>
        <v>1</v>
      </c>
    </row>
    <row r="211" customFormat="false" ht="12.75" hidden="false" customHeight="false" outlineLevel="0" collapsed="false">
      <c r="A211" s="0" t="s">
        <v>123</v>
      </c>
      <c r="B211" s="0" t="n">
        <v>67</v>
      </c>
      <c r="C211" s="0" t="n">
        <v>0</v>
      </c>
      <c r="D211" s="0" t="n">
        <v>25</v>
      </c>
      <c r="E211" s="0" t="n">
        <v>38</v>
      </c>
      <c r="F211" s="0" t="n">
        <v>195</v>
      </c>
      <c r="G211" s="0" t="n">
        <v>16</v>
      </c>
      <c r="H211" s="0" t="n">
        <v>67</v>
      </c>
      <c r="I211" s="0" t="n">
        <v>17</v>
      </c>
      <c r="J211" s="0" t="n">
        <v>0</v>
      </c>
      <c r="K211" s="0" t="n">
        <v>91</v>
      </c>
      <c r="L211" s="0" t="n">
        <v>120</v>
      </c>
      <c r="M211" s="0" t="n">
        <v>9.7</v>
      </c>
      <c r="N211" s="0" t="n">
        <v>4.56</v>
      </c>
      <c r="O211" s="0" t="n">
        <v>1.19</v>
      </c>
      <c r="P211" s="0" t="n">
        <v>0.27</v>
      </c>
      <c r="Q211" s="0" t="n">
        <v>7.14</v>
      </c>
      <c r="R211" s="0" t="n">
        <v>1.73</v>
      </c>
      <c r="S211" s="0" t="n">
        <v>30.23</v>
      </c>
      <c r="T211" s="0" t="n">
        <v>6</v>
      </c>
      <c r="U211" s="0" t="n">
        <v>0</v>
      </c>
      <c r="V211" s="0" t="n">
        <v>0</v>
      </c>
      <c r="W211" s="0" t="n">
        <v>0</v>
      </c>
      <c r="X211" s="0" t="n">
        <v>1.12</v>
      </c>
      <c r="Y211" s="0" t="n">
        <v>1.52</v>
      </c>
      <c r="Z211" s="0" t="n">
        <v>5</v>
      </c>
      <c r="AA211" s="0" t="s">
        <v>178</v>
      </c>
      <c r="AC211" s="0" t="n">
        <f aca="false">IF(AND(E211&gt;D211,Z211&gt;1),1,0)</f>
        <v>1</v>
      </c>
    </row>
    <row r="212" customFormat="false" ht="12.75" hidden="false" customHeight="false" outlineLevel="0" collapsed="false">
      <c r="A212" s="0" t="s">
        <v>124</v>
      </c>
      <c r="B212" s="0" t="n">
        <v>4</v>
      </c>
      <c r="C212" s="0" t="n">
        <v>0</v>
      </c>
      <c r="D212" s="0" t="n">
        <v>2</v>
      </c>
      <c r="E212" s="0" t="n">
        <v>3</v>
      </c>
      <c r="F212" s="0" t="n">
        <v>10</v>
      </c>
      <c r="G212" s="0" t="n">
        <v>1</v>
      </c>
      <c r="H212" s="0" t="n">
        <v>87</v>
      </c>
      <c r="I212" s="0" t="n">
        <v>12</v>
      </c>
      <c r="J212" s="0" t="n">
        <v>55</v>
      </c>
      <c r="K212" s="0" t="n">
        <v>90</v>
      </c>
      <c r="L212" s="0" t="n">
        <v>120</v>
      </c>
      <c r="M212" s="0" t="n">
        <v>27</v>
      </c>
      <c r="N212" s="0" t="n">
        <v>2.79</v>
      </c>
      <c r="O212" s="0" t="n">
        <v>0.27</v>
      </c>
      <c r="P212" s="0" t="n">
        <v>0.25</v>
      </c>
      <c r="Q212" s="0" t="n">
        <v>6.33</v>
      </c>
      <c r="R212" s="0" t="n">
        <v>1.67</v>
      </c>
      <c r="S212" s="0" t="n">
        <v>28.17</v>
      </c>
      <c r="T212" s="0" t="n">
        <v>5</v>
      </c>
      <c r="U212" s="0" t="n">
        <v>0</v>
      </c>
      <c r="V212" s="0" t="n">
        <v>0</v>
      </c>
      <c r="W212" s="0" t="n">
        <v>0</v>
      </c>
      <c r="X212" s="0" t="n">
        <v>1.25</v>
      </c>
      <c r="Y212" s="0" t="n">
        <v>1.5</v>
      </c>
      <c r="Z212" s="0" t="n">
        <v>3</v>
      </c>
      <c r="AA212" s="0" t="s">
        <v>178</v>
      </c>
      <c r="AC212" s="0" t="n">
        <f aca="false">IF(AND(E212&gt;D212,Z212&gt;1),1,0)</f>
        <v>1</v>
      </c>
    </row>
    <row r="213" customFormat="false" ht="12.75" hidden="false" customHeight="false" outlineLevel="0" collapsed="false">
      <c r="A213" s="0" t="s">
        <v>125</v>
      </c>
      <c r="B213" s="0" t="n">
        <v>19</v>
      </c>
      <c r="C213" s="0" t="n">
        <v>1</v>
      </c>
      <c r="D213" s="0" t="n">
        <v>5</v>
      </c>
      <c r="E213" s="0" t="n">
        <v>32</v>
      </c>
      <c r="F213" s="0" t="n">
        <v>257</v>
      </c>
      <c r="G213" s="0" t="n">
        <v>22</v>
      </c>
      <c r="H213" s="0" t="n">
        <v>60</v>
      </c>
      <c r="I213" s="0" t="n">
        <v>18</v>
      </c>
      <c r="J213" s="0" t="n">
        <v>36</v>
      </c>
      <c r="K213" s="0" t="n">
        <v>93</v>
      </c>
      <c r="L213" s="0" t="n">
        <v>120</v>
      </c>
      <c r="M213" s="0" t="n">
        <v>16.42</v>
      </c>
      <c r="N213" s="0" t="n">
        <v>5.16</v>
      </c>
      <c r="O213" s="0" t="n">
        <v>0.93</v>
      </c>
      <c r="P213" s="0" t="n">
        <v>1.16</v>
      </c>
      <c r="Q213" s="0" t="n">
        <v>9.61</v>
      </c>
      <c r="R213" s="0" t="n">
        <v>1.44</v>
      </c>
      <c r="S213" s="0" t="n">
        <v>40.28</v>
      </c>
      <c r="T213" s="0" t="n">
        <v>8</v>
      </c>
      <c r="U213" s="0" t="n">
        <v>0</v>
      </c>
      <c r="V213" s="0" t="n">
        <v>0</v>
      </c>
      <c r="W213" s="0" t="n">
        <v>0</v>
      </c>
      <c r="X213" s="0" t="n">
        <v>1.05</v>
      </c>
      <c r="Y213" s="0" t="n">
        <v>6.4</v>
      </c>
      <c r="Z213" s="0" t="n">
        <v>7</v>
      </c>
      <c r="AA213" s="0" t="s">
        <v>178</v>
      </c>
      <c r="AC213" s="0" t="n">
        <f aca="false">IF(AND(E213&gt;D213,Z213&gt;1),1,0)</f>
        <v>1</v>
      </c>
    </row>
    <row r="214" customFormat="false" ht="12.75" hidden="false" customHeight="false" outlineLevel="0" collapsed="false">
      <c r="A214" s="0" t="s">
        <v>126</v>
      </c>
      <c r="B214" s="0" t="n">
        <v>18</v>
      </c>
      <c r="C214" s="0" t="n">
        <v>1</v>
      </c>
      <c r="D214" s="0" t="n">
        <v>5</v>
      </c>
      <c r="E214" s="0" t="n">
        <v>29</v>
      </c>
      <c r="F214" s="0" t="n">
        <v>154</v>
      </c>
      <c r="G214" s="0" t="n">
        <v>20</v>
      </c>
      <c r="H214" s="0" t="n">
        <v>58</v>
      </c>
      <c r="I214" s="0" t="n">
        <v>22</v>
      </c>
      <c r="J214" s="0" t="n">
        <v>36</v>
      </c>
      <c r="K214" s="0" t="n">
        <v>90</v>
      </c>
      <c r="L214" s="0" t="n">
        <v>120</v>
      </c>
      <c r="M214" s="0" t="n">
        <v>14</v>
      </c>
      <c r="N214" s="0" t="n">
        <v>5.04</v>
      </c>
      <c r="O214" s="0" t="n">
        <v>0.95</v>
      </c>
      <c r="P214" s="0" t="n">
        <v>1.17</v>
      </c>
      <c r="Q214" s="0" t="n">
        <v>9.48</v>
      </c>
      <c r="R214" s="0" t="n">
        <v>1.43</v>
      </c>
      <c r="S214" s="0" t="n">
        <v>39.95</v>
      </c>
      <c r="T214" s="0" t="n">
        <v>8</v>
      </c>
      <c r="U214" s="0" t="n">
        <v>0</v>
      </c>
      <c r="V214" s="0" t="n">
        <v>0</v>
      </c>
      <c r="W214" s="0" t="n">
        <v>0</v>
      </c>
      <c r="X214" s="0" t="n">
        <v>1.05</v>
      </c>
      <c r="Y214" s="0" t="n">
        <v>5.8</v>
      </c>
      <c r="Z214" s="0" t="n">
        <v>4</v>
      </c>
      <c r="AA214" s="0" t="s">
        <v>178</v>
      </c>
      <c r="AC214" s="0" t="n">
        <f aca="false">IF(AND(E214&gt;D214,Z214&gt;1),1,0)</f>
        <v>1</v>
      </c>
    </row>
    <row r="215" customFormat="false" ht="12.75" hidden="false" customHeight="false" outlineLevel="0" collapsed="false">
      <c r="A215" s="0" t="s">
        <v>127</v>
      </c>
      <c r="B215" s="0" t="n">
        <v>19</v>
      </c>
      <c r="C215" s="0" t="n">
        <v>0</v>
      </c>
      <c r="D215" s="0" t="n">
        <v>17</v>
      </c>
      <c r="E215" s="0" t="n">
        <v>19</v>
      </c>
      <c r="F215" s="0" t="n">
        <v>54</v>
      </c>
      <c r="G215" s="0" t="n">
        <v>34</v>
      </c>
      <c r="H215" s="0" t="n">
        <v>66</v>
      </c>
      <c r="I215" s="0" t="n">
        <v>0</v>
      </c>
      <c r="J215" s="0" t="n">
        <v>93</v>
      </c>
      <c r="K215" s="0" t="n">
        <v>111</v>
      </c>
      <c r="L215" s="0" t="n">
        <v>120</v>
      </c>
      <c r="M215" s="0" t="n">
        <v>5.84</v>
      </c>
      <c r="N215" s="0" t="n">
        <v>4.07</v>
      </c>
      <c r="O215" s="0" t="n">
        <v>0.92</v>
      </c>
      <c r="P215" s="0" t="n">
        <v>0</v>
      </c>
      <c r="Q215" s="0" t="n">
        <v>3.8</v>
      </c>
      <c r="R215" s="0" t="n">
        <v>1.2</v>
      </c>
      <c r="S215" s="0" t="n">
        <v>13.6</v>
      </c>
      <c r="T215" s="0" t="n">
        <v>3</v>
      </c>
      <c r="U215" s="0" t="n">
        <v>0</v>
      </c>
      <c r="V215" s="0" t="n">
        <v>0</v>
      </c>
      <c r="W215" s="0" t="n">
        <v>0</v>
      </c>
      <c r="X215" s="0" t="n">
        <v>1.02</v>
      </c>
      <c r="Y215" s="0" t="n">
        <v>1.12</v>
      </c>
      <c r="Z215" s="0" t="n">
        <v>3</v>
      </c>
      <c r="AA215" s="0" t="s">
        <v>178</v>
      </c>
      <c r="AC215" s="0" t="n">
        <f aca="false">IF(AND(E215&gt;D215,Z215&gt;1),1,0)</f>
        <v>1</v>
      </c>
    </row>
    <row r="216" customFormat="false" ht="12.75" hidden="false" customHeight="false" outlineLevel="0" collapsed="false">
      <c r="A216" s="0" t="s">
        <v>128</v>
      </c>
      <c r="B216" s="0" t="n">
        <v>12</v>
      </c>
      <c r="C216" s="0" t="n">
        <v>0</v>
      </c>
      <c r="D216" s="0" t="n">
        <v>8</v>
      </c>
      <c r="E216" s="10" t="n">
        <v>10</v>
      </c>
      <c r="F216" s="0" t="n">
        <v>5</v>
      </c>
      <c r="G216" s="0" t="n">
        <v>18</v>
      </c>
      <c r="H216" s="0" t="n">
        <v>82</v>
      </c>
      <c r="I216" s="0" t="n">
        <v>0</v>
      </c>
      <c r="J216" s="0" t="n">
        <v>36</v>
      </c>
      <c r="K216" s="0" t="n">
        <v>99</v>
      </c>
      <c r="L216" s="0" t="n">
        <v>120</v>
      </c>
      <c r="M216" s="0" t="n">
        <v>12.17</v>
      </c>
      <c r="N216" s="0" t="n">
        <v>3.41</v>
      </c>
      <c r="O216" s="0" t="n">
        <v>0.81</v>
      </c>
      <c r="P216" s="0" t="n">
        <v>0</v>
      </c>
      <c r="Q216" s="0" t="n">
        <v>4.48</v>
      </c>
      <c r="R216" s="0" t="n">
        <v>1.05</v>
      </c>
      <c r="S216" s="0" t="n">
        <v>18.86</v>
      </c>
      <c r="T216" s="0" t="n">
        <v>3</v>
      </c>
      <c r="U216" s="0" t="n">
        <v>0</v>
      </c>
      <c r="V216" s="0" t="n">
        <v>0</v>
      </c>
      <c r="W216" s="0" t="n">
        <v>0</v>
      </c>
      <c r="X216" s="0" t="n">
        <v>1.02</v>
      </c>
      <c r="Y216" s="0" t="n">
        <v>1.25</v>
      </c>
      <c r="Z216" s="0" t="n">
        <v>3</v>
      </c>
      <c r="AA216" s="0" t="s">
        <v>178</v>
      </c>
      <c r="AC216" s="0" t="n">
        <f aca="false">IF(AND(E216&gt;D216,Z216&gt;1),1,0)</f>
        <v>1</v>
      </c>
    </row>
    <row r="217" customFormat="false" ht="12.75" hidden="false" customHeight="false" outlineLevel="0" collapsed="false">
      <c r="A217" s="0" t="s">
        <v>168</v>
      </c>
      <c r="B217" s="0" t="n">
        <v>7</v>
      </c>
      <c r="C217" s="0" t="n">
        <v>0</v>
      </c>
      <c r="D217" s="0" t="n">
        <v>3</v>
      </c>
      <c r="E217" s="0" t="n">
        <v>5</v>
      </c>
      <c r="F217" s="0" t="n">
        <v>5</v>
      </c>
      <c r="G217" s="0" t="n">
        <v>34</v>
      </c>
      <c r="H217" s="0" t="n">
        <v>66</v>
      </c>
      <c r="I217" s="0" t="n">
        <v>0</v>
      </c>
      <c r="J217" s="0" t="n">
        <v>93</v>
      </c>
      <c r="K217" s="0" t="n">
        <v>111</v>
      </c>
      <c r="L217" s="0" t="n">
        <v>120</v>
      </c>
      <c r="M217" s="0" t="n">
        <v>6.14</v>
      </c>
      <c r="N217" s="0" t="n">
        <v>2.27</v>
      </c>
      <c r="O217" s="0" t="n">
        <v>0.48</v>
      </c>
      <c r="P217" s="0" t="n">
        <v>0</v>
      </c>
      <c r="Q217" s="0" t="n">
        <v>3.8</v>
      </c>
      <c r="R217" s="0" t="n">
        <v>1.2</v>
      </c>
      <c r="S217" s="0" t="n">
        <v>13.6</v>
      </c>
      <c r="T217" s="0" t="n">
        <v>3</v>
      </c>
      <c r="U217" s="0" t="n">
        <v>0</v>
      </c>
      <c r="V217" s="0" t="n">
        <v>0</v>
      </c>
      <c r="W217" s="0" t="n">
        <v>0</v>
      </c>
      <c r="X217" s="0" t="n">
        <v>1.07</v>
      </c>
      <c r="Y217" s="0" t="n">
        <v>1.67</v>
      </c>
      <c r="Z217" s="0" t="n">
        <v>3</v>
      </c>
      <c r="AA217" s="0" t="s">
        <v>178</v>
      </c>
      <c r="AC217" s="0" t="n">
        <f aca="false">IF(AND(E217&gt;D217,Z217&gt;1),1,0)</f>
        <v>1</v>
      </c>
    </row>
    <row r="218" customFormat="false" ht="12.75" hidden="false" customHeight="false" outlineLevel="0" collapsed="false">
      <c r="A218" s="0" t="s">
        <v>278</v>
      </c>
      <c r="B218" s="0" t="n">
        <v>13</v>
      </c>
      <c r="C218" s="0" t="n">
        <v>4</v>
      </c>
      <c r="D218" s="0" t="n">
        <v>8</v>
      </c>
      <c r="E218" s="0" t="n">
        <v>9</v>
      </c>
      <c r="F218" s="0" t="n">
        <v>20</v>
      </c>
      <c r="G218" s="0" t="n">
        <v>10</v>
      </c>
      <c r="H218" s="0" t="n">
        <v>75</v>
      </c>
      <c r="I218" s="0" t="n">
        <v>15</v>
      </c>
      <c r="J218" s="0" t="n">
        <v>0</v>
      </c>
      <c r="K218" s="0" t="n">
        <v>75</v>
      </c>
      <c r="L218" s="0" t="n">
        <v>109</v>
      </c>
      <c r="M218" s="0" t="n">
        <v>5.54</v>
      </c>
      <c r="N218" s="0" t="n">
        <v>3.18</v>
      </c>
      <c r="O218" s="0" t="n">
        <v>0.64</v>
      </c>
      <c r="P218" s="0" t="n">
        <v>0.62</v>
      </c>
      <c r="Q218" s="0" t="n">
        <v>4.69</v>
      </c>
      <c r="R218" s="0" t="n">
        <v>1.23</v>
      </c>
      <c r="S218" s="0" t="n">
        <v>19.04</v>
      </c>
      <c r="T218" s="0" t="n">
        <v>4</v>
      </c>
      <c r="U218" s="0" t="n">
        <v>4.5</v>
      </c>
      <c r="V218" s="0" t="n">
        <v>1.43</v>
      </c>
      <c r="W218" s="0" t="n">
        <v>8.73</v>
      </c>
      <c r="X218" s="0" t="n">
        <v>1.73</v>
      </c>
      <c r="Y218" s="0" t="n">
        <v>1.13</v>
      </c>
      <c r="Z218" s="0" t="n">
        <v>4</v>
      </c>
      <c r="AA218" s="0" t="s">
        <v>180</v>
      </c>
      <c r="AC218" s="0" t="n">
        <f aca="false">IF(AND(E218&gt;D218,Z218&gt;1),1,0)</f>
        <v>1</v>
      </c>
    </row>
    <row r="219" customFormat="false" ht="12.75" hidden="false" customHeight="false" outlineLevel="0" collapsed="false">
      <c r="A219" s="0" t="s">
        <v>279</v>
      </c>
      <c r="B219" s="0" t="n">
        <v>18</v>
      </c>
      <c r="C219" s="0" t="n">
        <v>2</v>
      </c>
      <c r="D219" s="0" t="n">
        <v>16</v>
      </c>
      <c r="E219" s="0" t="n">
        <v>18</v>
      </c>
      <c r="F219" s="0" t="n">
        <v>43</v>
      </c>
      <c r="G219" s="0" t="n">
        <v>5</v>
      </c>
      <c r="H219" s="0" t="n">
        <v>70</v>
      </c>
      <c r="I219" s="0" t="n">
        <v>25</v>
      </c>
      <c r="J219" s="0" t="n">
        <v>45</v>
      </c>
      <c r="K219" s="0" t="n">
        <v>83</v>
      </c>
      <c r="L219" s="0" t="n">
        <v>109</v>
      </c>
      <c r="M219" s="0" t="n">
        <v>5.44</v>
      </c>
      <c r="N219" s="0" t="n">
        <v>3.47</v>
      </c>
      <c r="O219" s="0" t="n">
        <v>1</v>
      </c>
      <c r="P219" s="0" t="n">
        <v>0.17</v>
      </c>
      <c r="Q219" s="0" t="n">
        <v>7.13</v>
      </c>
      <c r="R219" s="0" t="n">
        <v>1.94</v>
      </c>
      <c r="S219" s="0" t="n">
        <v>30.94</v>
      </c>
      <c r="T219" s="0" t="n">
        <v>6</v>
      </c>
      <c r="U219" s="0" t="n">
        <v>10</v>
      </c>
      <c r="V219" s="0" t="n">
        <v>2.5</v>
      </c>
      <c r="W219" s="0" t="n">
        <v>9.75</v>
      </c>
      <c r="X219" s="0" t="n">
        <v>2.31</v>
      </c>
      <c r="Y219" s="0" t="n">
        <v>1.13</v>
      </c>
      <c r="Z219" s="0" t="n">
        <v>2</v>
      </c>
      <c r="AA219" s="0" t="s">
        <v>180</v>
      </c>
      <c r="AC219" s="0" t="n">
        <f aca="false">IF(AND(E219&gt;D219,Z219&gt;1),1,0)</f>
        <v>1</v>
      </c>
    </row>
    <row r="220" customFormat="false" ht="12.75" hidden="false" customHeight="false" outlineLevel="0" collapsed="false">
      <c r="A220" s="0" t="s">
        <v>129</v>
      </c>
      <c r="B220" s="0" t="n">
        <v>6</v>
      </c>
      <c r="C220" s="0" t="n">
        <v>0</v>
      </c>
      <c r="D220" s="0" t="n">
        <v>1</v>
      </c>
      <c r="E220" s="0" t="n">
        <v>3</v>
      </c>
      <c r="F220" s="0" t="n">
        <v>15</v>
      </c>
      <c r="G220" s="0" t="n">
        <v>0</v>
      </c>
      <c r="H220" s="0" t="n">
        <v>100</v>
      </c>
      <c r="I220" s="0" t="n">
        <v>0</v>
      </c>
      <c r="J220" s="0" t="n">
        <v>80</v>
      </c>
      <c r="K220" s="0" t="n">
        <v>105</v>
      </c>
      <c r="L220" s="0" t="n">
        <v>120</v>
      </c>
      <c r="M220" s="0" t="n">
        <v>9.33</v>
      </c>
      <c r="N220" s="0" t="n">
        <v>2.43</v>
      </c>
      <c r="O220" s="0" t="n">
        <v>0.42</v>
      </c>
      <c r="P220" s="0" t="n">
        <v>0</v>
      </c>
      <c r="Q220" s="0" t="n">
        <v>5.33</v>
      </c>
      <c r="R220" s="0" t="n">
        <v>1.5</v>
      </c>
      <c r="S220" s="0" t="n">
        <v>21.33</v>
      </c>
      <c r="T220" s="0" t="n">
        <v>4</v>
      </c>
      <c r="U220" s="0" t="n">
        <v>0</v>
      </c>
      <c r="V220" s="0" t="n">
        <v>0</v>
      </c>
      <c r="W220" s="0" t="n">
        <v>0</v>
      </c>
      <c r="X220" s="0" t="n">
        <v>1.67</v>
      </c>
      <c r="Y220" s="0" t="n">
        <v>3</v>
      </c>
      <c r="Z220" s="0" t="n">
        <v>4</v>
      </c>
      <c r="AA220" s="0" t="s">
        <v>178</v>
      </c>
      <c r="AC220" s="0" t="n">
        <f aca="false">IF(AND(E220&gt;D220,Z220&gt;1),1,0)</f>
        <v>1</v>
      </c>
    </row>
    <row r="221" customFormat="false" ht="12.75" hidden="false" customHeight="false" outlineLevel="0" collapsed="false">
      <c r="A221" s="0" t="s">
        <v>130</v>
      </c>
      <c r="B221" s="0" t="n">
        <v>8</v>
      </c>
      <c r="C221" s="0" t="n">
        <v>0</v>
      </c>
      <c r="D221" s="0" t="n">
        <v>3</v>
      </c>
      <c r="E221" s="0" t="n">
        <v>6</v>
      </c>
      <c r="F221" s="0" t="n">
        <v>11</v>
      </c>
      <c r="G221" s="0" t="n">
        <v>8</v>
      </c>
      <c r="H221" s="0" t="n">
        <v>79</v>
      </c>
      <c r="I221" s="0" t="n">
        <v>13</v>
      </c>
      <c r="J221" s="0" t="n">
        <v>0</v>
      </c>
      <c r="K221" s="0" t="n">
        <v>80</v>
      </c>
      <c r="L221" s="0" t="n">
        <v>120</v>
      </c>
      <c r="M221" s="0" t="n">
        <v>13.5</v>
      </c>
      <c r="N221" s="0" t="n">
        <v>2.82</v>
      </c>
      <c r="O221" s="0" t="n">
        <v>0.66</v>
      </c>
      <c r="P221" s="0" t="n">
        <v>0.88</v>
      </c>
      <c r="Q221" s="0" t="n">
        <v>4.71</v>
      </c>
      <c r="R221" s="0" t="n">
        <v>1.04</v>
      </c>
      <c r="S221" s="0" t="n">
        <v>21.96</v>
      </c>
      <c r="T221" s="0" t="n">
        <v>4</v>
      </c>
      <c r="U221" s="0" t="n">
        <v>0</v>
      </c>
      <c r="V221" s="0" t="n">
        <v>0</v>
      </c>
      <c r="W221" s="0" t="n">
        <v>0</v>
      </c>
      <c r="X221" s="0" t="n">
        <v>1.1</v>
      </c>
      <c r="Y221" s="0" t="n">
        <v>2</v>
      </c>
      <c r="Z221" s="0" t="n">
        <v>4</v>
      </c>
      <c r="AA221" s="0" t="s">
        <v>178</v>
      </c>
      <c r="AC221" s="0" t="n">
        <f aca="false">IF(AND(E221&gt;D221,Z221&gt;1),1,0)</f>
        <v>1</v>
      </c>
    </row>
    <row r="222" customFormat="false" ht="12.75" hidden="false" customHeight="false" outlineLevel="0" collapsed="false">
      <c r="A222" s="0" t="s">
        <v>280</v>
      </c>
      <c r="B222" s="0" t="n">
        <v>14</v>
      </c>
      <c r="C222" s="0" t="n">
        <v>5</v>
      </c>
      <c r="D222" s="0" t="n">
        <v>2</v>
      </c>
      <c r="E222" s="0" t="n">
        <v>2</v>
      </c>
      <c r="F222" s="0" t="n">
        <v>33</v>
      </c>
      <c r="G222" s="0" t="n">
        <v>5</v>
      </c>
      <c r="H222" s="0" t="n">
        <v>75</v>
      </c>
      <c r="I222" s="0" t="n">
        <v>20</v>
      </c>
      <c r="J222" s="0" t="n">
        <v>66</v>
      </c>
      <c r="K222" s="0" t="n">
        <v>90</v>
      </c>
      <c r="L222" s="0" t="n">
        <v>109</v>
      </c>
      <c r="M222" s="0" t="n">
        <v>6.29</v>
      </c>
      <c r="N222" s="0" t="n">
        <v>1.99</v>
      </c>
      <c r="O222" s="0" t="n">
        <v>0.34</v>
      </c>
      <c r="P222" s="0" t="n">
        <v>1.36</v>
      </c>
      <c r="Q222" s="0" t="n">
        <v>5.94</v>
      </c>
      <c r="R222" s="0" t="n">
        <v>1.56</v>
      </c>
      <c r="S222" s="0" t="n">
        <v>23.56</v>
      </c>
      <c r="T222" s="0" t="n">
        <v>5</v>
      </c>
      <c r="U222" s="0" t="n">
        <v>1.8</v>
      </c>
      <c r="V222" s="0" t="n">
        <v>3.95</v>
      </c>
      <c r="W222" s="0" t="n">
        <v>5.55</v>
      </c>
      <c r="X222" s="0" t="n">
        <v>2</v>
      </c>
      <c r="Y222" s="0" t="n">
        <v>1</v>
      </c>
      <c r="Z222" s="0" t="n">
        <v>1</v>
      </c>
      <c r="AA222" s="0" t="s">
        <v>180</v>
      </c>
      <c r="AB222" s="0" t="n">
        <f aca="false">IF(AND(Z222=1,Q222&gt;50),1,0)</f>
        <v>0</v>
      </c>
      <c r="AC222" s="0" t="n">
        <f aca="false">IF(AND(E222&gt;D222,Z222&gt;1),1,0)</f>
        <v>0</v>
      </c>
    </row>
    <row r="223" customFormat="false" ht="12.75" hidden="false" customHeight="false" outlineLevel="0" collapsed="false">
      <c r="A223" s="0" t="s">
        <v>281</v>
      </c>
      <c r="B223" s="0" t="n">
        <v>8</v>
      </c>
      <c r="C223" s="0" t="n">
        <v>4</v>
      </c>
      <c r="D223" s="0" t="n">
        <v>4</v>
      </c>
      <c r="E223" s="0" t="n">
        <v>4</v>
      </c>
      <c r="F223" s="0" t="n">
        <v>22</v>
      </c>
      <c r="G223" s="0" t="n">
        <v>11</v>
      </c>
      <c r="H223" s="0" t="n">
        <v>72</v>
      </c>
      <c r="I223" s="0" t="n">
        <v>17</v>
      </c>
      <c r="J223" s="0" t="n">
        <v>30</v>
      </c>
      <c r="K223" s="0" t="n">
        <v>85</v>
      </c>
      <c r="L223" s="0" t="n">
        <v>109</v>
      </c>
      <c r="M223" s="0" t="n">
        <v>6</v>
      </c>
      <c r="N223" s="0" t="n">
        <v>1.95</v>
      </c>
      <c r="O223" s="0" t="n">
        <v>0.31</v>
      </c>
      <c r="P223" s="0" t="n">
        <v>0.75</v>
      </c>
      <c r="Q223" s="0" t="n">
        <v>5.79</v>
      </c>
      <c r="R223" s="0" t="n">
        <v>1.47</v>
      </c>
      <c r="S223" s="0" t="n">
        <v>23.58</v>
      </c>
      <c r="T223" s="0" t="n">
        <v>4</v>
      </c>
      <c r="U223" s="0" t="n">
        <v>4</v>
      </c>
      <c r="V223" s="0" t="n">
        <v>4.22</v>
      </c>
      <c r="W223" s="0" t="n">
        <v>5.14</v>
      </c>
      <c r="X223" s="0" t="n">
        <v>1</v>
      </c>
      <c r="Y223" s="0" t="n">
        <v>1</v>
      </c>
      <c r="Z223" s="0" t="n">
        <v>1</v>
      </c>
      <c r="AA223" s="0" t="s">
        <v>180</v>
      </c>
      <c r="AB223" s="0" t="n">
        <f aca="false">IF(AND(Z223=1,Q223&gt;50),1,0)</f>
        <v>0</v>
      </c>
      <c r="AC223" s="0" t="n">
        <f aca="false">IF(AND(E223&gt;D223,Z223&gt;1),1,0)</f>
        <v>0</v>
      </c>
    </row>
    <row r="224" customFormat="false" ht="12.75" hidden="false" customHeight="false" outlineLevel="0" collapsed="false">
      <c r="A224" s="0" t="s">
        <v>131</v>
      </c>
      <c r="B224" s="0" t="n">
        <v>87</v>
      </c>
      <c r="C224" s="0" t="n">
        <v>0</v>
      </c>
      <c r="D224" s="0" t="n">
        <v>86</v>
      </c>
      <c r="E224" s="0" t="n">
        <v>92</v>
      </c>
      <c r="F224" s="0" t="n">
        <v>2385</v>
      </c>
      <c r="G224" s="0" t="n">
        <v>24</v>
      </c>
      <c r="H224" s="0" t="n">
        <v>62</v>
      </c>
      <c r="I224" s="0" t="n">
        <v>14</v>
      </c>
      <c r="J224" s="0" t="n">
        <v>0</v>
      </c>
      <c r="K224" s="0" t="n">
        <v>92</v>
      </c>
      <c r="L224" s="0" t="n">
        <v>120</v>
      </c>
      <c r="M224" s="0" t="n">
        <v>22.51</v>
      </c>
      <c r="N224" s="0" t="n">
        <v>3.82</v>
      </c>
      <c r="O224" s="0" t="n">
        <v>1.13</v>
      </c>
      <c r="P224" s="0" t="n">
        <v>0</v>
      </c>
      <c r="Q224" s="0" t="n">
        <v>6.66</v>
      </c>
      <c r="R224" s="0" t="n">
        <v>1.81</v>
      </c>
      <c r="S224" s="0" t="n">
        <v>28.48</v>
      </c>
      <c r="T224" s="0" t="n">
        <v>5</v>
      </c>
      <c r="U224" s="0" t="n">
        <v>0</v>
      </c>
      <c r="V224" s="0" t="n">
        <v>0</v>
      </c>
      <c r="W224" s="0" t="n">
        <v>0</v>
      </c>
      <c r="X224" s="0" t="n">
        <v>1</v>
      </c>
      <c r="Y224" s="0" t="n">
        <v>1.07</v>
      </c>
      <c r="Z224" s="0" t="n">
        <v>16</v>
      </c>
      <c r="AA224" s="0" t="s">
        <v>178</v>
      </c>
      <c r="AC224" s="0" t="n">
        <f aca="false">IF(AND(E224&gt;D224,Z224&gt;1),1,0)</f>
        <v>1</v>
      </c>
    </row>
    <row r="225" customFormat="false" ht="12.75" hidden="false" customHeight="false" outlineLevel="0" collapsed="false">
      <c r="A225" s="0" t="s">
        <v>282</v>
      </c>
      <c r="B225" s="0" t="n">
        <v>25</v>
      </c>
      <c r="C225" s="0" t="n">
        <v>3</v>
      </c>
      <c r="D225" s="0" t="n">
        <v>25</v>
      </c>
      <c r="E225" s="0" t="n">
        <v>25</v>
      </c>
      <c r="F225" s="0" t="n">
        <v>751</v>
      </c>
      <c r="G225" s="0" t="n">
        <v>23</v>
      </c>
      <c r="H225" s="0" t="n">
        <v>57</v>
      </c>
      <c r="I225" s="0" t="n">
        <v>20</v>
      </c>
      <c r="J225" s="0" t="n">
        <v>26</v>
      </c>
      <c r="K225" s="0" t="n">
        <v>78</v>
      </c>
      <c r="L225" s="0" t="n">
        <v>120</v>
      </c>
      <c r="M225" s="0" t="n">
        <v>50.48</v>
      </c>
      <c r="N225" s="0" t="n">
        <v>3.36</v>
      </c>
      <c r="O225" s="0" t="n">
        <v>0.95</v>
      </c>
      <c r="P225" s="0" t="n">
        <v>0.32</v>
      </c>
      <c r="Q225" s="0" t="n">
        <v>5.66</v>
      </c>
      <c r="R225" s="0" t="n">
        <v>1.5</v>
      </c>
      <c r="S225" s="0" t="n">
        <v>22.88</v>
      </c>
      <c r="T225" s="0" t="n">
        <v>4</v>
      </c>
      <c r="U225" s="0" t="n">
        <v>14</v>
      </c>
      <c r="V225" s="0" t="n">
        <v>1.53</v>
      </c>
      <c r="W225" s="0" t="n">
        <v>4.46</v>
      </c>
      <c r="X225" s="0" t="n">
        <v>1.12</v>
      </c>
      <c r="Y225" s="0" t="n">
        <v>1</v>
      </c>
      <c r="Z225" s="0" t="n">
        <v>1</v>
      </c>
      <c r="AA225" s="0" t="s">
        <v>180</v>
      </c>
      <c r="AB225" s="0" t="n">
        <f aca="false">IF(AND(Z225=1,Q225&gt;50),1,0)</f>
        <v>0</v>
      </c>
      <c r="AC225" s="0" t="n">
        <f aca="false">IF(AND(E225&gt;D225,Z225&gt;1),1,0)</f>
        <v>0</v>
      </c>
    </row>
    <row r="226" customFormat="false" ht="12.75" hidden="false" customHeight="false" outlineLevel="0" collapsed="false">
      <c r="A226" s="0" t="s">
        <v>283</v>
      </c>
      <c r="B226" s="0" t="n">
        <v>25</v>
      </c>
      <c r="C226" s="0" t="n">
        <v>3</v>
      </c>
      <c r="D226" s="0" t="n">
        <v>25</v>
      </c>
      <c r="E226" s="0" t="n">
        <v>25</v>
      </c>
      <c r="F226" s="0" t="n">
        <v>751</v>
      </c>
      <c r="G226" s="0" t="n">
        <v>22</v>
      </c>
      <c r="H226" s="0" t="n">
        <v>58</v>
      </c>
      <c r="I226" s="0" t="n">
        <v>20</v>
      </c>
      <c r="J226" s="0" t="n">
        <v>26</v>
      </c>
      <c r="K226" s="0" t="n">
        <v>79</v>
      </c>
      <c r="L226" s="0" t="n">
        <v>120</v>
      </c>
      <c r="M226" s="0" t="n">
        <v>50.48</v>
      </c>
      <c r="N226" s="0" t="n">
        <v>3.36</v>
      </c>
      <c r="O226" s="0" t="n">
        <v>0.95</v>
      </c>
      <c r="P226" s="0" t="n">
        <v>0.32</v>
      </c>
      <c r="Q226" s="0" t="n">
        <v>5.91</v>
      </c>
      <c r="R226" s="0" t="n">
        <v>1.63</v>
      </c>
      <c r="S226" s="0" t="n">
        <v>24.03</v>
      </c>
      <c r="T226" s="0" t="n">
        <v>5</v>
      </c>
      <c r="U226" s="0" t="n">
        <v>14</v>
      </c>
      <c r="V226" s="0" t="n">
        <v>1.53</v>
      </c>
      <c r="W226" s="0" t="n">
        <v>4.46</v>
      </c>
      <c r="X226" s="0" t="n">
        <v>1.76</v>
      </c>
      <c r="Y226" s="0" t="n">
        <v>1</v>
      </c>
      <c r="Z226" s="0" t="n">
        <v>1</v>
      </c>
      <c r="AA226" s="0" t="s">
        <v>180</v>
      </c>
      <c r="AB226" s="0" t="n">
        <f aca="false">IF(AND(Z226=1,Q226&gt;50),1,0)</f>
        <v>0</v>
      </c>
      <c r="AC226" s="0" t="n">
        <f aca="false">IF(AND(E226&gt;D226,Z226&gt;1),1,0)</f>
        <v>0</v>
      </c>
    </row>
    <row r="227" customFormat="false" ht="12.75" hidden="false" customHeight="false" outlineLevel="0" collapsed="false">
      <c r="A227" s="0" t="s">
        <v>132</v>
      </c>
      <c r="B227" s="0" t="n">
        <v>15</v>
      </c>
      <c r="C227" s="0" t="n">
        <v>0</v>
      </c>
      <c r="D227" s="0" t="n">
        <v>1</v>
      </c>
      <c r="E227" s="0" t="n">
        <v>8</v>
      </c>
      <c r="F227" s="0" t="n">
        <v>12</v>
      </c>
      <c r="G227" s="0" t="n">
        <v>12</v>
      </c>
      <c r="H227" s="0" t="n">
        <v>72</v>
      </c>
      <c r="I227" s="0" t="n">
        <v>16</v>
      </c>
      <c r="J227" s="0" t="n">
        <v>0</v>
      </c>
      <c r="K227" s="0" t="n">
        <v>80</v>
      </c>
      <c r="L227" s="0" t="n">
        <v>120</v>
      </c>
      <c r="M227" s="0" t="n">
        <v>214.33</v>
      </c>
      <c r="N227" s="0" t="n">
        <v>2.55</v>
      </c>
      <c r="O227" s="0" t="n">
        <v>0.4</v>
      </c>
      <c r="P227" s="0" t="n">
        <v>0.53</v>
      </c>
      <c r="Q227" s="0" t="n">
        <v>9.67</v>
      </c>
      <c r="R227" s="0" t="n">
        <v>1.78</v>
      </c>
      <c r="S227" s="0" t="n">
        <v>42.72</v>
      </c>
      <c r="T227" s="0" t="n">
        <v>8</v>
      </c>
      <c r="U227" s="0" t="n">
        <v>0</v>
      </c>
      <c r="V227" s="0" t="n">
        <v>0</v>
      </c>
      <c r="W227" s="0" t="n">
        <v>0</v>
      </c>
      <c r="X227" s="0" t="n">
        <v>1.42</v>
      </c>
      <c r="Y227" s="0" t="n">
        <v>8</v>
      </c>
      <c r="Z227" s="0" t="n">
        <v>14</v>
      </c>
      <c r="AA227" s="0" t="s">
        <v>178</v>
      </c>
      <c r="AC227" s="0" t="n">
        <f aca="false">IF(AND(E227&gt;D227,Z227&gt;1),1,0)</f>
        <v>1</v>
      </c>
    </row>
    <row r="228" customFormat="false" ht="12.75" hidden="false" customHeight="false" outlineLevel="0" collapsed="false">
      <c r="A228" s="0" t="s">
        <v>133</v>
      </c>
      <c r="B228" s="0" t="n">
        <v>28</v>
      </c>
      <c r="C228" s="0" t="n">
        <v>0</v>
      </c>
      <c r="D228" s="0" t="n">
        <v>18</v>
      </c>
      <c r="E228" s="0" t="n">
        <v>42</v>
      </c>
      <c r="F228" s="0" t="n">
        <v>1506</v>
      </c>
      <c r="G228" s="0" t="n">
        <v>5</v>
      </c>
      <c r="H228" s="0" t="n">
        <v>64</v>
      </c>
      <c r="I228" s="0" t="n">
        <v>31</v>
      </c>
      <c r="J228" s="0" t="n">
        <v>29</v>
      </c>
      <c r="K228" s="0" t="n">
        <v>92</v>
      </c>
      <c r="L228" s="0" t="n">
        <v>120</v>
      </c>
      <c r="M228" s="0" t="n">
        <v>63.29</v>
      </c>
      <c r="N228" s="0" t="n">
        <v>5.14</v>
      </c>
      <c r="O228" s="0" t="n">
        <v>1.1</v>
      </c>
      <c r="P228" s="0" t="n">
        <v>0.57</v>
      </c>
      <c r="Q228" s="0" t="n">
        <v>7.02</v>
      </c>
      <c r="R228" s="0" t="n">
        <v>1.75</v>
      </c>
      <c r="S228" s="0" t="n">
        <v>32.31</v>
      </c>
      <c r="T228" s="0" t="n">
        <v>6</v>
      </c>
      <c r="U228" s="0" t="n">
        <v>0</v>
      </c>
      <c r="V228" s="0" t="n">
        <v>0</v>
      </c>
      <c r="W228" s="0" t="n">
        <v>0</v>
      </c>
      <c r="X228" s="0" t="n">
        <v>1.37</v>
      </c>
      <c r="Y228" s="0" t="n">
        <v>2.33</v>
      </c>
      <c r="Z228" s="0" t="n">
        <v>12</v>
      </c>
      <c r="AA228" s="0" t="s">
        <v>178</v>
      </c>
      <c r="AC228" s="0" t="n">
        <f aca="false">IF(AND(E228&gt;D228,Z228&gt;1),1,0)</f>
        <v>1</v>
      </c>
    </row>
    <row r="229" customFormat="false" ht="12.75" hidden="false" customHeight="false" outlineLevel="0" collapsed="false">
      <c r="A229" s="0" t="s">
        <v>134</v>
      </c>
      <c r="B229" s="0" t="n">
        <v>8</v>
      </c>
      <c r="C229" s="0" t="n">
        <v>0</v>
      </c>
      <c r="D229" s="0" t="n">
        <v>4</v>
      </c>
      <c r="E229" s="0" t="n">
        <v>4</v>
      </c>
      <c r="F229" s="0" t="n">
        <v>7</v>
      </c>
      <c r="G229" s="0" t="n">
        <v>34</v>
      </c>
      <c r="H229" s="0" t="n">
        <v>66</v>
      </c>
      <c r="I229" s="0" t="n">
        <v>0</v>
      </c>
      <c r="J229" s="0" t="n">
        <v>77</v>
      </c>
      <c r="K229" s="0" t="n">
        <v>101</v>
      </c>
      <c r="L229" s="0" t="n">
        <v>117</v>
      </c>
      <c r="M229" s="0" t="n">
        <v>9.5</v>
      </c>
      <c r="N229" s="0" t="n">
        <v>2.16</v>
      </c>
      <c r="O229" s="0" t="n">
        <v>0.42</v>
      </c>
      <c r="P229" s="0" t="n">
        <v>0.13</v>
      </c>
      <c r="Q229" s="0" t="n">
        <v>5.5</v>
      </c>
      <c r="R229" s="0" t="n">
        <v>1</v>
      </c>
      <c r="S229" s="0" t="n">
        <v>20.75</v>
      </c>
      <c r="T229" s="0" t="n">
        <v>4</v>
      </c>
      <c r="U229" s="0" t="n">
        <v>0</v>
      </c>
      <c r="V229" s="0" t="n">
        <v>0</v>
      </c>
      <c r="W229" s="0" t="n">
        <v>0</v>
      </c>
      <c r="X229" s="0" t="n">
        <v>1.25</v>
      </c>
      <c r="Y229" s="0" t="n">
        <v>1</v>
      </c>
      <c r="Z229" s="0" t="n">
        <v>5</v>
      </c>
      <c r="AA229" s="0" t="s">
        <v>178</v>
      </c>
      <c r="AC229" s="0" t="n">
        <f aca="false">IF(AND(E229&gt;D229,Z229&gt;1),1,0)</f>
        <v>0</v>
      </c>
    </row>
    <row r="230" customFormat="false" ht="12.75" hidden="false" customHeight="false" outlineLevel="0" collapsed="false">
      <c r="A230" s="0" t="s">
        <v>284</v>
      </c>
      <c r="B230" s="0" t="n">
        <v>2</v>
      </c>
      <c r="C230" s="0" t="n">
        <v>0</v>
      </c>
      <c r="D230" s="0" t="n">
        <v>2</v>
      </c>
      <c r="E230" s="0" t="n">
        <v>2</v>
      </c>
      <c r="F230" s="0" t="n">
        <v>0</v>
      </c>
      <c r="G230" s="0" t="n">
        <v>1</v>
      </c>
      <c r="H230" s="0" t="n">
        <v>70</v>
      </c>
      <c r="I230" s="0" t="n">
        <v>29</v>
      </c>
      <c r="J230" s="0" t="n">
        <v>0</v>
      </c>
      <c r="K230" s="0" t="n">
        <v>85</v>
      </c>
      <c r="L230" s="0" t="n">
        <v>109</v>
      </c>
      <c r="M230" s="0" t="n">
        <v>0.5</v>
      </c>
      <c r="N230" s="0" t="n">
        <v>1</v>
      </c>
      <c r="O230" s="0" t="n">
        <v>0</v>
      </c>
      <c r="P230" s="0" t="n">
        <v>0</v>
      </c>
      <c r="Q230" s="0" t="n">
        <v>5.46</v>
      </c>
      <c r="R230" s="0" t="n">
        <v>1.54</v>
      </c>
      <c r="S230" s="0" t="n">
        <v>23.85</v>
      </c>
      <c r="T230" s="0" t="n">
        <v>4</v>
      </c>
      <c r="U230" s="0" t="n">
        <v>0</v>
      </c>
      <c r="V230" s="0" t="n">
        <v>0</v>
      </c>
      <c r="W230" s="0" t="n">
        <v>0</v>
      </c>
      <c r="X230" s="0" t="n">
        <v>1</v>
      </c>
      <c r="Y230" s="0" t="n">
        <v>1</v>
      </c>
      <c r="Z230" s="0" t="n">
        <v>1</v>
      </c>
      <c r="AA230" s="0" t="s">
        <v>180</v>
      </c>
      <c r="AB230" s="0" t="n">
        <f aca="false">IF(AND(Z230=1,Q230&gt;50),1,0)</f>
        <v>0</v>
      </c>
      <c r="AC230" s="0" t="n">
        <f aca="false">IF(AND(E230&gt;D230,Z230&gt;1),1,0)</f>
        <v>0</v>
      </c>
    </row>
    <row r="231" customFormat="false" ht="12.75" hidden="false" customHeight="false" outlineLevel="0" collapsed="false">
      <c r="A231" s="0" t="s">
        <v>285</v>
      </c>
      <c r="B231" s="0" t="n">
        <v>18</v>
      </c>
      <c r="C231" s="0" t="n">
        <v>2</v>
      </c>
      <c r="D231" s="0" t="n">
        <v>16</v>
      </c>
      <c r="E231" s="0" t="n">
        <v>18</v>
      </c>
      <c r="F231" s="0" t="n">
        <v>43</v>
      </c>
      <c r="G231" s="0" t="n">
        <v>5</v>
      </c>
      <c r="H231" s="0" t="n">
        <v>70</v>
      </c>
      <c r="I231" s="0" t="n">
        <v>25</v>
      </c>
      <c r="J231" s="0" t="n">
        <v>45</v>
      </c>
      <c r="K231" s="0" t="n">
        <v>83</v>
      </c>
      <c r="L231" s="0" t="n">
        <v>109</v>
      </c>
      <c r="M231" s="0" t="n">
        <v>5.44</v>
      </c>
      <c r="N231" s="0" t="n">
        <v>3.47</v>
      </c>
      <c r="O231" s="0" t="n">
        <v>1</v>
      </c>
      <c r="P231" s="0" t="n">
        <v>0.17</v>
      </c>
      <c r="Q231" s="0" t="n">
        <v>7.13</v>
      </c>
      <c r="R231" s="0" t="n">
        <v>1.94</v>
      </c>
      <c r="S231" s="0" t="n">
        <v>30.94</v>
      </c>
      <c r="T231" s="0" t="n">
        <v>6</v>
      </c>
      <c r="U231" s="0" t="n">
        <v>10</v>
      </c>
      <c r="V231" s="0" t="n">
        <v>2.5</v>
      </c>
      <c r="W231" s="0" t="n">
        <v>9.75</v>
      </c>
      <c r="X231" s="0" t="n">
        <v>2.31</v>
      </c>
      <c r="Y231" s="0" t="n">
        <v>1.13</v>
      </c>
      <c r="Z231" s="0" t="n">
        <v>2</v>
      </c>
      <c r="AA231" s="0" t="s">
        <v>180</v>
      </c>
      <c r="AC231" s="0" t="n">
        <f aca="false">IF(AND(E231&gt;D231,Z231&gt;1),1,0)</f>
        <v>1</v>
      </c>
    </row>
    <row r="232" customFormat="false" ht="12.75" hidden="false" customHeight="false" outlineLevel="0" collapsed="false">
      <c r="A232" s="0" t="s">
        <v>286</v>
      </c>
      <c r="B232" s="0" t="n">
        <v>4</v>
      </c>
      <c r="C232" s="0" t="n">
        <v>0</v>
      </c>
      <c r="D232" s="0" t="n">
        <v>4</v>
      </c>
      <c r="E232" s="0" t="n">
        <v>4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1.75</v>
      </c>
      <c r="N232" s="0" t="n">
        <v>1.31</v>
      </c>
      <c r="O232" s="0" t="n">
        <v>0.19</v>
      </c>
      <c r="P232" s="0" t="n">
        <v>0.25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2</v>
      </c>
      <c r="Y232" s="0" t="n">
        <v>1</v>
      </c>
      <c r="Z232" s="0" t="n">
        <v>1</v>
      </c>
      <c r="AA232" s="0" t="s">
        <v>180</v>
      </c>
      <c r="AB232" s="0" t="n">
        <f aca="false">IF(AND(Z232=1,Q232&gt;50),1,0)</f>
        <v>0</v>
      </c>
      <c r="AC232" s="0" t="n">
        <f aca="false">IF(AND(E232&gt;D232,Z232&gt;1),1,0)</f>
        <v>0</v>
      </c>
    </row>
    <row r="233" customFormat="false" ht="12.75" hidden="false" customHeight="false" outlineLevel="0" collapsed="false">
      <c r="A233" s="0" t="s">
        <v>287</v>
      </c>
      <c r="B233" s="0" t="n">
        <v>4</v>
      </c>
      <c r="C233" s="0" t="n">
        <v>0</v>
      </c>
      <c r="D233" s="0" t="n">
        <v>4</v>
      </c>
      <c r="E233" s="0" t="n">
        <v>4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1.75</v>
      </c>
      <c r="N233" s="0" t="n">
        <v>1.31</v>
      </c>
      <c r="O233" s="0" t="n">
        <v>0.19</v>
      </c>
      <c r="P233" s="0" t="n">
        <v>0.25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2</v>
      </c>
      <c r="Y233" s="0" t="n">
        <v>1</v>
      </c>
      <c r="Z233" s="0" t="n">
        <v>1</v>
      </c>
      <c r="AA233" s="0" t="s">
        <v>180</v>
      </c>
      <c r="AB233" s="0" t="n">
        <f aca="false">IF(AND(Z233=1,Q233&gt;50),1,0)</f>
        <v>0</v>
      </c>
      <c r="AC233" s="0" t="n">
        <f aca="false">IF(AND(E233&gt;D233,Z233&gt;1),1,0)</f>
        <v>0</v>
      </c>
    </row>
    <row r="234" customFormat="false" ht="12.75" hidden="false" customHeight="false" outlineLevel="0" collapsed="false">
      <c r="A234" s="0" t="s">
        <v>169</v>
      </c>
      <c r="B234" s="0" t="n">
        <v>8</v>
      </c>
      <c r="C234" s="0" t="n">
        <v>0</v>
      </c>
      <c r="D234" s="0" t="n">
        <v>4</v>
      </c>
      <c r="E234" s="0" t="n">
        <v>6</v>
      </c>
      <c r="F234" s="0" t="n">
        <v>5</v>
      </c>
      <c r="G234" s="0" t="n">
        <v>34</v>
      </c>
      <c r="H234" s="0" t="n">
        <v>66</v>
      </c>
      <c r="I234" s="0" t="n">
        <v>0</v>
      </c>
      <c r="J234" s="0" t="n">
        <v>93</v>
      </c>
      <c r="K234" s="0" t="n">
        <v>111</v>
      </c>
      <c r="L234" s="0" t="n">
        <v>120</v>
      </c>
      <c r="M234" s="0" t="n">
        <v>7.13</v>
      </c>
      <c r="N234" s="0" t="n">
        <v>2.2</v>
      </c>
      <c r="O234" s="0" t="n">
        <v>0.51</v>
      </c>
      <c r="P234" s="0" t="n">
        <v>0</v>
      </c>
      <c r="Q234" s="0" t="n">
        <v>3.8</v>
      </c>
      <c r="R234" s="0" t="n">
        <v>1.2</v>
      </c>
      <c r="S234" s="0" t="n">
        <v>13.6</v>
      </c>
      <c r="T234" s="0" t="n">
        <v>3</v>
      </c>
      <c r="U234" s="0" t="n">
        <v>0</v>
      </c>
      <c r="V234" s="0" t="n">
        <v>0</v>
      </c>
      <c r="W234" s="0" t="n">
        <v>0</v>
      </c>
      <c r="X234" s="0" t="n">
        <v>1.05</v>
      </c>
      <c r="Y234" s="0" t="n">
        <v>1.5</v>
      </c>
      <c r="Z234" s="0" t="n">
        <v>3</v>
      </c>
      <c r="AA234" s="0" t="s">
        <v>178</v>
      </c>
      <c r="AC234" s="0" t="n">
        <f aca="false">IF(AND(E234&gt;D234,Z234&gt;1),1,0)</f>
        <v>1</v>
      </c>
    </row>
    <row r="235" customFormat="false" ht="12.75" hidden="false" customHeight="false" outlineLevel="0" collapsed="false">
      <c r="A235" s="0" t="s">
        <v>170</v>
      </c>
      <c r="B235" s="0" t="n">
        <v>9</v>
      </c>
      <c r="C235" s="0" t="n">
        <v>0</v>
      </c>
      <c r="D235" s="0" t="n">
        <v>4</v>
      </c>
      <c r="E235" s="0" t="n">
        <v>6</v>
      </c>
      <c r="F235" s="0" t="n">
        <v>5</v>
      </c>
      <c r="G235" s="0" t="n">
        <v>30</v>
      </c>
      <c r="H235" s="0" t="n">
        <v>70</v>
      </c>
      <c r="I235" s="0" t="n">
        <v>0</v>
      </c>
      <c r="J235" s="0" t="n">
        <v>90</v>
      </c>
      <c r="K235" s="0" t="n">
        <v>102</v>
      </c>
      <c r="L235" s="0" t="n">
        <v>120</v>
      </c>
      <c r="M235" s="0" t="n">
        <v>5.44</v>
      </c>
      <c r="N235" s="0" t="n">
        <v>2.23</v>
      </c>
      <c r="O235" s="0" t="n">
        <v>0.49</v>
      </c>
      <c r="P235" s="0" t="n">
        <v>0</v>
      </c>
      <c r="Q235" s="0" t="n">
        <v>6</v>
      </c>
      <c r="R235" s="0" t="n">
        <v>1.43</v>
      </c>
      <c r="S235" s="0" t="n">
        <v>22.14</v>
      </c>
      <c r="T235" s="0" t="n">
        <v>5</v>
      </c>
      <c r="U235" s="0" t="n">
        <v>0</v>
      </c>
      <c r="V235" s="0" t="n">
        <v>0</v>
      </c>
      <c r="W235" s="0" t="n">
        <v>0</v>
      </c>
      <c r="X235" s="0" t="n">
        <v>1.04</v>
      </c>
      <c r="Y235" s="0" t="n">
        <v>1.5</v>
      </c>
      <c r="Z235" s="0" t="n">
        <v>3</v>
      </c>
      <c r="AA235" s="0" t="s">
        <v>178</v>
      </c>
      <c r="AC235" s="0" t="n">
        <f aca="false">IF(AND(E235&gt;D235,Z235&gt;1),1,0)</f>
        <v>1</v>
      </c>
    </row>
    <row r="236" customFormat="false" ht="12.75" hidden="false" customHeight="false" outlineLevel="0" collapsed="false">
      <c r="A236" s="0" t="s">
        <v>135</v>
      </c>
      <c r="B236" s="0" t="n">
        <v>18</v>
      </c>
      <c r="C236" s="0" t="n">
        <v>0</v>
      </c>
      <c r="D236" s="0" t="n">
        <v>3</v>
      </c>
      <c r="E236" s="0" t="n">
        <v>5</v>
      </c>
      <c r="F236" s="0" t="n">
        <v>31</v>
      </c>
      <c r="G236" s="0" t="n">
        <v>34</v>
      </c>
      <c r="H236" s="0" t="n">
        <v>66</v>
      </c>
      <c r="I236" s="0" t="n">
        <v>0</v>
      </c>
      <c r="J236" s="0" t="n">
        <v>93</v>
      </c>
      <c r="K236" s="0" t="n">
        <v>111</v>
      </c>
      <c r="L236" s="0" t="n">
        <v>120</v>
      </c>
      <c r="M236" s="0" t="n">
        <v>6.56</v>
      </c>
      <c r="N236" s="0" t="n">
        <v>3.66</v>
      </c>
      <c r="O236" s="0" t="n">
        <v>0.95</v>
      </c>
      <c r="P236" s="0" t="n">
        <v>0.22</v>
      </c>
      <c r="Q236" s="0" t="n">
        <v>3.8</v>
      </c>
      <c r="R236" s="0" t="n">
        <v>1.2</v>
      </c>
      <c r="S236" s="0" t="n">
        <v>13.6</v>
      </c>
      <c r="T236" s="0" t="n">
        <v>3</v>
      </c>
      <c r="U236" s="0" t="n">
        <v>0</v>
      </c>
      <c r="V236" s="0" t="n">
        <v>0</v>
      </c>
      <c r="W236" s="0" t="n">
        <v>0</v>
      </c>
      <c r="X236" s="0" t="n">
        <v>1.07</v>
      </c>
      <c r="Y236" s="0" t="n">
        <v>1.67</v>
      </c>
      <c r="Z236" s="0" t="n">
        <v>3</v>
      </c>
      <c r="AA236" s="0" t="s">
        <v>178</v>
      </c>
      <c r="AC236" s="0" t="n">
        <f aca="false">IF(AND(E236&gt;D236,Z236&gt;1),1,0)</f>
        <v>1</v>
      </c>
    </row>
    <row r="237" customFormat="false" ht="12.75" hidden="false" customHeight="false" outlineLevel="0" collapsed="false">
      <c r="A237" s="0" t="s">
        <v>136</v>
      </c>
      <c r="B237" s="0" t="n">
        <v>71</v>
      </c>
      <c r="C237" s="0" t="n">
        <v>0</v>
      </c>
      <c r="D237" s="0" t="n">
        <v>12</v>
      </c>
      <c r="E237" s="0" t="n">
        <v>23</v>
      </c>
      <c r="F237" s="0" t="n">
        <v>18</v>
      </c>
      <c r="G237" s="0" t="n">
        <v>24</v>
      </c>
      <c r="H237" s="0" t="n">
        <v>43</v>
      </c>
      <c r="I237" s="0" t="n">
        <v>33</v>
      </c>
      <c r="J237" s="0" t="n">
        <v>0</v>
      </c>
      <c r="K237" s="0" t="n">
        <v>62</v>
      </c>
      <c r="L237" s="0" t="n">
        <v>118</v>
      </c>
      <c r="M237" s="0" t="n">
        <v>1</v>
      </c>
      <c r="N237" s="0" t="n">
        <v>0.88</v>
      </c>
      <c r="O237" s="0" t="n">
        <v>0.2</v>
      </c>
      <c r="P237" s="0" t="n">
        <v>0</v>
      </c>
      <c r="Q237" s="0" t="n">
        <v>87.63</v>
      </c>
      <c r="R237" s="0" t="n">
        <v>4.19</v>
      </c>
      <c r="S237" s="0" t="n">
        <v>440.1</v>
      </c>
      <c r="T237" s="0" t="n">
        <v>75</v>
      </c>
      <c r="U237" s="0" t="n">
        <v>0</v>
      </c>
      <c r="V237" s="0" t="n">
        <v>0</v>
      </c>
      <c r="W237" s="0" t="n">
        <v>0</v>
      </c>
      <c r="X237" s="0" t="n">
        <v>1.23</v>
      </c>
      <c r="Y237" s="0" t="n">
        <v>1.92</v>
      </c>
      <c r="Z237" s="0" t="n">
        <v>30</v>
      </c>
      <c r="AA237" s="0" t="s">
        <v>178</v>
      </c>
      <c r="AC237" s="0" t="n">
        <f aca="false">IF(AND(E237&gt;D237,Z237&gt;1),1,0)</f>
        <v>1</v>
      </c>
    </row>
    <row r="238" customFormat="false" ht="12.75" hidden="false" customHeight="false" outlineLevel="0" collapsed="false">
      <c r="A238" s="0" t="s">
        <v>137</v>
      </c>
      <c r="B238" s="0" t="n">
        <v>6</v>
      </c>
      <c r="C238" s="0" t="n">
        <v>0</v>
      </c>
      <c r="D238" s="0" t="n">
        <v>2</v>
      </c>
      <c r="E238" s="0" t="n">
        <v>3</v>
      </c>
      <c r="F238" s="0" t="n">
        <v>2</v>
      </c>
      <c r="G238" s="0" t="n">
        <v>17</v>
      </c>
      <c r="H238" s="0" t="n">
        <v>83</v>
      </c>
      <c r="I238" s="0" t="n">
        <v>0</v>
      </c>
      <c r="J238" s="0" t="n">
        <v>91</v>
      </c>
      <c r="K238" s="0" t="n">
        <v>106</v>
      </c>
      <c r="L238" s="0" t="n">
        <v>120</v>
      </c>
      <c r="M238" s="0" t="n">
        <v>5.17</v>
      </c>
      <c r="N238" s="0" t="n">
        <v>3.08</v>
      </c>
      <c r="O238" s="0" t="n">
        <v>0.5</v>
      </c>
      <c r="P238" s="0" t="n">
        <v>0.33</v>
      </c>
      <c r="Q238" s="0" t="n">
        <v>6.6</v>
      </c>
      <c r="R238" s="0" t="n">
        <v>1.2</v>
      </c>
      <c r="S238" s="0" t="n">
        <v>23.2</v>
      </c>
      <c r="T238" s="0" t="n">
        <v>5</v>
      </c>
      <c r="U238" s="0" t="n">
        <v>0</v>
      </c>
      <c r="V238" s="0" t="n">
        <v>0</v>
      </c>
      <c r="W238" s="0" t="n">
        <v>0</v>
      </c>
      <c r="X238" s="0" t="n">
        <v>1.33</v>
      </c>
      <c r="Y238" s="0" t="n">
        <v>1.5</v>
      </c>
      <c r="Z238" s="0" t="n">
        <v>4</v>
      </c>
      <c r="AA238" s="0" t="s">
        <v>178</v>
      </c>
      <c r="AC238" s="0" t="n">
        <f aca="false">IF(AND(E238&gt;D238,Z238&gt;1),1,0)</f>
        <v>1</v>
      </c>
    </row>
    <row r="239" customFormat="false" ht="12.75" hidden="false" customHeight="false" outlineLevel="0" collapsed="false">
      <c r="A239" s="0" t="s">
        <v>138</v>
      </c>
      <c r="B239" s="0" t="n">
        <v>6</v>
      </c>
      <c r="C239" s="0" t="n">
        <v>0</v>
      </c>
      <c r="D239" s="0" t="n">
        <v>2</v>
      </c>
      <c r="E239" s="0" t="n">
        <v>3</v>
      </c>
      <c r="F239" s="0" t="n">
        <v>2</v>
      </c>
      <c r="G239" s="0" t="n">
        <v>12</v>
      </c>
      <c r="H239" s="0" t="n">
        <v>88</v>
      </c>
      <c r="I239" s="0" t="n">
        <v>0</v>
      </c>
      <c r="J239" s="0" t="n">
        <v>36</v>
      </c>
      <c r="K239" s="0" t="n">
        <v>89</v>
      </c>
      <c r="L239" s="0" t="n">
        <v>120</v>
      </c>
      <c r="M239" s="0" t="n">
        <v>5.67</v>
      </c>
      <c r="N239" s="0" t="n">
        <v>3.02</v>
      </c>
      <c r="O239" s="0" t="n">
        <v>0.6</v>
      </c>
      <c r="P239" s="0" t="n">
        <v>0.33</v>
      </c>
      <c r="Q239" s="0" t="n">
        <v>5.57</v>
      </c>
      <c r="R239" s="0" t="n">
        <v>1</v>
      </c>
      <c r="S239" s="0" t="n">
        <v>19.86</v>
      </c>
      <c r="T239" s="0" t="n">
        <v>4</v>
      </c>
      <c r="U239" s="0" t="n">
        <v>0</v>
      </c>
      <c r="V239" s="0" t="n">
        <v>0</v>
      </c>
      <c r="W239" s="0" t="n">
        <v>0</v>
      </c>
      <c r="X239" s="0" t="n">
        <v>1.33</v>
      </c>
      <c r="Y239" s="0" t="n">
        <v>1.5</v>
      </c>
      <c r="Z239" s="0" t="n">
        <v>4</v>
      </c>
      <c r="AA239" s="0" t="s">
        <v>178</v>
      </c>
      <c r="AC239" s="0" t="n">
        <f aca="false">IF(AND(E239&gt;D239,Z239&gt;1),1,0)</f>
        <v>1</v>
      </c>
    </row>
    <row r="240" customFormat="false" ht="12.75" hidden="false" customHeight="false" outlineLevel="0" collapsed="false">
      <c r="A240" s="0" t="s">
        <v>139</v>
      </c>
      <c r="B240" s="0" t="n">
        <v>6</v>
      </c>
      <c r="C240" s="0" t="n">
        <v>0</v>
      </c>
      <c r="D240" s="0" t="n">
        <v>2</v>
      </c>
      <c r="E240" s="0" t="n">
        <v>3</v>
      </c>
      <c r="F240" s="0" t="n">
        <v>2</v>
      </c>
      <c r="G240" s="0" t="n">
        <v>12</v>
      </c>
      <c r="H240" s="0" t="n">
        <v>88</v>
      </c>
      <c r="I240" s="0" t="n">
        <v>0</v>
      </c>
      <c r="J240" s="0" t="n">
        <v>36</v>
      </c>
      <c r="K240" s="0" t="n">
        <v>89</v>
      </c>
      <c r="L240" s="0" t="n">
        <v>120</v>
      </c>
      <c r="M240" s="0" t="n">
        <v>5.67</v>
      </c>
      <c r="N240" s="0" t="n">
        <v>3.02</v>
      </c>
      <c r="O240" s="0" t="n">
        <v>0.6</v>
      </c>
      <c r="P240" s="0" t="n">
        <v>0.33</v>
      </c>
      <c r="Q240" s="0" t="n">
        <v>5.57</v>
      </c>
      <c r="R240" s="0" t="n">
        <v>1</v>
      </c>
      <c r="S240" s="0" t="n">
        <v>19.86</v>
      </c>
      <c r="T240" s="0" t="n">
        <v>4</v>
      </c>
      <c r="U240" s="0" t="n">
        <v>0</v>
      </c>
      <c r="V240" s="0" t="n">
        <v>0</v>
      </c>
      <c r="W240" s="0" t="n">
        <v>0</v>
      </c>
      <c r="X240" s="0" t="n">
        <v>1.33</v>
      </c>
      <c r="Y240" s="0" t="n">
        <v>1.5</v>
      </c>
      <c r="Z240" s="0" t="n">
        <v>4</v>
      </c>
      <c r="AA240" s="0" t="s">
        <v>178</v>
      </c>
      <c r="AC240" s="0" t="n">
        <f aca="false">IF(AND(E240&gt;D240,Z240&gt;1),1,0)</f>
        <v>1</v>
      </c>
    </row>
    <row r="241" customFormat="false" ht="12.75" hidden="false" customHeight="false" outlineLevel="0" collapsed="false">
      <c r="A241" s="0" t="s">
        <v>140</v>
      </c>
      <c r="B241" s="0" t="n">
        <v>6</v>
      </c>
      <c r="C241" s="0" t="n">
        <v>0</v>
      </c>
      <c r="D241" s="0" t="n">
        <v>2</v>
      </c>
      <c r="E241" s="0" t="n">
        <v>3</v>
      </c>
      <c r="F241" s="0" t="n">
        <v>2</v>
      </c>
      <c r="G241" s="0" t="n">
        <v>12</v>
      </c>
      <c r="H241" s="0" t="n">
        <v>88</v>
      </c>
      <c r="I241" s="0" t="n">
        <v>0</v>
      </c>
      <c r="J241" s="0" t="n">
        <v>36</v>
      </c>
      <c r="K241" s="0" t="n">
        <v>89</v>
      </c>
      <c r="L241" s="0" t="n">
        <v>120</v>
      </c>
      <c r="M241" s="0" t="n">
        <v>5.67</v>
      </c>
      <c r="N241" s="0" t="n">
        <v>3.02</v>
      </c>
      <c r="O241" s="0" t="n">
        <v>0.6</v>
      </c>
      <c r="P241" s="0" t="n">
        <v>0.33</v>
      </c>
      <c r="Q241" s="0" t="n">
        <v>5.57</v>
      </c>
      <c r="R241" s="0" t="n">
        <v>1</v>
      </c>
      <c r="S241" s="0" t="n">
        <v>19.86</v>
      </c>
      <c r="T241" s="0" t="n">
        <v>4</v>
      </c>
      <c r="U241" s="0" t="n">
        <v>0</v>
      </c>
      <c r="V241" s="0" t="n">
        <v>0</v>
      </c>
      <c r="W241" s="0" t="n">
        <v>0</v>
      </c>
      <c r="X241" s="0" t="n">
        <v>1.33</v>
      </c>
      <c r="Y241" s="0" t="n">
        <v>1.5</v>
      </c>
      <c r="Z241" s="0" t="n">
        <v>4</v>
      </c>
      <c r="AA241" s="0" t="s">
        <v>178</v>
      </c>
      <c r="AC241" s="0" t="n">
        <f aca="false">IF(AND(E241&gt;D241,Z241&gt;1),1,0)</f>
        <v>1</v>
      </c>
    </row>
    <row r="242" customFormat="false" ht="12.75" hidden="false" customHeight="false" outlineLevel="0" collapsed="false">
      <c r="A242" s="0" t="s">
        <v>288</v>
      </c>
      <c r="B242" s="0" t="n">
        <v>4</v>
      </c>
      <c r="C242" s="0" t="n">
        <v>0</v>
      </c>
      <c r="D242" s="0" t="n">
        <v>4</v>
      </c>
      <c r="E242" s="0" t="n">
        <v>4</v>
      </c>
      <c r="F242" s="0" t="n">
        <v>1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2.75</v>
      </c>
      <c r="N242" s="0" t="n">
        <v>1.23</v>
      </c>
      <c r="O242" s="0" t="n">
        <v>0.26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2</v>
      </c>
      <c r="Y242" s="0" t="n">
        <v>1</v>
      </c>
      <c r="Z242" s="0" t="n">
        <v>1</v>
      </c>
      <c r="AA242" s="0" t="s">
        <v>180</v>
      </c>
      <c r="AB242" s="0" t="n">
        <f aca="false">IF(AND(Z242=1,Q242&gt;50),1,0)</f>
        <v>0</v>
      </c>
      <c r="AC242" s="0" t="n">
        <f aca="false">IF(AND(E242&gt;D242,Z242&gt;1),1,0)</f>
        <v>0</v>
      </c>
    </row>
    <row r="243" customFormat="false" ht="12.75" hidden="false" customHeight="false" outlineLevel="0" collapsed="false">
      <c r="A243" s="0" t="s">
        <v>289</v>
      </c>
      <c r="B243" s="0" t="n">
        <v>5</v>
      </c>
      <c r="C243" s="0" t="n">
        <v>2</v>
      </c>
      <c r="D243" s="0" t="n">
        <v>5</v>
      </c>
      <c r="E243" s="0" t="n">
        <v>5</v>
      </c>
      <c r="F243" s="0" t="n">
        <v>0</v>
      </c>
      <c r="G243" s="0" t="n">
        <v>14</v>
      </c>
      <c r="H243" s="0" t="n">
        <v>65</v>
      </c>
      <c r="I243" s="0" t="n">
        <v>21</v>
      </c>
      <c r="J243" s="0" t="n">
        <v>34</v>
      </c>
      <c r="K243" s="0" t="n">
        <v>85</v>
      </c>
      <c r="L243" s="0" t="n">
        <v>109</v>
      </c>
      <c r="M243" s="0" t="n">
        <v>7.4</v>
      </c>
      <c r="N243" s="0" t="n">
        <v>3.54</v>
      </c>
      <c r="O243" s="0" t="n">
        <v>0.69</v>
      </c>
      <c r="P243" s="0" t="n">
        <v>0.8</v>
      </c>
      <c r="Q243" s="0" t="n">
        <v>7.88</v>
      </c>
      <c r="R243" s="0" t="n">
        <v>2</v>
      </c>
      <c r="S243" s="0" t="n">
        <v>33.65</v>
      </c>
      <c r="T243" s="0" t="n">
        <v>6</v>
      </c>
      <c r="U243" s="0" t="n">
        <v>4</v>
      </c>
      <c r="V243" s="0" t="n">
        <v>3</v>
      </c>
      <c r="W243" s="0" t="n">
        <v>10.32</v>
      </c>
      <c r="X243" s="0" t="n">
        <v>2.2</v>
      </c>
      <c r="Y243" s="0" t="n">
        <v>1</v>
      </c>
      <c r="Z243" s="0" t="n">
        <v>1</v>
      </c>
      <c r="AA243" s="0" t="s">
        <v>180</v>
      </c>
      <c r="AB243" s="0" t="n">
        <f aca="false">IF(AND(Z243=1,Q243&gt;50),1,0)</f>
        <v>0</v>
      </c>
      <c r="AC243" s="0" t="n">
        <f aca="false">IF(AND(E243&gt;D243,Z243&gt;1),1,0)</f>
        <v>0</v>
      </c>
    </row>
    <row r="244" customFormat="false" ht="12.75" hidden="false" customHeight="false" outlineLevel="0" collapsed="false">
      <c r="A244" s="0" t="s">
        <v>141</v>
      </c>
      <c r="B244" s="0" t="n">
        <v>15</v>
      </c>
      <c r="C244" s="0" t="n">
        <v>0</v>
      </c>
      <c r="D244" s="0" t="n">
        <v>11</v>
      </c>
      <c r="E244" s="0" t="n">
        <v>13</v>
      </c>
      <c r="F244" s="0" t="n">
        <v>13</v>
      </c>
      <c r="G244" s="10" t="n">
        <v>18</v>
      </c>
      <c r="H244" s="0" t="n">
        <v>38</v>
      </c>
      <c r="I244" s="0" t="n">
        <v>44</v>
      </c>
      <c r="J244" s="0" t="n">
        <v>37</v>
      </c>
      <c r="K244" s="0" t="n">
        <v>73</v>
      </c>
      <c r="L244" s="0" t="n">
        <v>120</v>
      </c>
      <c r="M244" s="0" t="n">
        <v>6.67</v>
      </c>
      <c r="N244" s="0" t="n">
        <v>4.27</v>
      </c>
      <c r="O244" s="0" t="n">
        <v>0.84</v>
      </c>
      <c r="P244" s="0" t="n">
        <v>0.07</v>
      </c>
      <c r="Q244" s="0" t="n">
        <v>53.17</v>
      </c>
      <c r="R244" s="0" t="n">
        <v>2.83</v>
      </c>
      <c r="S244" s="0" t="n">
        <v>273.5</v>
      </c>
      <c r="T244" s="0" t="n">
        <v>45</v>
      </c>
      <c r="U244" s="0" t="n">
        <v>0</v>
      </c>
      <c r="V244" s="0" t="n">
        <v>0</v>
      </c>
      <c r="W244" s="0" t="n">
        <v>0</v>
      </c>
      <c r="X244" s="0" t="n">
        <v>1.02</v>
      </c>
      <c r="Y244" s="0" t="n">
        <v>1.18</v>
      </c>
      <c r="Z244" s="0" t="n">
        <v>3</v>
      </c>
      <c r="AA244" s="0" t="s">
        <v>178</v>
      </c>
      <c r="AC244" s="0" t="n">
        <f aca="false">IF(AND(E244&gt;D244,Z244&gt;1),1,0)</f>
        <v>1</v>
      </c>
    </row>
    <row r="245" customFormat="false" ht="12.75" hidden="false" customHeight="false" outlineLevel="0" collapsed="false">
      <c r="A245" s="0" t="s">
        <v>142</v>
      </c>
      <c r="B245" s="0" t="n">
        <v>15</v>
      </c>
      <c r="C245" s="0" t="n">
        <v>1</v>
      </c>
      <c r="D245" s="0" t="n">
        <v>3</v>
      </c>
      <c r="E245" s="0" t="n">
        <v>8</v>
      </c>
      <c r="F245" s="0" t="n">
        <v>24</v>
      </c>
      <c r="G245" s="0" t="n">
        <v>10</v>
      </c>
      <c r="H245" s="0" t="n">
        <v>72</v>
      </c>
      <c r="I245" s="0" t="n">
        <v>18</v>
      </c>
      <c r="J245" s="0" t="n">
        <v>36</v>
      </c>
      <c r="K245" s="0" t="n">
        <v>89</v>
      </c>
      <c r="L245" s="0" t="n">
        <v>120</v>
      </c>
      <c r="M245" s="0" t="n">
        <v>12.6</v>
      </c>
      <c r="N245" s="0" t="n">
        <v>2.88</v>
      </c>
      <c r="O245" s="0" t="n">
        <v>0.57</v>
      </c>
      <c r="P245" s="0" t="n">
        <v>0.6</v>
      </c>
      <c r="Q245" s="0" t="n">
        <v>7.26</v>
      </c>
      <c r="R245" s="0" t="n">
        <v>1.58</v>
      </c>
      <c r="S245" s="0" t="n">
        <v>31.74</v>
      </c>
      <c r="T245" s="0" t="n">
        <v>6</v>
      </c>
      <c r="U245" s="0" t="n">
        <v>0</v>
      </c>
      <c r="V245" s="0" t="n">
        <v>0</v>
      </c>
      <c r="W245" s="0" t="n">
        <v>0</v>
      </c>
      <c r="X245" s="0" t="n">
        <v>1.06</v>
      </c>
      <c r="Y245" s="0" t="n">
        <v>2.67</v>
      </c>
      <c r="Z245" s="0" t="n">
        <v>6</v>
      </c>
      <c r="AA245" s="0" t="s">
        <v>178</v>
      </c>
      <c r="AC245" s="0" t="n">
        <f aca="false">IF(AND(E245&gt;D245,Z245&gt;1),1,0)</f>
        <v>1</v>
      </c>
    </row>
    <row r="246" customFormat="false" ht="12.75" hidden="false" customHeight="false" outlineLevel="0" collapsed="false">
      <c r="A246" s="0" t="s">
        <v>171</v>
      </c>
      <c r="B246" s="0" t="n">
        <v>7</v>
      </c>
      <c r="C246" s="0" t="n">
        <v>0</v>
      </c>
      <c r="D246" s="0" t="n">
        <v>3</v>
      </c>
      <c r="E246" s="0" t="n">
        <v>5</v>
      </c>
      <c r="F246" s="0" t="n">
        <v>5</v>
      </c>
      <c r="G246" s="0" t="n">
        <v>34</v>
      </c>
      <c r="H246" s="0" t="n">
        <v>66</v>
      </c>
      <c r="I246" s="0" t="n">
        <v>0</v>
      </c>
      <c r="J246" s="0" t="n">
        <v>93</v>
      </c>
      <c r="K246" s="0" t="n">
        <v>111</v>
      </c>
      <c r="L246" s="0" t="n">
        <v>120</v>
      </c>
      <c r="M246" s="0" t="n">
        <v>6.14</v>
      </c>
      <c r="N246" s="0" t="n">
        <v>2.27</v>
      </c>
      <c r="O246" s="0" t="n">
        <v>0.48</v>
      </c>
      <c r="P246" s="0" t="n">
        <v>0</v>
      </c>
      <c r="Q246" s="0" t="n">
        <v>3.8</v>
      </c>
      <c r="R246" s="0" t="n">
        <v>1.2</v>
      </c>
      <c r="S246" s="0" t="n">
        <v>13.6</v>
      </c>
      <c r="T246" s="0" t="n">
        <v>3</v>
      </c>
      <c r="U246" s="0" t="n">
        <v>0</v>
      </c>
      <c r="V246" s="0" t="n">
        <v>0</v>
      </c>
      <c r="W246" s="0" t="n">
        <v>0</v>
      </c>
      <c r="X246" s="0" t="n">
        <v>1.07</v>
      </c>
      <c r="Y246" s="0" t="n">
        <v>1.67</v>
      </c>
      <c r="Z246" s="0" t="n">
        <v>3</v>
      </c>
      <c r="AA246" s="0" t="s">
        <v>178</v>
      </c>
      <c r="AC246" s="0" t="n">
        <f aca="false">IF(AND(E246&gt;D246,Z246&gt;1),1,0)</f>
        <v>1</v>
      </c>
    </row>
    <row r="247" customFormat="false" ht="12.75" hidden="false" customHeight="false" outlineLevel="0" collapsed="false">
      <c r="A247" s="0" t="s">
        <v>143</v>
      </c>
      <c r="B247" s="0" t="n">
        <v>5</v>
      </c>
      <c r="C247" s="0" t="n">
        <v>2</v>
      </c>
      <c r="D247" s="0" t="n">
        <v>1</v>
      </c>
      <c r="E247" s="0" t="n">
        <v>4</v>
      </c>
      <c r="F247" s="0" t="n">
        <v>1</v>
      </c>
      <c r="G247" s="0" t="n">
        <v>10</v>
      </c>
      <c r="H247" s="0" t="n">
        <v>72</v>
      </c>
      <c r="I247" s="0" t="n">
        <v>18</v>
      </c>
      <c r="J247" s="0" t="n">
        <v>0</v>
      </c>
      <c r="K247" s="0" t="n">
        <v>80</v>
      </c>
      <c r="L247" s="0" t="n">
        <v>117</v>
      </c>
      <c r="M247" s="0" t="n">
        <v>12.8</v>
      </c>
      <c r="N247" s="0" t="n">
        <v>1.96</v>
      </c>
      <c r="O247" s="0" t="n">
        <v>0.3</v>
      </c>
      <c r="P247" s="0" t="n">
        <v>0.8</v>
      </c>
      <c r="Q247" s="0" t="n">
        <v>5.67</v>
      </c>
      <c r="R247" s="0" t="n">
        <v>1</v>
      </c>
      <c r="S247" s="0" t="n">
        <v>21.56</v>
      </c>
      <c r="T247" s="0" t="n">
        <v>4</v>
      </c>
      <c r="U247" s="0" t="n">
        <v>0</v>
      </c>
      <c r="V247" s="0" t="n">
        <v>0</v>
      </c>
      <c r="W247" s="0" t="n">
        <v>0</v>
      </c>
      <c r="X247" s="0" t="n">
        <v>1.5</v>
      </c>
      <c r="Y247" s="0" t="n">
        <v>4</v>
      </c>
      <c r="Z247" s="0" t="n">
        <v>5</v>
      </c>
      <c r="AA247" s="0" t="s">
        <v>178</v>
      </c>
      <c r="AC247" s="0" t="n">
        <f aca="false">IF(AND(E247&gt;D247,Z247&gt;1),1,0)</f>
        <v>1</v>
      </c>
    </row>
    <row r="248" customFormat="false" ht="12.75" hidden="false" customHeight="false" outlineLevel="0" collapsed="false">
      <c r="A248" s="0" t="s">
        <v>144</v>
      </c>
      <c r="B248" s="0" t="n">
        <v>34</v>
      </c>
      <c r="C248" s="0" t="n">
        <v>0</v>
      </c>
      <c r="D248" s="0" t="n">
        <v>3</v>
      </c>
      <c r="E248" s="0" t="n">
        <v>13</v>
      </c>
      <c r="F248" s="0" t="n">
        <v>6</v>
      </c>
      <c r="G248" s="0" t="n">
        <v>6</v>
      </c>
      <c r="H248" s="0" t="n">
        <v>79</v>
      </c>
      <c r="I248" s="0" t="n">
        <v>15</v>
      </c>
      <c r="J248" s="0" t="n">
        <v>0</v>
      </c>
      <c r="K248" s="0" t="n">
        <v>47</v>
      </c>
      <c r="L248" s="0" t="n">
        <v>118</v>
      </c>
      <c r="M248" s="0" t="n">
        <v>2.29</v>
      </c>
      <c r="N248" s="0" t="n">
        <v>1.11</v>
      </c>
      <c r="O248" s="0" t="n">
        <v>0.23</v>
      </c>
      <c r="P248" s="0" t="n">
        <v>0</v>
      </c>
      <c r="Q248" s="0" t="n">
        <v>12.67</v>
      </c>
      <c r="R248" s="0" t="n">
        <v>2.77</v>
      </c>
      <c r="S248" s="0" t="n">
        <v>93.73</v>
      </c>
      <c r="T248" s="0" t="n">
        <v>10</v>
      </c>
      <c r="U248" s="0" t="n">
        <v>0</v>
      </c>
      <c r="V248" s="0" t="n">
        <v>0</v>
      </c>
      <c r="W248" s="0" t="n">
        <v>0</v>
      </c>
      <c r="X248" s="0" t="n">
        <v>1.18</v>
      </c>
      <c r="Y248" s="0" t="n">
        <v>4.33</v>
      </c>
      <c r="Z248" s="0" t="n">
        <v>12</v>
      </c>
      <c r="AA248" s="0" t="s">
        <v>178</v>
      </c>
      <c r="AC248" s="0" t="n">
        <f aca="false">IF(AND(E248&gt;D248,Z248&gt;1),1,0)</f>
        <v>1</v>
      </c>
    </row>
    <row r="249" customFormat="false" ht="12.75" hidden="false" customHeight="false" outlineLevel="0" collapsed="false">
      <c r="A249" s="0" t="s">
        <v>290</v>
      </c>
      <c r="B249" s="0" t="n">
        <v>7</v>
      </c>
      <c r="C249" s="0" t="n">
        <v>1</v>
      </c>
      <c r="D249" s="0" t="n">
        <v>7</v>
      </c>
      <c r="E249" s="0" t="n">
        <v>7</v>
      </c>
      <c r="F249" s="0" t="n">
        <v>59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8.14</v>
      </c>
      <c r="N249" s="0" t="n">
        <v>2.6</v>
      </c>
      <c r="O249" s="0" t="n">
        <v>0.39</v>
      </c>
      <c r="P249" s="0" t="n">
        <v>1.14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7</v>
      </c>
      <c r="V249" s="0" t="n">
        <v>2.86</v>
      </c>
      <c r="W249" s="0" t="n">
        <v>8.8</v>
      </c>
      <c r="X249" s="0" t="n">
        <v>2</v>
      </c>
      <c r="Y249" s="0" t="n">
        <v>1</v>
      </c>
      <c r="Z249" s="0" t="n">
        <v>1</v>
      </c>
      <c r="AA249" s="0" t="s">
        <v>180</v>
      </c>
      <c r="AB249" s="0" t="n">
        <f aca="false">IF(AND(Z249=1,Q249&gt;50),1,0)</f>
        <v>0</v>
      </c>
      <c r="AC249" s="0" t="n">
        <f aca="false">IF(AND(E249&gt;D249,Z249&gt;1),1,0)</f>
        <v>0</v>
      </c>
    </row>
    <row r="250" customFormat="false" ht="12.75" hidden="false" customHeight="false" outlineLevel="0" collapsed="false">
      <c r="A250" s="0" t="s">
        <v>291</v>
      </c>
      <c r="B250" s="0" t="n">
        <v>10</v>
      </c>
      <c r="C250" s="0" t="n">
        <v>0</v>
      </c>
      <c r="D250" s="0" t="n">
        <v>10</v>
      </c>
      <c r="E250" s="0" t="n">
        <v>10</v>
      </c>
      <c r="F250" s="0" t="n">
        <v>13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11.3</v>
      </c>
      <c r="N250" s="0" t="n">
        <v>1.79</v>
      </c>
      <c r="O250" s="0" t="n">
        <v>0.43</v>
      </c>
      <c r="P250" s="0" t="n">
        <v>0.1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2</v>
      </c>
      <c r="Y250" s="0" t="n">
        <v>1</v>
      </c>
      <c r="Z250" s="0" t="n">
        <v>1</v>
      </c>
      <c r="AA250" s="0" t="s">
        <v>180</v>
      </c>
      <c r="AB250" s="0" t="n">
        <f aca="false">IF(AND(Z250=1,Q250&gt;50),1,0)</f>
        <v>0</v>
      </c>
      <c r="AC250" s="0" t="n">
        <f aca="false">IF(AND(E250&gt;D250,Z250&gt;1),1,0)</f>
        <v>0</v>
      </c>
    </row>
    <row r="251" customFormat="false" ht="12.75" hidden="false" customHeight="false" outlineLevel="0" collapsed="false">
      <c r="A251" s="0" t="s">
        <v>292</v>
      </c>
      <c r="B251" s="0" t="n">
        <v>7</v>
      </c>
      <c r="C251" s="0" t="n">
        <v>0</v>
      </c>
      <c r="D251" s="0" t="n">
        <v>7</v>
      </c>
      <c r="E251" s="0" t="n">
        <v>7</v>
      </c>
      <c r="F251" s="0" t="n">
        <v>12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3.43</v>
      </c>
      <c r="N251" s="0" t="n">
        <v>1.6</v>
      </c>
      <c r="O251" s="0" t="n">
        <v>0.38</v>
      </c>
      <c r="P251" s="0" t="n">
        <v>0.14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2</v>
      </c>
      <c r="Y251" s="0" t="n">
        <v>1</v>
      </c>
      <c r="Z251" s="0" t="n">
        <v>1</v>
      </c>
      <c r="AA251" s="0" t="s">
        <v>180</v>
      </c>
      <c r="AB251" s="0" t="n">
        <f aca="false">IF(AND(Z251=1,Q251&gt;50),1,0)</f>
        <v>0</v>
      </c>
      <c r="AC251" s="0" t="n">
        <f aca="false">IF(AND(E251&gt;D251,Z251&gt;1),1,0)</f>
        <v>0</v>
      </c>
    </row>
    <row r="252" customFormat="false" ht="12.75" hidden="false" customHeight="false" outlineLevel="0" collapsed="false">
      <c r="A252" s="0" t="s">
        <v>293</v>
      </c>
      <c r="B252" s="0" t="n">
        <v>6</v>
      </c>
      <c r="C252" s="0" t="n">
        <v>0</v>
      </c>
      <c r="D252" s="0" t="n">
        <v>6</v>
      </c>
      <c r="E252" s="0" t="n">
        <v>6</v>
      </c>
      <c r="F252" s="0" t="n">
        <v>33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9.67</v>
      </c>
      <c r="N252" s="0" t="n">
        <v>2.46</v>
      </c>
      <c r="O252" s="0" t="n">
        <v>0.24</v>
      </c>
      <c r="P252" s="0" t="n">
        <v>0.83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2</v>
      </c>
      <c r="Y252" s="0" t="n">
        <v>1</v>
      </c>
      <c r="Z252" s="0" t="n">
        <v>1</v>
      </c>
      <c r="AA252" s="0" t="s">
        <v>180</v>
      </c>
      <c r="AB252" s="0" t="n">
        <f aca="false">IF(AND(Z252=1,Q252&gt;50),1,0)</f>
        <v>0</v>
      </c>
      <c r="AC252" s="0" t="n">
        <f aca="false">IF(AND(E252&gt;D252,Z252&gt;1),1,0)</f>
        <v>0</v>
      </c>
    </row>
    <row r="253" customFormat="false" ht="12.75" hidden="false" customHeight="false" outlineLevel="0" collapsed="false">
      <c r="A253" s="0" t="s">
        <v>145</v>
      </c>
      <c r="B253" s="0" t="n">
        <v>6</v>
      </c>
      <c r="C253" s="0" t="n">
        <v>0</v>
      </c>
      <c r="D253" s="0" t="n">
        <v>6</v>
      </c>
      <c r="E253" s="0" t="n">
        <v>6</v>
      </c>
      <c r="F253" s="0" t="n">
        <v>9</v>
      </c>
      <c r="G253" s="0" t="n">
        <v>24</v>
      </c>
      <c r="H253" s="0" t="n">
        <v>56</v>
      </c>
      <c r="I253" s="0" t="n">
        <v>20</v>
      </c>
      <c r="J253" s="0" t="n">
        <v>83</v>
      </c>
      <c r="K253" s="0" t="n">
        <v>104</v>
      </c>
      <c r="L253" s="0" t="n">
        <v>118</v>
      </c>
      <c r="M253" s="0" t="n">
        <v>7.67</v>
      </c>
      <c r="N253" s="0" t="n">
        <v>3.27</v>
      </c>
      <c r="O253" s="0" t="n">
        <v>0.75</v>
      </c>
      <c r="P253" s="0" t="n">
        <v>0.17</v>
      </c>
      <c r="Q253" s="0" t="n">
        <v>9.31</v>
      </c>
      <c r="R253" s="0" t="n">
        <v>2.31</v>
      </c>
      <c r="S253" s="0" t="n">
        <v>32.75</v>
      </c>
      <c r="T253" s="0" t="n">
        <v>7</v>
      </c>
      <c r="U253" s="0" t="n">
        <v>0</v>
      </c>
      <c r="V253" s="0" t="n">
        <v>0</v>
      </c>
      <c r="W253" s="0" t="n">
        <v>0</v>
      </c>
      <c r="X253" s="0" t="n">
        <v>1.17</v>
      </c>
      <c r="Y253" s="0" t="n">
        <v>1</v>
      </c>
      <c r="Z253" s="0" t="n">
        <v>1</v>
      </c>
      <c r="AA253" s="0" t="s">
        <v>178</v>
      </c>
      <c r="AB253" s="0" t="n">
        <f aca="false">IF(AND(Z253=1,Q253&gt;50),1,0)</f>
        <v>0</v>
      </c>
      <c r="AC253" s="0" t="n">
        <f aca="false">IF(AND(E253&gt;D253,Z253&gt;1),1,0)</f>
        <v>0</v>
      </c>
    </row>
    <row r="254" customFormat="false" ht="12.75" hidden="false" customHeight="false" outlineLevel="0" collapsed="false">
      <c r="A254" s="0" t="s">
        <v>146</v>
      </c>
      <c r="B254" s="0" t="n">
        <v>9</v>
      </c>
      <c r="C254" s="0" t="n">
        <v>0</v>
      </c>
      <c r="D254" s="0" t="n">
        <v>4</v>
      </c>
      <c r="E254" s="0" t="n">
        <v>8</v>
      </c>
      <c r="F254" s="0" t="n">
        <v>5</v>
      </c>
      <c r="G254" s="0" t="n">
        <v>34</v>
      </c>
      <c r="H254" s="0" t="n">
        <v>66</v>
      </c>
      <c r="I254" s="0" t="n">
        <v>0</v>
      </c>
      <c r="J254" s="0" t="n">
        <v>36</v>
      </c>
      <c r="K254" s="0" t="n">
        <v>80</v>
      </c>
      <c r="L254" s="0" t="n">
        <v>120</v>
      </c>
      <c r="M254" s="0" t="n">
        <v>7.11</v>
      </c>
      <c r="N254" s="0" t="n">
        <v>2.63</v>
      </c>
      <c r="O254" s="0" t="n">
        <v>0.55</v>
      </c>
      <c r="P254" s="0" t="n">
        <v>0.22</v>
      </c>
      <c r="Q254" s="0" t="n">
        <v>3</v>
      </c>
      <c r="R254" s="0" t="n">
        <v>0.82</v>
      </c>
      <c r="S254" s="0" t="n">
        <v>10.82</v>
      </c>
      <c r="T254" s="0" t="n">
        <v>2</v>
      </c>
      <c r="U254" s="0" t="n">
        <v>0</v>
      </c>
      <c r="V254" s="0" t="n">
        <v>0</v>
      </c>
      <c r="W254" s="0" t="n">
        <v>0</v>
      </c>
      <c r="X254" s="0" t="n">
        <v>1.05</v>
      </c>
      <c r="Y254" s="0" t="n">
        <v>2</v>
      </c>
      <c r="Z254" s="0" t="n">
        <v>4</v>
      </c>
      <c r="AA254" s="0" t="s">
        <v>178</v>
      </c>
      <c r="AC254" s="0" t="n">
        <f aca="false">IF(AND(E254&gt;D254,Z254&gt;1),1,0)</f>
        <v>1</v>
      </c>
    </row>
    <row r="255" customFormat="false" ht="12.75" hidden="false" customHeight="false" outlineLevel="0" collapsed="false">
      <c r="A255" s="0" t="s">
        <v>147</v>
      </c>
      <c r="B255" s="0" t="n">
        <v>12</v>
      </c>
      <c r="C255" s="0" t="n">
        <v>0</v>
      </c>
      <c r="D255" s="0" t="n">
        <v>4</v>
      </c>
      <c r="E255" s="0" t="n">
        <v>11</v>
      </c>
      <c r="F255" s="0" t="n">
        <v>14</v>
      </c>
      <c r="G255" s="0" t="n">
        <v>16</v>
      </c>
      <c r="H255" s="0" t="n">
        <v>84</v>
      </c>
      <c r="I255" s="0" t="n">
        <v>0</v>
      </c>
      <c r="J255" s="0" t="n">
        <v>0</v>
      </c>
      <c r="K255" s="0" t="n">
        <v>98</v>
      </c>
      <c r="L255" s="0" t="n">
        <v>120</v>
      </c>
      <c r="M255" s="0" t="n">
        <v>8.58</v>
      </c>
      <c r="N255" s="0" t="n">
        <v>2.04</v>
      </c>
      <c r="O255" s="0" t="n">
        <v>0.32</v>
      </c>
      <c r="P255" s="0" t="n">
        <v>0.25</v>
      </c>
      <c r="Q255" s="0" t="n">
        <v>4.71</v>
      </c>
      <c r="R255" s="0" t="n">
        <v>1</v>
      </c>
      <c r="S255" s="0" t="n">
        <v>19.43</v>
      </c>
      <c r="T255" s="0" t="n">
        <v>4</v>
      </c>
      <c r="U255" s="0" t="n">
        <v>0</v>
      </c>
      <c r="V255" s="0" t="n">
        <v>0</v>
      </c>
      <c r="W255" s="0" t="n">
        <v>0</v>
      </c>
      <c r="X255" s="0" t="n">
        <v>1</v>
      </c>
      <c r="Y255" s="0" t="n">
        <v>2.75</v>
      </c>
      <c r="Z255" s="0" t="n">
        <v>9</v>
      </c>
      <c r="AA255" s="0" t="s">
        <v>178</v>
      </c>
      <c r="AC255" s="0" t="n">
        <f aca="false">IF(AND(E255&gt;D255,Z255&gt;1),1,0)</f>
        <v>1</v>
      </c>
    </row>
    <row r="256" customFormat="false" ht="12.75" hidden="false" customHeight="false" outlineLevel="0" collapsed="false">
      <c r="A256" s="0" t="s">
        <v>148</v>
      </c>
      <c r="B256" s="0" t="n">
        <v>4</v>
      </c>
      <c r="C256" s="0" t="n">
        <v>0</v>
      </c>
      <c r="D256" s="0" t="n">
        <v>2</v>
      </c>
      <c r="E256" s="0" t="n">
        <v>3</v>
      </c>
      <c r="F256" s="0" t="n">
        <v>0</v>
      </c>
      <c r="G256" s="0" t="n">
        <v>20</v>
      </c>
      <c r="H256" s="0" t="n">
        <v>80</v>
      </c>
      <c r="I256" s="0" t="n">
        <v>0</v>
      </c>
      <c r="J256" s="0" t="n">
        <v>36</v>
      </c>
      <c r="K256" s="0" t="n">
        <v>81</v>
      </c>
      <c r="L256" s="0" t="n">
        <v>120</v>
      </c>
      <c r="M256" s="0" t="n">
        <v>10.5</v>
      </c>
      <c r="N256" s="0" t="n">
        <v>2.84</v>
      </c>
      <c r="O256" s="0" t="n">
        <v>0.52</v>
      </c>
      <c r="P256" s="0" t="n">
        <v>0.5</v>
      </c>
      <c r="Q256" s="0" t="n">
        <v>2.8</v>
      </c>
      <c r="R256" s="0" t="n">
        <v>0.2</v>
      </c>
      <c r="S256" s="0" t="n">
        <v>13</v>
      </c>
      <c r="T256" s="0" t="n">
        <v>2</v>
      </c>
      <c r="U256" s="0" t="n">
        <v>0</v>
      </c>
      <c r="V256" s="0" t="n">
        <v>0</v>
      </c>
      <c r="W256" s="0" t="n">
        <v>0</v>
      </c>
      <c r="X256" s="0" t="n">
        <v>1.1</v>
      </c>
      <c r="Y256" s="0" t="n">
        <v>1.5</v>
      </c>
      <c r="Z256" s="0" t="n">
        <v>4</v>
      </c>
      <c r="AA256" s="0" t="s">
        <v>178</v>
      </c>
      <c r="AC256" s="0" t="n">
        <f aca="false">IF(AND(E256&gt;D256,Z256&gt;1),1,0)</f>
        <v>1</v>
      </c>
    </row>
    <row r="257" customFormat="false" ht="12.75" hidden="false" customHeight="false" outlineLevel="0" collapsed="false">
      <c r="A257" s="0" t="s">
        <v>294</v>
      </c>
      <c r="B257" s="0" t="n">
        <v>11</v>
      </c>
      <c r="C257" s="0" t="n">
        <v>0</v>
      </c>
      <c r="D257" s="0" t="n">
        <v>11</v>
      </c>
      <c r="E257" s="0" t="n">
        <v>11</v>
      </c>
      <c r="F257" s="0" t="n">
        <v>24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5.36</v>
      </c>
      <c r="N257" s="0" t="n">
        <v>3.71</v>
      </c>
      <c r="O257" s="0" t="n">
        <v>0.78</v>
      </c>
      <c r="P257" s="0" t="n">
        <v>0.82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2</v>
      </c>
      <c r="Y257" s="0" t="n">
        <v>1</v>
      </c>
      <c r="Z257" s="0" t="n">
        <v>1</v>
      </c>
      <c r="AA257" s="0" t="s">
        <v>180</v>
      </c>
      <c r="AB257" s="0" t="n">
        <f aca="false">IF(AND(Z257=1,Q257&gt;50),1,0)</f>
        <v>0</v>
      </c>
      <c r="AC257" s="0" t="n">
        <f aca="false">IF(AND(E257&gt;D257,Z257&gt;1),1,0)</f>
        <v>0</v>
      </c>
    </row>
    <row r="258" customFormat="false" ht="12.75" hidden="false" customHeight="false" outlineLevel="0" collapsed="false">
      <c r="A258" s="0" t="s">
        <v>295</v>
      </c>
      <c r="B258" s="0" t="n">
        <v>10</v>
      </c>
      <c r="C258" s="0" t="n">
        <v>0</v>
      </c>
      <c r="D258" s="0" t="n">
        <v>10</v>
      </c>
      <c r="E258" s="0" t="n">
        <v>10</v>
      </c>
      <c r="F258" s="0" t="n">
        <v>1</v>
      </c>
      <c r="G258" s="0" t="n">
        <v>1</v>
      </c>
      <c r="H258" s="0" t="n">
        <v>75</v>
      </c>
      <c r="I258" s="0" t="n">
        <v>24</v>
      </c>
      <c r="J258" s="0" t="n">
        <v>34</v>
      </c>
      <c r="K258" s="0" t="n">
        <v>78</v>
      </c>
      <c r="L258" s="0" t="n">
        <v>109</v>
      </c>
      <c r="M258" s="0" t="n">
        <v>3.5</v>
      </c>
      <c r="N258" s="0" t="n">
        <v>2.46</v>
      </c>
      <c r="O258" s="0" t="n">
        <v>0.36</v>
      </c>
      <c r="P258" s="0" t="n">
        <v>0</v>
      </c>
      <c r="Q258" s="0" t="n">
        <v>6.5</v>
      </c>
      <c r="R258" s="0" t="n">
        <v>1.77</v>
      </c>
      <c r="S258" s="0" t="n">
        <v>28.36</v>
      </c>
      <c r="T258" s="0" t="n">
        <v>5</v>
      </c>
      <c r="U258" s="0" t="n">
        <v>0</v>
      </c>
      <c r="V258" s="0" t="n">
        <v>0</v>
      </c>
      <c r="W258" s="0" t="n">
        <v>0</v>
      </c>
      <c r="X258" s="0" t="n">
        <v>1.8</v>
      </c>
      <c r="Y258" s="0" t="n">
        <v>1</v>
      </c>
      <c r="Z258" s="0" t="n">
        <v>1</v>
      </c>
      <c r="AA258" s="0" t="s">
        <v>180</v>
      </c>
      <c r="AB258" s="0" t="n">
        <f aca="false">IF(AND(Z258=1,Q258&gt;50),1,0)</f>
        <v>0</v>
      </c>
      <c r="AC258" s="0" t="n">
        <f aca="false">IF(AND(E258&gt;D258,Z258&gt;1),1,0)</f>
        <v>0</v>
      </c>
    </row>
    <row r="259" customFormat="false" ht="12.75" hidden="false" customHeight="false" outlineLevel="0" collapsed="false">
      <c r="A259" s="0" t="s">
        <v>172</v>
      </c>
      <c r="B259" s="0" t="n">
        <v>9</v>
      </c>
      <c r="C259" s="0" t="n">
        <v>0</v>
      </c>
      <c r="D259" s="0" t="n">
        <v>4</v>
      </c>
      <c r="E259" s="0" t="n">
        <v>6</v>
      </c>
      <c r="F259" s="0" t="n">
        <v>6</v>
      </c>
      <c r="G259" s="0" t="n">
        <v>58</v>
      </c>
      <c r="H259" s="0" t="n">
        <v>42</v>
      </c>
      <c r="I259" s="0" t="n">
        <v>0</v>
      </c>
      <c r="J259" s="0" t="n">
        <v>75</v>
      </c>
      <c r="K259" s="0" t="n">
        <v>95</v>
      </c>
      <c r="L259" s="0" t="n">
        <v>120</v>
      </c>
      <c r="M259" s="0" t="n">
        <v>5.44</v>
      </c>
      <c r="N259" s="0" t="n">
        <v>3.13</v>
      </c>
      <c r="O259" s="0" t="n">
        <v>0.67</v>
      </c>
      <c r="P259" s="0" t="n">
        <v>0</v>
      </c>
      <c r="Q259" s="0" t="n">
        <v>4.86</v>
      </c>
      <c r="R259" s="0" t="n">
        <v>1</v>
      </c>
      <c r="S259" s="0" t="n">
        <v>17.71</v>
      </c>
      <c r="T259" s="0" t="n">
        <v>4</v>
      </c>
      <c r="U259" s="0" t="n">
        <v>0</v>
      </c>
      <c r="V259" s="0" t="n">
        <v>0</v>
      </c>
      <c r="W259" s="0" t="n">
        <v>0</v>
      </c>
      <c r="X259" s="0" t="n">
        <v>1.05</v>
      </c>
      <c r="Y259" s="0" t="n">
        <v>1.5</v>
      </c>
      <c r="Z259" s="0" t="n">
        <v>3</v>
      </c>
      <c r="AA259" s="0" t="s">
        <v>178</v>
      </c>
      <c r="AC259" s="0" t="n">
        <f aca="false">IF(AND(E259&gt;D259,Z259&gt;1),1,0)</f>
        <v>1</v>
      </c>
    </row>
    <row r="260" customFormat="false" ht="12.75" hidden="false" customHeight="false" outlineLevel="0" collapsed="false">
      <c r="A260" s="0" t="s">
        <v>296</v>
      </c>
      <c r="B260" s="0" t="n">
        <v>6</v>
      </c>
      <c r="C260" s="0" t="n">
        <v>3</v>
      </c>
      <c r="D260" s="0" t="n">
        <v>5</v>
      </c>
      <c r="E260" s="0" t="n">
        <v>5</v>
      </c>
      <c r="F260" s="0" t="n">
        <v>11</v>
      </c>
      <c r="G260" s="0" t="n">
        <v>25</v>
      </c>
      <c r="H260" s="0" t="n">
        <v>75</v>
      </c>
      <c r="I260" s="0" t="n">
        <v>0</v>
      </c>
      <c r="J260" s="0" t="n">
        <v>63</v>
      </c>
      <c r="K260" s="0" t="n">
        <v>82</v>
      </c>
      <c r="L260" s="0" t="n">
        <v>96</v>
      </c>
      <c r="M260" s="0" t="n">
        <v>11.5</v>
      </c>
      <c r="N260" s="0" t="n">
        <v>2.32</v>
      </c>
      <c r="O260" s="0" t="n">
        <v>0.42</v>
      </c>
      <c r="P260" s="0" t="n">
        <v>0.67</v>
      </c>
      <c r="Q260" s="0" t="n">
        <v>7.86</v>
      </c>
      <c r="R260" s="0" t="n">
        <v>1.57</v>
      </c>
      <c r="S260" s="0" t="n">
        <v>30.29</v>
      </c>
      <c r="T260" s="0" t="n">
        <v>6</v>
      </c>
      <c r="U260" s="0" t="n">
        <v>1</v>
      </c>
      <c r="V260" s="0" t="n">
        <v>2.67</v>
      </c>
      <c r="W260" s="0" t="n">
        <v>6.22</v>
      </c>
      <c r="X260" s="0" t="n">
        <v>1.8</v>
      </c>
      <c r="Y260" s="0" t="n">
        <v>1</v>
      </c>
      <c r="Z260" s="0" t="n">
        <v>2</v>
      </c>
      <c r="AA260" s="0" t="s">
        <v>180</v>
      </c>
      <c r="AC260" s="0" t="n">
        <f aca="false">IF(AND(E260&gt;D260,Z260&gt;1),1,0)</f>
        <v>0</v>
      </c>
    </row>
    <row r="261" customFormat="false" ht="12.75" hidden="false" customHeight="false" outlineLevel="0" collapsed="false">
      <c r="AB261" s="0" t="n">
        <f aca="false">SUM(AB1:AB260)</f>
        <v>2</v>
      </c>
      <c r="AC261" s="0" t="n">
        <f aca="false">SUM(AC2:AC259)</f>
        <v>139</v>
      </c>
      <c r="AD261" s="0" t="n">
        <f aca="false">AC261/259</f>
        <v>0.536679536679537</v>
      </c>
    </row>
    <row r="262" customFormat="false" ht="12.75" hidden="false" customHeight="false" outlineLevel="0" collapsed="false">
      <c r="B262" s="0" t="s">
        <v>297</v>
      </c>
      <c r="C262" s="0" t="n">
        <f aca="false">COUNTIF(C2:C260,0)</f>
        <v>179</v>
      </c>
      <c r="E262" s="0" t="n">
        <f aca="false">C262/260</f>
        <v>0.688461538461538</v>
      </c>
      <c r="F262" s="0" t="n">
        <f aca="false">1-E262</f>
        <v>0.311538461538462</v>
      </c>
    </row>
    <row r="287" customFormat="false" ht="12.75" hidden="false" customHeight="false" outlineLevel="0" collapsed="false">
      <c r="N287" s="0" t="n">
        <f aca="false">15/259</f>
        <v>0.0579150579150579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8.71"/>
    <col collapsed="false" customWidth="false" hidden="false" outlineLevel="0" max="3" min="3" style="0" width="11.57"/>
    <col collapsed="false" customWidth="true" hidden="false" outlineLevel="0" max="4" min="4" style="0" width="12.71"/>
    <col collapsed="false" customWidth="true" hidden="false" outlineLevel="0" max="5" min="5" style="0" width="14.01"/>
    <col collapsed="false" customWidth="true" hidden="false" outlineLevel="0" max="1025" min="6" style="0" width="10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175</v>
      </c>
      <c r="D1" s="0" t="s">
        <v>298</v>
      </c>
      <c r="E1" s="0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</row>
    <row r="2" customFormat="false" ht="12.75" hidden="false" customHeight="false" outlineLevel="0" collapsed="false">
      <c r="A2" s="0" t="s">
        <v>56</v>
      </c>
      <c r="B2" s="0" t="n">
        <v>143</v>
      </c>
      <c r="C2" s="0" t="s">
        <v>178</v>
      </c>
      <c r="D2" s="11" t="n">
        <f aca="false">B2&gt;K$2</f>
        <v>1</v>
      </c>
      <c r="E2" s="11" t="n">
        <f aca="false">B2&lt;=H$2/3</f>
        <v>0</v>
      </c>
      <c r="G2" s="0" t="n">
        <f aca="false">QUARTILE(B$2:B$260,1)</f>
        <v>6</v>
      </c>
      <c r="H2" s="0" t="n">
        <f aca="false">QUARTILE(B$2:B$260,2)</f>
        <v>8</v>
      </c>
      <c r="I2" s="0" t="n">
        <f aca="false">QUARTILE(B$2:B$260,3)</f>
        <v>15</v>
      </c>
      <c r="J2" s="0" t="n">
        <f aca="false">I2-G2</f>
        <v>9</v>
      </c>
      <c r="K2" s="0" t="n">
        <f aca="false">I2+J2*1.5</f>
        <v>28.5</v>
      </c>
      <c r="L2" s="0" t="n">
        <f aca="false">G2-1.5*J2</f>
        <v>-7.5</v>
      </c>
    </row>
    <row r="3" customFormat="false" ht="12.75" hidden="false" customHeight="false" outlineLevel="0" collapsed="false">
      <c r="A3" s="0" t="s">
        <v>82</v>
      </c>
      <c r="B3" s="0" t="n">
        <v>114</v>
      </c>
      <c r="C3" s="0" t="s">
        <v>178</v>
      </c>
      <c r="D3" s="11" t="n">
        <f aca="false">B3&gt;K$2</f>
        <v>1</v>
      </c>
      <c r="E3" s="11" t="n">
        <f aca="false">B3&lt;=H$2/3</f>
        <v>0</v>
      </c>
    </row>
    <row r="4" customFormat="false" ht="12.75" hidden="false" customHeight="false" outlineLevel="0" collapsed="false">
      <c r="A4" s="0" t="s">
        <v>249</v>
      </c>
      <c r="B4" s="0" t="n">
        <v>89</v>
      </c>
      <c r="C4" s="0" t="s">
        <v>180</v>
      </c>
      <c r="D4" s="11" t="n">
        <f aca="false">B4&gt;K$2</f>
        <v>1</v>
      </c>
      <c r="E4" s="11" t="n">
        <f aca="false">B4&lt;=H$2/3</f>
        <v>0</v>
      </c>
    </row>
    <row r="5" customFormat="false" ht="12.75" hidden="false" customHeight="false" outlineLevel="0" collapsed="false">
      <c r="A5" s="0" t="s">
        <v>131</v>
      </c>
      <c r="B5" s="0" t="n">
        <v>87</v>
      </c>
      <c r="C5" s="0" t="s">
        <v>178</v>
      </c>
      <c r="D5" s="11" t="n">
        <f aca="false">B5&gt;K$2</f>
        <v>1</v>
      </c>
      <c r="E5" s="11" t="n">
        <f aca="false">B5&lt;=H$2/3</f>
        <v>0</v>
      </c>
    </row>
    <row r="6" customFormat="false" ht="12.75" hidden="false" customHeight="false" outlineLevel="0" collapsed="false">
      <c r="A6" s="0" t="s">
        <v>29</v>
      </c>
      <c r="B6" s="0" t="n">
        <v>84</v>
      </c>
      <c r="C6" s="0" t="s">
        <v>178</v>
      </c>
      <c r="D6" s="11" t="n">
        <f aca="false">B6&gt;K$2</f>
        <v>1</v>
      </c>
      <c r="E6" s="11" t="n">
        <f aca="false">B6&lt;=H$2/3</f>
        <v>0</v>
      </c>
    </row>
    <row r="7" customFormat="false" ht="12.75" hidden="false" customHeight="false" outlineLevel="0" collapsed="false">
      <c r="A7" s="0" t="s">
        <v>193</v>
      </c>
      <c r="B7" s="0" t="n">
        <v>77</v>
      </c>
      <c r="C7" s="0" t="s">
        <v>180</v>
      </c>
      <c r="D7" s="11" t="n">
        <f aca="false">B7&gt;K$2</f>
        <v>1</v>
      </c>
      <c r="E7" s="11" t="n">
        <f aca="false">B7&lt;=H$2/3</f>
        <v>0</v>
      </c>
    </row>
    <row r="8" customFormat="false" ht="12.75" hidden="false" customHeight="false" outlineLevel="0" collapsed="false">
      <c r="A8" s="0" t="s">
        <v>263</v>
      </c>
      <c r="B8" s="0" t="n">
        <v>71</v>
      </c>
      <c r="C8" s="0" t="s">
        <v>180</v>
      </c>
      <c r="D8" s="11" t="n">
        <f aca="false">B8&gt;K$2</f>
        <v>1</v>
      </c>
      <c r="E8" s="11" t="n">
        <f aca="false">B8&lt;=H$2/3</f>
        <v>0</v>
      </c>
    </row>
    <row r="9" customFormat="false" ht="12.75" hidden="false" customHeight="false" outlineLevel="0" collapsed="false">
      <c r="A9" s="0" t="s">
        <v>136</v>
      </c>
      <c r="B9" s="0" t="n">
        <v>71</v>
      </c>
      <c r="C9" s="0" t="s">
        <v>178</v>
      </c>
      <c r="D9" s="11" t="n">
        <f aca="false">B9&gt;K$2</f>
        <v>1</v>
      </c>
      <c r="E9" s="11" t="n">
        <f aca="false">B9&lt;=H$2/3</f>
        <v>0</v>
      </c>
    </row>
    <row r="10" customFormat="false" ht="12.75" hidden="false" customHeight="false" outlineLevel="0" collapsed="false">
      <c r="A10" s="0" t="s">
        <v>61</v>
      </c>
      <c r="B10" s="0" t="n">
        <v>69</v>
      </c>
      <c r="C10" s="0" t="s">
        <v>178</v>
      </c>
      <c r="D10" s="11" t="n">
        <f aca="false">B10&gt;K$2</f>
        <v>1</v>
      </c>
      <c r="E10" s="11" t="n">
        <f aca="false">B10&lt;=H$2/3</f>
        <v>0</v>
      </c>
    </row>
    <row r="11" customFormat="false" ht="12.75" hidden="false" customHeight="false" outlineLevel="0" collapsed="false">
      <c r="A11" s="0" t="s">
        <v>117</v>
      </c>
      <c r="B11" s="0" t="n">
        <v>69</v>
      </c>
      <c r="C11" s="0" t="s">
        <v>178</v>
      </c>
      <c r="D11" s="11" t="n">
        <f aca="false">B11&gt;K$2</f>
        <v>1</v>
      </c>
      <c r="E11" s="11" t="n">
        <f aca="false">B11&lt;=H$2/3</f>
        <v>0</v>
      </c>
    </row>
    <row r="12" customFormat="false" ht="12.75" hidden="false" customHeight="false" outlineLevel="0" collapsed="false">
      <c r="A12" s="0" t="s">
        <v>123</v>
      </c>
      <c r="B12" s="0" t="n">
        <v>67</v>
      </c>
      <c r="C12" s="0" t="s">
        <v>178</v>
      </c>
      <c r="D12" s="11" t="n">
        <f aca="false">B12&gt;K$2</f>
        <v>1</v>
      </c>
      <c r="E12" s="11" t="n">
        <f aca="false">B12&lt;=H$2/3</f>
        <v>0</v>
      </c>
    </row>
    <row r="13" customFormat="false" ht="12.75" hidden="false" customHeight="false" outlineLevel="0" collapsed="false">
      <c r="A13" s="0" t="s">
        <v>275</v>
      </c>
      <c r="B13" s="0" t="n">
        <v>62</v>
      </c>
      <c r="C13" s="0" t="s">
        <v>180</v>
      </c>
      <c r="D13" s="11" t="n">
        <f aca="false">B13&gt;K$2</f>
        <v>1</v>
      </c>
      <c r="E13" s="11" t="n">
        <f aca="false">B13&lt;=H$2/3</f>
        <v>0</v>
      </c>
    </row>
    <row r="14" customFormat="false" ht="12.75" hidden="false" customHeight="false" outlineLevel="0" collapsed="false">
      <c r="A14" s="0" t="s">
        <v>71</v>
      </c>
      <c r="B14" s="0" t="n">
        <v>41</v>
      </c>
      <c r="C14" s="0" t="s">
        <v>178</v>
      </c>
      <c r="D14" s="11" t="n">
        <f aca="false">B14&gt;K$2</f>
        <v>1</v>
      </c>
      <c r="E14" s="11" t="n">
        <f aca="false">B14&lt;=H$2/3</f>
        <v>0</v>
      </c>
    </row>
    <row r="15" customFormat="false" ht="12.75" hidden="false" customHeight="false" outlineLevel="0" collapsed="false">
      <c r="A15" s="0" t="s">
        <v>185</v>
      </c>
      <c r="B15" s="0" t="n">
        <v>37</v>
      </c>
      <c r="C15" s="0" t="s">
        <v>180</v>
      </c>
      <c r="D15" s="11" t="n">
        <f aca="false">B15&gt;K$2</f>
        <v>1</v>
      </c>
      <c r="E15" s="11" t="n">
        <f aca="false">B15&lt;=H$2/3</f>
        <v>0</v>
      </c>
    </row>
    <row r="16" customFormat="false" ht="12.75" hidden="false" customHeight="false" outlineLevel="0" collapsed="false">
      <c r="A16" s="0" t="s">
        <v>32</v>
      </c>
      <c r="B16" s="0" t="n">
        <v>36</v>
      </c>
      <c r="C16" s="0" t="s">
        <v>178</v>
      </c>
      <c r="D16" s="11" t="n">
        <f aca="false">B16&gt;K$2</f>
        <v>1</v>
      </c>
      <c r="E16" s="11" t="n">
        <f aca="false">B16&lt;=H$2/3</f>
        <v>0</v>
      </c>
    </row>
    <row r="17" customFormat="false" ht="12.75" hidden="false" customHeight="false" outlineLevel="0" collapsed="false">
      <c r="A17" s="0" t="s">
        <v>144</v>
      </c>
      <c r="B17" s="0" t="n">
        <v>34</v>
      </c>
      <c r="C17" s="0" t="s">
        <v>178</v>
      </c>
      <c r="D17" s="11" t="n">
        <f aca="false">B17&gt;K$2</f>
        <v>1</v>
      </c>
      <c r="E17" s="11" t="n">
        <f aca="false">B17&lt;=H$2/3</f>
        <v>0</v>
      </c>
    </row>
    <row r="18" customFormat="false" ht="12.75" hidden="false" customHeight="false" outlineLevel="0" collapsed="false">
      <c r="A18" s="0" t="s">
        <v>87</v>
      </c>
      <c r="B18" s="0" t="n">
        <v>33</v>
      </c>
      <c r="C18" s="0" t="s">
        <v>178</v>
      </c>
      <c r="D18" s="11" t="n">
        <f aca="false">B18&gt;K$2</f>
        <v>1</v>
      </c>
      <c r="E18" s="11" t="n">
        <f aca="false">B18&lt;=H$2/3</f>
        <v>0</v>
      </c>
    </row>
    <row r="19" customFormat="false" ht="12.75" hidden="false" customHeight="false" outlineLevel="0" collapsed="false">
      <c r="A19" s="0" t="s">
        <v>237</v>
      </c>
      <c r="B19" s="0" t="n">
        <v>32</v>
      </c>
      <c r="C19" s="0" t="s">
        <v>180</v>
      </c>
      <c r="D19" s="11" t="n">
        <f aca="false">B19&gt;K$2</f>
        <v>1</v>
      </c>
      <c r="E19" s="11" t="n">
        <f aca="false">B19&lt;=H$2/3</f>
        <v>0</v>
      </c>
    </row>
    <row r="20" customFormat="false" ht="12.75" hidden="false" customHeight="false" outlineLevel="0" collapsed="false">
      <c r="A20" s="0" t="s">
        <v>57</v>
      </c>
      <c r="B20" s="0" t="n">
        <v>29</v>
      </c>
      <c r="C20" s="0" t="s">
        <v>178</v>
      </c>
      <c r="D20" s="11" t="n">
        <f aca="false">B20&gt;K$2</f>
        <v>1</v>
      </c>
      <c r="E20" s="11" t="n">
        <f aca="false">B20&lt;=H$2/3</f>
        <v>0</v>
      </c>
    </row>
    <row r="21" customFormat="false" ht="12.75" hidden="false" customHeight="false" outlineLevel="0" collapsed="false">
      <c r="A21" s="0" t="s">
        <v>133</v>
      </c>
      <c r="B21" s="0" t="n">
        <v>28</v>
      </c>
      <c r="C21" s="0" t="s">
        <v>178</v>
      </c>
      <c r="D21" s="11" t="n">
        <f aca="false">B21&gt;K$2</f>
        <v>0</v>
      </c>
      <c r="E21" s="11" t="n">
        <f aca="false">B21&lt;=H$2/3</f>
        <v>0</v>
      </c>
    </row>
    <row r="22" customFormat="false" ht="12.75" hidden="false" customHeight="false" outlineLevel="0" collapsed="false">
      <c r="A22" s="0" t="s">
        <v>109</v>
      </c>
      <c r="B22" s="0" t="n">
        <v>27</v>
      </c>
      <c r="C22" s="0" t="s">
        <v>178</v>
      </c>
      <c r="D22" s="11" t="n">
        <f aca="false">B22&gt;K$2</f>
        <v>0</v>
      </c>
      <c r="E22" s="11" t="n">
        <f aca="false">B22&lt;=H$2/3</f>
        <v>0</v>
      </c>
    </row>
    <row r="23" customFormat="false" ht="12.75" hidden="false" customHeight="false" outlineLevel="0" collapsed="false">
      <c r="A23" s="0" t="s">
        <v>79</v>
      </c>
      <c r="B23" s="0" t="n">
        <v>27</v>
      </c>
      <c r="C23" s="0" t="s">
        <v>178</v>
      </c>
      <c r="D23" s="11" t="n">
        <f aca="false">B23&gt;K$2</f>
        <v>0</v>
      </c>
      <c r="E23" s="11" t="n">
        <f aca="false">B23&lt;=H$2/3</f>
        <v>0</v>
      </c>
    </row>
    <row r="24" customFormat="false" ht="12.75" hidden="false" customHeight="false" outlineLevel="0" collapsed="false">
      <c r="A24" s="0" t="s">
        <v>121</v>
      </c>
      <c r="B24" s="0" t="n">
        <v>26</v>
      </c>
      <c r="C24" s="0" t="s">
        <v>178</v>
      </c>
      <c r="D24" s="11" t="n">
        <f aca="false">B24&gt;K$2</f>
        <v>0</v>
      </c>
      <c r="E24" s="11" t="n">
        <f aca="false">B24&lt;=H$2/3</f>
        <v>0</v>
      </c>
    </row>
    <row r="25" customFormat="false" ht="12.75" hidden="false" customHeight="false" outlineLevel="0" collapsed="false">
      <c r="A25" s="0" t="s">
        <v>282</v>
      </c>
      <c r="B25" s="0" t="n">
        <v>25</v>
      </c>
      <c r="C25" s="0" t="s">
        <v>180</v>
      </c>
      <c r="D25" s="11" t="n">
        <f aca="false">B25&gt;K$2</f>
        <v>0</v>
      </c>
      <c r="E25" s="11" t="n">
        <f aca="false">B25&lt;=H$2/3</f>
        <v>0</v>
      </c>
    </row>
    <row r="26" customFormat="false" ht="12.75" hidden="false" customHeight="false" outlineLevel="0" collapsed="false">
      <c r="A26" s="0" t="s">
        <v>283</v>
      </c>
      <c r="B26" s="0" t="n">
        <v>25</v>
      </c>
      <c r="C26" s="0" t="s">
        <v>180</v>
      </c>
      <c r="D26" s="11" t="n">
        <f aca="false">B26&gt;K$2</f>
        <v>0</v>
      </c>
      <c r="E26" s="11" t="n">
        <f aca="false">B26&lt;=H$2/3</f>
        <v>0</v>
      </c>
    </row>
    <row r="27" customFormat="false" ht="12.75" hidden="false" customHeight="false" outlineLevel="0" collapsed="false">
      <c r="A27" s="0" t="s">
        <v>187</v>
      </c>
      <c r="B27" s="0" t="n">
        <v>23</v>
      </c>
      <c r="C27" s="0" t="s">
        <v>180</v>
      </c>
      <c r="D27" s="11" t="n">
        <f aca="false">B27&gt;K$2</f>
        <v>0</v>
      </c>
      <c r="E27" s="11" t="n">
        <f aca="false">B27&lt;=H$2/3</f>
        <v>0</v>
      </c>
    </row>
    <row r="28" customFormat="false" ht="12.75" hidden="false" customHeight="false" outlineLevel="0" collapsed="false">
      <c r="A28" s="0" t="s">
        <v>264</v>
      </c>
      <c r="B28" s="0" t="n">
        <v>23</v>
      </c>
      <c r="C28" s="0" t="s">
        <v>180</v>
      </c>
      <c r="D28" s="11" t="n">
        <f aca="false">B28&gt;K$2</f>
        <v>0</v>
      </c>
      <c r="E28" s="11" t="n">
        <f aca="false">B28&lt;=H$2/3</f>
        <v>0</v>
      </c>
    </row>
    <row r="29" customFormat="false" ht="12.75" hidden="false" customHeight="false" outlineLevel="0" collapsed="false">
      <c r="A29" s="0" t="s">
        <v>256</v>
      </c>
      <c r="B29" s="0" t="n">
        <v>22</v>
      </c>
      <c r="C29" s="0" t="s">
        <v>180</v>
      </c>
      <c r="D29" s="11" t="n">
        <f aca="false">B29&gt;K$2</f>
        <v>0</v>
      </c>
      <c r="E29" s="11" t="n">
        <f aca="false">B29&lt;=H$2/3</f>
        <v>0</v>
      </c>
    </row>
    <row r="30" customFormat="false" ht="12.75" hidden="false" customHeight="false" outlineLevel="0" collapsed="false">
      <c r="A30" s="0" t="s">
        <v>40</v>
      </c>
      <c r="B30" s="0" t="n">
        <v>22</v>
      </c>
      <c r="C30" s="0" t="s">
        <v>178</v>
      </c>
      <c r="D30" s="11" t="n">
        <f aca="false">B30&gt;K$2</f>
        <v>0</v>
      </c>
      <c r="E30" s="11" t="n">
        <f aca="false">B30&lt;=H$2/3</f>
        <v>0</v>
      </c>
    </row>
    <row r="31" customFormat="false" ht="12.75" hidden="false" customHeight="false" outlineLevel="0" collapsed="false">
      <c r="A31" s="0" t="s">
        <v>226</v>
      </c>
      <c r="B31" s="0" t="n">
        <v>21</v>
      </c>
      <c r="C31" s="0" t="s">
        <v>180</v>
      </c>
      <c r="D31" s="11" t="n">
        <f aca="false">B31&gt;K$2</f>
        <v>0</v>
      </c>
      <c r="E31" s="11" t="n">
        <f aca="false">B31&lt;=H$2/3</f>
        <v>0</v>
      </c>
    </row>
    <row r="32" customFormat="false" ht="12.75" hidden="false" customHeight="false" outlineLevel="0" collapsed="false">
      <c r="A32" s="0" t="s">
        <v>48</v>
      </c>
      <c r="B32" s="0" t="n">
        <v>21</v>
      </c>
      <c r="C32" s="0" t="s">
        <v>178</v>
      </c>
      <c r="D32" s="11" t="n">
        <f aca="false">B32&gt;K$2</f>
        <v>0</v>
      </c>
      <c r="E32" s="11" t="n">
        <f aca="false">B32&lt;=H$2/3</f>
        <v>0</v>
      </c>
    </row>
    <row r="33" customFormat="false" ht="12.75" hidden="false" customHeight="false" outlineLevel="0" collapsed="false">
      <c r="A33" s="0" t="s">
        <v>201</v>
      </c>
      <c r="B33" s="0" t="n">
        <v>20</v>
      </c>
      <c r="C33" s="0" t="s">
        <v>180</v>
      </c>
      <c r="D33" s="11" t="n">
        <f aca="false">B33&gt;K$2</f>
        <v>0</v>
      </c>
      <c r="E33" s="11" t="n">
        <f aca="false">B33&lt;=H$2/3</f>
        <v>0</v>
      </c>
    </row>
    <row r="34" customFormat="false" ht="12.75" hidden="false" customHeight="false" outlineLevel="0" collapsed="false">
      <c r="A34" s="0" t="s">
        <v>247</v>
      </c>
      <c r="B34" s="0" t="n">
        <v>20</v>
      </c>
      <c r="C34" s="0" t="s">
        <v>180</v>
      </c>
      <c r="D34" s="11" t="n">
        <f aca="false">B34&gt;K$2</f>
        <v>0</v>
      </c>
      <c r="E34" s="11" t="n">
        <f aca="false">B34&lt;=H$2/3</f>
        <v>0</v>
      </c>
    </row>
    <row r="35" customFormat="false" ht="12.75" hidden="false" customHeight="false" outlineLevel="0" collapsed="false">
      <c r="A35" s="0" t="s">
        <v>252</v>
      </c>
      <c r="B35" s="0" t="n">
        <v>19</v>
      </c>
      <c r="C35" s="0" t="s">
        <v>180</v>
      </c>
      <c r="D35" s="11" t="n">
        <f aca="false">B35&gt;K$2</f>
        <v>0</v>
      </c>
      <c r="E35" s="11" t="n">
        <f aca="false">B35&lt;=H$2/3</f>
        <v>0</v>
      </c>
    </row>
    <row r="36" customFormat="false" ht="12.75" hidden="false" customHeight="false" outlineLevel="0" collapsed="false">
      <c r="A36" s="0" t="s">
        <v>33</v>
      </c>
      <c r="B36" s="0" t="n">
        <v>19</v>
      </c>
      <c r="C36" s="0" t="s">
        <v>178</v>
      </c>
      <c r="D36" s="11" t="n">
        <f aca="false">B36&gt;K$2</f>
        <v>0</v>
      </c>
      <c r="E36" s="11" t="n">
        <f aca="false">B36&lt;=H$2/3</f>
        <v>0</v>
      </c>
    </row>
    <row r="37" customFormat="false" ht="12.75" hidden="false" customHeight="false" outlineLevel="0" collapsed="false">
      <c r="A37" s="0" t="s">
        <v>106</v>
      </c>
      <c r="B37" s="0" t="n">
        <v>19</v>
      </c>
      <c r="C37" s="0" t="s">
        <v>178</v>
      </c>
      <c r="D37" s="11" t="n">
        <f aca="false">B37&gt;K$2</f>
        <v>0</v>
      </c>
      <c r="E37" s="11" t="n">
        <f aca="false">B37&lt;=H$2/3</f>
        <v>0</v>
      </c>
    </row>
    <row r="38" customFormat="false" ht="12.75" hidden="false" customHeight="false" outlineLevel="0" collapsed="false">
      <c r="A38" s="0" t="s">
        <v>125</v>
      </c>
      <c r="B38" s="0" t="n">
        <v>19</v>
      </c>
      <c r="C38" s="0" t="s">
        <v>178</v>
      </c>
      <c r="D38" s="11" t="n">
        <f aca="false">B38&gt;K$2</f>
        <v>0</v>
      </c>
      <c r="E38" s="11" t="n">
        <f aca="false">B38&lt;=H$2/3</f>
        <v>0</v>
      </c>
    </row>
    <row r="39" customFormat="false" ht="12.75" hidden="false" customHeight="false" outlineLevel="0" collapsed="false">
      <c r="A39" s="0" t="s">
        <v>42</v>
      </c>
      <c r="B39" s="0" t="n">
        <v>19</v>
      </c>
      <c r="C39" s="0" t="s">
        <v>178</v>
      </c>
      <c r="D39" s="11" t="n">
        <f aca="false">B39&gt;K$2</f>
        <v>0</v>
      </c>
      <c r="E39" s="11" t="n">
        <f aca="false">B39&lt;=H$2/3</f>
        <v>0</v>
      </c>
    </row>
    <row r="40" customFormat="false" ht="12.75" hidden="false" customHeight="false" outlineLevel="0" collapsed="false">
      <c r="A40" s="0" t="s">
        <v>127</v>
      </c>
      <c r="B40" s="0" t="n">
        <v>19</v>
      </c>
      <c r="C40" s="0" t="s">
        <v>178</v>
      </c>
      <c r="D40" s="11" t="n">
        <f aca="false">B40&gt;K$2</f>
        <v>0</v>
      </c>
      <c r="E40" s="11" t="n">
        <f aca="false">B40&lt;=H$2/3</f>
        <v>0</v>
      </c>
    </row>
    <row r="41" customFormat="false" ht="12.75" hidden="false" customHeight="false" outlineLevel="0" collapsed="false">
      <c r="A41" s="0" t="s">
        <v>262</v>
      </c>
      <c r="B41" s="0" t="n">
        <v>18</v>
      </c>
      <c r="C41" s="0" t="s">
        <v>180</v>
      </c>
      <c r="D41" s="11" t="n">
        <f aca="false">B41&gt;K$2</f>
        <v>0</v>
      </c>
      <c r="E41" s="11" t="n">
        <f aca="false">B41&lt;=H$2/3</f>
        <v>0</v>
      </c>
    </row>
    <row r="42" customFormat="false" ht="12.75" hidden="false" customHeight="false" outlineLevel="0" collapsed="false">
      <c r="A42" s="0" t="s">
        <v>279</v>
      </c>
      <c r="B42" s="0" t="n">
        <v>18</v>
      </c>
      <c r="C42" s="0" t="s">
        <v>180</v>
      </c>
      <c r="D42" s="11" t="n">
        <f aca="false">B42&gt;K$2</f>
        <v>0</v>
      </c>
      <c r="E42" s="11" t="n">
        <f aca="false">B42&lt;=H$2/3</f>
        <v>0</v>
      </c>
    </row>
    <row r="43" customFormat="false" ht="12.75" hidden="false" customHeight="false" outlineLevel="0" collapsed="false">
      <c r="A43" s="0" t="s">
        <v>285</v>
      </c>
      <c r="B43" s="0" t="n">
        <v>18</v>
      </c>
      <c r="C43" s="0" t="s">
        <v>180</v>
      </c>
      <c r="D43" s="11" t="n">
        <f aca="false">B43&gt;K$2</f>
        <v>0</v>
      </c>
      <c r="E43" s="11" t="n">
        <f aca="false">B43&lt;=H$2/3</f>
        <v>0</v>
      </c>
    </row>
    <row r="44" customFormat="false" ht="12.75" hidden="false" customHeight="false" outlineLevel="0" collapsed="false">
      <c r="A44" s="0" t="s">
        <v>62</v>
      </c>
      <c r="B44" s="0" t="n">
        <v>18</v>
      </c>
      <c r="C44" s="0" t="s">
        <v>178</v>
      </c>
      <c r="D44" s="11" t="n">
        <f aca="false">B44&gt;K$2</f>
        <v>0</v>
      </c>
      <c r="E44" s="11" t="n">
        <f aca="false">B44&lt;=H$2/3</f>
        <v>0</v>
      </c>
    </row>
    <row r="45" customFormat="false" ht="12.75" hidden="false" customHeight="false" outlineLevel="0" collapsed="false">
      <c r="A45" s="0" t="s">
        <v>126</v>
      </c>
      <c r="B45" s="0" t="n">
        <v>18</v>
      </c>
      <c r="C45" s="0" t="s">
        <v>178</v>
      </c>
      <c r="D45" s="11" t="n">
        <f aca="false">B45&gt;K$2</f>
        <v>0</v>
      </c>
      <c r="E45" s="11" t="n">
        <f aca="false">B45&lt;=H$2/3</f>
        <v>0</v>
      </c>
    </row>
    <row r="46" customFormat="false" ht="12.75" hidden="false" customHeight="false" outlineLevel="0" collapsed="false">
      <c r="A46" s="0" t="s">
        <v>54</v>
      </c>
      <c r="B46" s="0" t="n">
        <v>18</v>
      </c>
      <c r="C46" s="0" t="s">
        <v>178</v>
      </c>
      <c r="D46" s="11" t="n">
        <f aca="false">B46&gt;K$2</f>
        <v>0</v>
      </c>
      <c r="E46" s="11" t="n">
        <f aca="false">B46&lt;=H$2/3</f>
        <v>0</v>
      </c>
    </row>
    <row r="47" customFormat="false" ht="12.75" hidden="false" customHeight="false" outlineLevel="0" collapsed="false">
      <c r="A47" s="0" t="s">
        <v>116</v>
      </c>
      <c r="B47" s="0" t="n">
        <v>18</v>
      </c>
      <c r="C47" s="0" t="s">
        <v>178</v>
      </c>
      <c r="D47" s="11" t="n">
        <f aca="false">B47&gt;K$2</f>
        <v>0</v>
      </c>
      <c r="E47" s="11" t="n">
        <f aca="false">B47&lt;=H$2/3</f>
        <v>0</v>
      </c>
    </row>
    <row r="48" customFormat="false" ht="12.75" hidden="false" customHeight="false" outlineLevel="0" collapsed="false">
      <c r="A48" s="0" t="s">
        <v>135</v>
      </c>
      <c r="B48" s="0" t="n">
        <v>18</v>
      </c>
      <c r="C48" s="0" t="s">
        <v>178</v>
      </c>
      <c r="D48" s="11" t="n">
        <f aca="false">B48&gt;K$2</f>
        <v>0</v>
      </c>
      <c r="E48" s="11" t="n">
        <f aca="false">B48&lt;=H$2/3</f>
        <v>0</v>
      </c>
    </row>
    <row r="49" customFormat="false" ht="12.75" hidden="false" customHeight="false" outlineLevel="0" collapsed="false">
      <c r="A49" s="0" t="s">
        <v>50</v>
      </c>
      <c r="B49" s="0" t="n">
        <v>17</v>
      </c>
      <c r="C49" s="0" t="s">
        <v>178</v>
      </c>
      <c r="D49" s="11" t="n">
        <f aca="false">B49&gt;K$2</f>
        <v>0</v>
      </c>
      <c r="E49" s="11" t="n">
        <f aca="false">B49&lt;=H$2/3</f>
        <v>0</v>
      </c>
    </row>
    <row r="50" customFormat="false" ht="12.75" hidden="false" customHeight="false" outlineLevel="0" collapsed="false">
      <c r="A50" s="0" t="s">
        <v>31</v>
      </c>
      <c r="B50" s="0" t="n">
        <v>17</v>
      </c>
      <c r="C50" s="0" t="s">
        <v>178</v>
      </c>
      <c r="D50" s="11" t="n">
        <f aca="false">B50&gt;K$2</f>
        <v>0</v>
      </c>
      <c r="E50" s="11" t="n">
        <f aca="false">B50&lt;=H$2/3</f>
        <v>0</v>
      </c>
    </row>
    <row r="51" customFormat="false" ht="12.75" hidden="false" customHeight="false" outlineLevel="0" collapsed="false">
      <c r="A51" s="0" t="s">
        <v>261</v>
      </c>
      <c r="B51" s="0" t="n">
        <v>17</v>
      </c>
      <c r="C51" s="0" t="s">
        <v>180</v>
      </c>
      <c r="D51" s="11" t="n">
        <f aca="false">B51&gt;K$2</f>
        <v>0</v>
      </c>
      <c r="E51" s="11" t="n">
        <f aca="false">B51&lt;=H$2/3</f>
        <v>0</v>
      </c>
    </row>
    <row r="52" customFormat="false" ht="12.75" hidden="false" customHeight="false" outlineLevel="0" collapsed="false">
      <c r="A52" s="0" t="s">
        <v>189</v>
      </c>
      <c r="B52" s="0" t="n">
        <v>17</v>
      </c>
      <c r="C52" s="0" t="s">
        <v>180</v>
      </c>
      <c r="D52" s="11" t="n">
        <f aca="false">B52&gt;K$2</f>
        <v>0</v>
      </c>
      <c r="E52" s="11" t="n">
        <f aca="false">B52&lt;=H$2/3</f>
        <v>0</v>
      </c>
    </row>
    <row r="53" customFormat="false" ht="12.75" hidden="false" customHeight="false" outlineLevel="0" collapsed="false">
      <c r="A53" s="0" t="s">
        <v>59</v>
      </c>
      <c r="B53" s="0" t="n">
        <v>17</v>
      </c>
      <c r="C53" s="0" t="s">
        <v>178</v>
      </c>
      <c r="D53" s="11" t="n">
        <f aca="false">B53&gt;K$2</f>
        <v>0</v>
      </c>
      <c r="E53" s="11" t="n">
        <f aca="false">B53&lt;=H$2/3</f>
        <v>0</v>
      </c>
    </row>
    <row r="54" customFormat="false" ht="12.75" hidden="false" customHeight="false" outlineLevel="0" collapsed="false">
      <c r="A54" s="0" t="s">
        <v>70</v>
      </c>
      <c r="B54" s="0" t="n">
        <v>16</v>
      </c>
      <c r="C54" s="0" t="s">
        <v>178</v>
      </c>
      <c r="D54" s="11" t="n">
        <f aca="false">B54&gt;K$2</f>
        <v>0</v>
      </c>
      <c r="E54" s="11" t="n">
        <f aca="false">B54&lt;=H$2/3</f>
        <v>0</v>
      </c>
    </row>
    <row r="55" customFormat="false" ht="12.75" hidden="false" customHeight="false" outlineLevel="0" collapsed="false">
      <c r="A55" s="0" t="s">
        <v>220</v>
      </c>
      <c r="B55" s="0" t="n">
        <v>16</v>
      </c>
      <c r="C55" s="0" t="s">
        <v>180</v>
      </c>
      <c r="D55" s="11" t="n">
        <f aca="false">B55&gt;K$2</f>
        <v>0</v>
      </c>
      <c r="E55" s="11" t="n">
        <f aca="false">B55&lt;=H$2/3</f>
        <v>0</v>
      </c>
    </row>
    <row r="56" customFormat="false" ht="12.75" hidden="false" customHeight="false" outlineLevel="0" collapsed="false">
      <c r="A56" s="0" t="s">
        <v>222</v>
      </c>
      <c r="B56" s="0" t="n">
        <v>16</v>
      </c>
      <c r="C56" s="0" t="s">
        <v>180</v>
      </c>
      <c r="D56" s="11" t="n">
        <f aca="false">B56&gt;K$2</f>
        <v>0</v>
      </c>
      <c r="E56" s="11" t="n">
        <f aca="false">B56&lt;=H$2/3</f>
        <v>0</v>
      </c>
    </row>
    <row r="57" customFormat="false" ht="12.75" hidden="false" customHeight="false" outlineLevel="0" collapsed="false">
      <c r="A57" s="0" t="s">
        <v>238</v>
      </c>
      <c r="B57" s="0" t="n">
        <v>16</v>
      </c>
      <c r="C57" s="0" t="s">
        <v>180</v>
      </c>
      <c r="D57" s="11" t="n">
        <f aca="false">B57&gt;K$2</f>
        <v>0</v>
      </c>
      <c r="E57" s="11" t="n">
        <f aca="false">B57&lt;=H$2/3</f>
        <v>0</v>
      </c>
    </row>
    <row r="58" customFormat="false" ht="12.75" hidden="false" customHeight="false" outlineLevel="0" collapsed="false">
      <c r="A58" s="0" t="s">
        <v>223</v>
      </c>
      <c r="B58" s="0" t="n">
        <v>16</v>
      </c>
      <c r="C58" s="0" t="s">
        <v>180</v>
      </c>
      <c r="D58" s="11" t="n">
        <f aca="false">B58&gt;K$2</f>
        <v>0</v>
      </c>
      <c r="E58" s="11" t="n">
        <f aca="false">B58&lt;=H$2/3</f>
        <v>0</v>
      </c>
    </row>
    <row r="59" customFormat="false" ht="12.75" hidden="false" customHeight="false" outlineLevel="0" collapsed="false">
      <c r="A59" s="0" t="s">
        <v>95</v>
      </c>
      <c r="B59" s="0" t="n">
        <v>15</v>
      </c>
      <c r="C59" s="0" t="s">
        <v>178</v>
      </c>
      <c r="D59" s="11" t="n">
        <f aca="false">B59&gt;K$2</f>
        <v>0</v>
      </c>
      <c r="E59" s="11" t="n">
        <f aca="false">B59&lt;=H$2/3</f>
        <v>0</v>
      </c>
    </row>
    <row r="60" customFormat="false" ht="12.75" hidden="false" customHeight="false" outlineLevel="0" collapsed="false">
      <c r="A60" s="0" t="s">
        <v>197</v>
      </c>
      <c r="B60" s="0" t="n">
        <v>15</v>
      </c>
      <c r="C60" s="0" t="s">
        <v>180</v>
      </c>
      <c r="D60" s="11" t="n">
        <f aca="false">B60&gt;K$2</f>
        <v>0</v>
      </c>
      <c r="E60" s="11" t="n">
        <f aca="false">B60&lt;=H$2/3</f>
        <v>0</v>
      </c>
    </row>
    <row r="61" customFormat="false" ht="12.75" hidden="false" customHeight="false" outlineLevel="0" collapsed="false">
      <c r="A61" s="0" t="s">
        <v>141</v>
      </c>
      <c r="B61" s="0" t="n">
        <v>15</v>
      </c>
      <c r="C61" s="0" t="s">
        <v>178</v>
      </c>
      <c r="D61" s="11" t="n">
        <f aca="false">B61&gt;K$2</f>
        <v>0</v>
      </c>
      <c r="E61" s="11" t="n">
        <f aca="false">B61&lt;=H$2/3</f>
        <v>0</v>
      </c>
    </row>
    <row r="62" customFormat="false" ht="12.75" hidden="false" customHeight="false" outlineLevel="0" collapsed="false">
      <c r="A62" s="0" t="s">
        <v>81</v>
      </c>
      <c r="B62" s="0" t="n">
        <v>15</v>
      </c>
      <c r="C62" s="0" t="s">
        <v>178</v>
      </c>
      <c r="D62" s="11" t="n">
        <f aca="false">B62&gt;K$2</f>
        <v>0</v>
      </c>
      <c r="E62" s="11" t="n">
        <f aca="false">B62&lt;=H$2/3</f>
        <v>0</v>
      </c>
    </row>
    <row r="63" customFormat="false" ht="12.75" hidden="false" customHeight="false" outlineLevel="0" collapsed="false">
      <c r="A63" s="0" t="s">
        <v>132</v>
      </c>
      <c r="B63" s="0" t="n">
        <v>15</v>
      </c>
      <c r="C63" s="0" t="s">
        <v>178</v>
      </c>
      <c r="D63" s="11" t="n">
        <f aca="false">B63&gt;K$2</f>
        <v>0</v>
      </c>
      <c r="E63" s="11" t="n">
        <f aca="false">B63&lt;=H$2/3</f>
        <v>0</v>
      </c>
    </row>
    <row r="64" customFormat="false" ht="12.75" hidden="false" customHeight="false" outlineLevel="0" collapsed="false">
      <c r="A64" s="0" t="s">
        <v>83</v>
      </c>
      <c r="B64" s="0" t="n">
        <v>15</v>
      </c>
      <c r="C64" s="0" t="s">
        <v>178</v>
      </c>
      <c r="D64" s="11" t="n">
        <f aca="false">B64&gt;K$2</f>
        <v>0</v>
      </c>
      <c r="E64" s="11" t="n">
        <f aca="false">B64&lt;=H$2/3</f>
        <v>0</v>
      </c>
    </row>
    <row r="65" customFormat="false" ht="12.75" hidden="false" customHeight="false" outlineLevel="0" collapsed="false">
      <c r="A65" s="0" t="s">
        <v>142</v>
      </c>
      <c r="B65" s="0" t="n">
        <v>15</v>
      </c>
      <c r="C65" s="0" t="s">
        <v>178</v>
      </c>
      <c r="D65" s="11" t="n">
        <f aca="false">B65&gt;K$2</f>
        <v>0</v>
      </c>
      <c r="E65" s="11" t="n">
        <f aca="false">B65&lt;=H$2/3</f>
        <v>0</v>
      </c>
    </row>
    <row r="66" customFormat="false" ht="12.75" hidden="false" customHeight="false" outlineLevel="0" collapsed="false">
      <c r="A66" s="0" t="s">
        <v>91</v>
      </c>
      <c r="B66" s="0" t="n">
        <v>15</v>
      </c>
      <c r="C66" s="0" t="s">
        <v>178</v>
      </c>
      <c r="D66" s="11" t="n">
        <f aca="false">B66&gt;K$2</f>
        <v>0</v>
      </c>
      <c r="E66" s="11" t="n">
        <f aca="false">B66&lt;=H$2/3</f>
        <v>0</v>
      </c>
    </row>
    <row r="67" customFormat="false" ht="12.75" hidden="false" customHeight="false" outlineLevel="0" collapsed="false">
      <c r="A67" s="0" t="s">
        <v>60</v>
      </c>
      <c r="B67" s="0" t="n">
        <v>15</v>
      </c>
      <c r="C67" s="0" t="s">
        <v>178</v>
      </c>
      <c r="D67" s="11" t="n">
        <f aca="false">B67&gt;K$2</f>
        <v>0</v>
      </c>
      <c r="E67" s="11" t="n">
        <f aca="false">B67&lt;=H$2/3</f>
        <v>0</v>
      </c>
    </row>
    <row r="68" customFormat="false" ht="12.75" hidden="false" customHeight="false" outlineLevel="0" collapsed="false">
      <c r="A68" s="0" t="s">
        <v>111</v>
      </c>
      <c r="B68" s="0" t="n">
        <v>15</v>
      </c>
      <c r="C68" s="0" t="s">
        <v>178</v>
      </c>
      <c r="D68" s="11" t="n">
        <f aca="false">B68&gt;K$2</f>
        <v>0</v>
      </c>
      <c r="E68" s="11" t="n">
        <f aca="false">B68&lt;=H$2/3</f>
        <v>0</v>
      </c>
    </row>
    <row r="69" customFormat="false" ht="12.75" hidden="false" customHeight="false" outlineLevel="0" collapsed="false">
      <c r="A69" s="0" t="s">
        <v>77</v>
      </c>
      <c r="B69" s="0" t="n">
        <v>14</v>
      </c>
      <c r="C69" s="0" t="s">
        <v>178</v>
      </c>
      <c r="D69" s="11" t="n">
        <f aca="false">B69&gt;K$2</f>
        <v>0</v>
      </c>
      <c r="E69" s="11" t="n">
        <f aca="false">B69&lt;=H$2/3</f>
        <v>0</v>
      </c>
    </row>
    <row r="70" customFormat="false" ht="12.75" hidden="false" customHeight="false" outlineLevel="0" collapsed="false">
      <c r="A70" s="0" t="s">
        <v>206</v>
      </c>
      <c r="B70" s="0" t="n">
        <v>14</v>
      </c>
      <c r="C70" s="0" t="s">
        <v>180</v>
      </c>
      <c r="D70" s="11" t="n">
        <f aca="false">B70&gt;K$2</f>
        <v>0</v>
      </c>
      <c r="E70" s="11" t="n">
        <f aca="false">B70&lt;=H$2/3</f>
        <v>0</v>
      </c>
    </row>
    <row r="71" customFormat="false" ht="12.75" hidden="false" customHeight="false" outlineLevel="0" collapsed="false">
      <c r="A71" s="0" t="s">
        <v>115</v>
      </c>
      <c r="B71" s="0" t="n">
        <v>14</v>
      </c>
      <c r="C71" s="0" t="s">
        <v>178</v>
      </c>
      <c r="D71" s="11" t="n">
        <f aca="false">B71&gt;K$2</f>
        <v>0</v>
      </c>
      <c r="E71" s="11" t="n">
        <f aca="false">B71&lt;=H$2/3</f>
        <v>0</v>
      </c>
    </row>
    <row r="72" customFormat="false" ht="12.75" hidden="false" customHeight="false" outlineLevel="0" collapsed="false">
      <c r="A72" s="0" t="s">
        <v>78</v>
      </c>
      <c r="B72" s="0" t="n">
        <v>14</v>
      </c>
      <c r="C72" s="0" t="s">
        <v>178</v>
      </c>
      <c r="D72" s="11" t="n">
        <f aca="false">B72&gt;K$2</f>
        <v>0</v>
      </c>
      <c r="E72" s="11" t="n">
        <f aca="false">B72&lt;=H$2/3</f>
        <v>0</v>
      </c>
    </row>
    <row r="73" customFormat="false" ht="12.75" hidden="false" customHeight="false" outlineLevel="0" collapsed="false">
      <c r="A73" s="0" t="s">
        <v>280</v>
      </c>
      <c r="B73" s="0" t="n">
        <v>14</v>
      </c>
      <c r="C73" s="0" t="s">
        <v>180</v>
      </c>
      <c r="D73" s="11" t="n">
        <f aca="false">B73&gt;K$2</f>
        <v>0</v>
      </c>
      <c r="E73" s="11" t="n">
        <f aca="false">B73&lt;=H$2/3</f>
        <v>0</v>
      </c>
    </row>
    <row r="74" customFormat="false" ht="12.75" hidden="false" customHeight="false" outlineLevel="0" collapsed="false">
      <c r="A74" s="0" t="s">
        <v>236</v>
      </c>
      <c r="B74" s="0" t="n">
        <v>13</v>
      </c>
      <c r="C74" s="0" t="s">
        <v>180</v>
      </c>
      <c r="D74" s="11" t="n">
        <f aca="false">B74&gt;K$2</f>
        <v>0</v>
      </c>
      <c r="E74" s="11" t="n">
        <f aca="false">B74&lt;=H$2/3</f>
        <v>0</v>
      </c>
    </row>
    <row r="75" customFormat="false" ht="12.75" hidden="false" customHeight="false" outlineLevel="0" collapsed="false">
      <c r="A75" s="0" t="s">
        <v>274</v>
      </c>
      <c r="B75" s="0" t="n">
        <v>13</v>
      </c>
      <c r="C75" s="0" t="s">
        <v>180</v>
      </c>
      <c r="D75" s="11" t="n">
        <f aca="false">B75&gt;K$2</f>
        <v>0</v>
      </c>
      <c r="E75" s="11" t="n">
        <f aca="false">B75&lt;=H$2/3</f>
        <v>0</v>
      </c>
    </row>
    <row r="76" customFormat="false" ht="12.75" hidden="false" customHeight="false" outlineLevel="0" collapsed="false">
      <c r="A76" s="0" t="s">
        <v>278</v>
      </c>
      <c r="B76" s="0" t="n">
        <v>13</v>
      </c>
      <c r="C76" s="0" t="s">
        <v>180</v>
      </c>
      <c r="D76" s="11" t="n">
        <f aca="false">B76&gt;K$2</f>
        <v>0</v>
      </c>
      <c r="E76" s="11" t="n">
        <f aca="false">B76&lt;=H$2/3</f>
        <v>0</v>
      </c>
    </row>
    <row r="77" customFormat="false" ht="12.75" hidden="false" customHeight="false" outlineLevel="0" collapsed="false">
      <c r="A77" s="0" t="s">
        <v>243</v>
      </c>
      <c r="B77" s="0" t="n">
        <v>13</v>
      </c>
      <c r="C77" s="0" t="s">
        <v>180</v>
      </c>
      <c r="D77" s="11" t="n">
        <f aca="false">B77&gt;K$2</f>
        <v>0</v>
      </c>
      <c r="E77" s="11" t="n">
        <f aca="false">B77&lt;=H$2/3</f>
        <v>0</v>
      </c>
    </row>
    <row r="78" customFormat="false" ht="12.75" hidden="false" customHeight="false" outlineLevel="0" collapsed="false">
      <c r="A78" s="0" t="s">
        <v>271</v>
      </c>
      <c r="B78" s="0" t="n">
        <v>13</v>
      </c>
      <c r="C78" s="0" t="s">
        <v>180</v>
      </c>
      <c r="D78" s="11" t="n">
        <f aca="false">B78&gt;K$2</f>
        <v>0</v>
      </c>
      <c r="E78" s="11" t="n">
        <f aca="false">B78&lt;=H$2/3</f>
        <v>0</v>
      </c>
    </row>
    <row r="79" customFormat="false" ht="12.75" hidden="false" customHeight="false" outlineLevel="0" collapsed="false">
      <c r="A79" s="0" t="s">
        <v>68</v>
      </c>
      <c r="B79" s="0" t="n">
        <v>13</v>
      </c>
      <c r="C79" s="0" t="s">
        <v>178</v>
      </c>
      <c r="D79" s="11" t="n">
        <f aca="false">B79&gt;K$2</f>
        <v>0</v>
      </c>
      <c r="E79" s="11" t="n">
        <f aca="false">B79&lt;=H$2/3</f>
        <v>0</v>
      </c>
    </row>
    <row r="80" customFormat="false" ht="12.75" hidden="false" customHeight="false" outlineLevel="0" collapsed="false">
      <c r="A80" s="0" t="s">
        <v>36</v>
      </c>
      <c r="B80" s="0" t="n">
        <v>13</v>
      </c>
      <c r="C80" s="0" t="s">
        <v>178</v>
      </c>
      <c r="D80" s="11" t="n">
        <f aca="false">B80&gt;K$2</f>
        <v>0</v>
      </c>
      <c r="E80" s="11" t="n">
        <f aca="false">B80&lt;=H$2/3</f>
        <v>0</v>
      </c>
    </row>
    <row r="81" customFormat="false" ht="12.75" hidden="false" customHeight="false" outlineLevel="0" collapsed="false">
      <c r="A81" s="0" t="s">
        <v>229</v>
      </c>
      <c r="B81" s="0" t="n">
        <v>12</v>
      </c>
      <c r="C81" s="0" t="s">
        <v>180</v>
      </c>
      <c r="D81" s="11" t="n">
        <f aca="false">B81&gt;K$2</f>
        <v>0</v>
      </c>
      <c r="E81" s="11" t="n">
        <f aca="false">B81&lt;=H$2/3</f>
        <v>0</v>
      </c>
    </row>
    <row r="82" customFormat="false" ht="12.75" hidden="false" customHeight="false" outlineLevel="0" collapsed="false">
      <c r="A82" s="0" t="s">
        <v>80</v>
      </c>
      <c r="B82" s="0" t="n">
        <v>12</v>
      </c>
      <c r="C82" s="0" t="s">
        <v>178</v>
      </c>
      <c r="D82" s="11" t="n">
        <f aca="false">B82&gt;K$2</f>
        <v>0</v>
      </c>
      <c r="E82" s="11" t="n">
        <f aca="false">B82&lt;=H$2/3</f>
        <v>0</v>
      </c>
    </row>
    <row r="83" customFormat="false" ht="12.75" hidden="false" customHeight="false" outlineLevel="0" collapsed="false">
      <c r="A83" s="0" t="s">
        <v>98</v>
      </c>
      <c r="B83" s="0" t="n">
        <v>12</v>
      </c>
      <c r="C83" s="0" t="s">
        <v>178</v>
      </c>
      <c r="D83" s="11" t="n">
        <f aca="false">B83&gt;K$2</f>
        <v>0</v>
      </c>
      <c r="E83" s="11" t="n">
        <f aca="false">B83&lt;=H$2/3</f>
        <v>0</v>
      </c>
    </row>
    <row r="84" customFormat="false" ht="12.75" hidden="false" customHeight="false" outlineLevel="0" collapsed="false">
      <c r="A84" s="0" t="s">
        <v>89</v>
      </c>
      <c r="B84" s="0" t="n">
        <v>12</v>
      </c>
      <c r="C84" s="0" t="s">
        <v>178</v>
      </c>
      <c r="D84" s="11" t="n">
        <f aca="false">B84&gt;K$2</f>
        <v>0</v>
      </c>
      <c r="E84" s="11" t="n">
        <f aca="false">B84&lt;=H$2/3</f>
        <v>0</v>
      </c>
    </row>
    <row r="85" customFormat="false" ht="12.75" hidden="false" customHeight="false" outlineLevel="0" collapsed="false">
      <c r="A85" s="0" t="s">
        <v>147</v>
      </c>
      <c r="B85" s="0" t="n">
        <v>12</v>
      </c>
      <c r="C85" s="0" t="s">
        <v>178</v>
      </c>
      <c r="D85" s="11" t="n">
        <f aca="false">B85&gt;K$2</f>
        <v>0</v>
      </c>
      <c r="E85" s="11" t="n">
        <f aca="false">B85&lt;=H$2/3</f>
        <v>0</v>
      </c>
    </row>
    <row r="86" customFormat="false" ht="12.75" hidden="false" customHeight="false" outlineLevel="0" collapsed="false">
      <c r="A86" s="0" t="s">
        <v>128</v>
      </c>
      <c r="B86" s="0" t="n">
        <v>12</v>
      </c>
      <c r="C86" s="0" t="s">
        <v>178</v>
      </c>
      <c r="D86" s="11" t="n">
        <f aca="false">B86&gt;K$2</f>
        <v>0</v>
      </c>
      <c r="E86" s="11" t="n">
        <f aca="false">B86&lt;=H$2/3</f>
        <v>0</v>
      </c>
    </row>
    <row r="87" customFormat="false" ht="12.75" hidden="false" customHeight="false" outlineLevel="0" collapsed="false">
      <c r="A87" s="0" t="s">
        <v>205</v>
      </c>
      <c r="B87" s="0" t="n">
        <v>11</v>
      </c>
      <c r="C87" s="0" t="s">
        <v>180</v>
      </c>
      <c r="D87" s="11" t="n">
        <f aca="false">B87&gt;K$2</f>
        <v>0</v>
      </c>
      <c r="E87" s="11" t="n">
        <f aca="false">B87&lt;=H$2/3</f>
        <v>0</v>
      </c>
    </row>
    <row r="88" customFormat="false" ht="12.75" hidden="false" customHeight="false" outlineLevel="0" collapsed="false">
      <c r="A88" s="0" t="s">
        <v>294</v>
      </c>
      <c r="B88" s="0" t="n">
        <v>11</v>
      </c>
      <c r="C88" s="0" t="s">
        <v>180</v>
      </c>
      <c r="D88" s="11" t="n">
        <f aca="false">B88&gt;K$2</f>
        <v>0</v>
      </c>
      <c r="E88" s="11" t="n">
        <f aca="false">B88&lt;=H$2/3</f>
        <v>0</v>
      </c>
    </row>
    <row r="89" customFormat="false" ht="12.75" hidden="false" customHeight="false" outlineLevel="0" collapsed="false">
      <c r="A89" s="0" t="n">
        <v>256644</v>
      </c>
      <c r="B89" s="0" t="n">
        <v>11</v>
      </c>
      <c r="C89" s="0" t="s">
        <v>178</v>
      </c>
      <c r="D89" s="11" t="n">
        <f aca="false">B89&gt;K$2</f>
        <v>0</v>
      </c>
      <c r="E89" s="11" t="n">
        <f aca="false">B89&lt;=H$2/3</f>
        <v>0</v>
      </c>
    </row>
    <row r="90" customFormat="false" ht="12.75" hidden="false" customHeight="false" outlineLevel="0" collapsed="false">
      <c r="A90" s="0" t="s">
        <v>94</v>
      </c>
      <c r="B90" s="0" t="n">
        <v>11</v>
      </c>
      <c r="C90" s="0" t="s">
        <v>178</v>
      </c>
      <c r="D90" s="11" t="n">
        <f aca="false">B90&gt;K$2</f>
        <v>0</v>
      </c>
      <c r="E90" s="11" t="n">
        <f aca="false">B90&lt;=H$2/3</f>
        <v>0</v>
      </c>
    </row>
    <row r="91" customFormat="false" ht="12.75" hidden="false" customHeight="false" outlineLevel="0" collapsed="false">
      <c r="A91" s="0" t="s">
        <v>105</v>
      </c>
      <c r="B91" s="0" t="n">
        <v>11</v>
      </c>
      <c r="C91" s="0" t="s">
        <v>178</v>
      </c>
      <c r="D91" s="11" t="n">
        <f aca="false">B91&gt;K$2</f>
        <v>0</v>
      </c>
      <c r="E91" s="11" t="n">
        <f aca="false">B91&lt;=H$2/3</f>
        <v>0</v>
      </c>
    </row>
    <row r="92" customFormat="false" ht="12.75" hidden="false" customHeight="false" outlineLevel="0" collapsed="false">
      <c r="A92" s="0" t="s">
        <v>219</v>
      </c>
      <c r="B92" s="0" t="n">
        <v>11</v>
      </c>
      <c r="C92" s="0" t="s">
        <v>180</v>
      </c>
      <c r="D92" s="11" t="n">
        <f aca="false">B92&gt;K$2</f>
        <v>0</v>
      </c>
      <c r="E92" s="11" t="n">
        <f aca="false">B92&lt;=H$2/3</f>
        <v>0</v>
      </c>
    </row>
    <row r="93" customFormat="false" ht="12.75" hidden="false" customHeight="false" outlineLevel="0" collapsed="false">
      <c r="A93" s="0" t="s">
        <v>65</v>
      </c>
      <c r="B93" s="0" t="n">
        <v>11</v>
      </c>
      <c r="C93" s="0" t="s">
        <v>178</v>
      </c>
      <c r="D93" s="11" t="n">
        <f aca="false">B93&gt;K$2</f>
        <v>0</v>
      </c>
      <c r="E93" s="11" t="n">
        <f aca="false">B93&lt;=H$2/3</f>
        <v>0</v>
      </c>
    </row>
    <row r="94" customFormat="false" ht="12.75" hidden="false" customHeight="false" outlineLevel="0" collapsed="false">
      <c r="A94" s="0" t="s">
        <v>227</v>
      </c>
      <c r="B94" s="0" t="n">
        <v>10</v>
      </c>
      <c r="C94" s="0" t="s">
        <v>180</v>
      </c>
      <c r="D94" s="11" t="n">
        <f aca="false">B94&gt;K$2</f>
        <v>0</v>
      </c>
      <c r="E94" s="11" t="n">
        <f aca="false">B94&lt;=H$2/3</f>
        <v>0</v>
      </c>
    </row>
    <row r="95" customFormat="false" ht="12.75" hidden="false" customHeight="false" outlineLevel="0" collapsed="false">
      <c r="A95" s="0" t="s">
        <v>291</v>
      </c>
      <c r="B95" s="0" t="n">
        <v>10</v>
      </c>
      <c r="C95" s="0" t="s">
        <v>180</v>
      </c>
      <c r="D95" s="11" t="n">
        <f aca="false">B95&gt;K$2</f>
        <v>0</v>
      </c>
      <c r="E95" s="11" t="n">
        <f aca="false">B95&lt;=H$2/3</f>
        <v>0</v>
      </c>
    </row>
    <row r="96" customFormat="false" ht="12.75" hidden="false" customHeight="false" outlineLevel="0" collapsed="false">
      <c r="A96" s="0" t="s">
        <v>267</v>
      </c>
      <c r="B96" s="0" t="n">
        <v>10</v>
      </c>
      <c r="C96" s="0" t="s">
        <v>180</v>
      </c>
      <c r="D96" s="11" t="n">
        <f aca="false">B96&gt;K$2</f>
        <v>0</v>
      </c>
      <c r="E96" s="11" t="n">
        <f aca="false">B96&lt;=H$2/3</f>
        <v>0</v>
      </c>
    </row>
    <row r="97" customFormat="false" ht="12.75" hidden="false" customHeight="false" outlineLevel="0" collapsed="false">
      <c r="A97" s="0" t="s">
        <v>257</v>
      </c>
      <c r="B97" s="0" t="n">
        <v>10</v>
      </c>
      <c r="C97" s="0" t="s">
        <v>180</v>
      </c>
      <c r="D97" s="11" t="n">
        <f aca="false">B97&gt;K$2</f>
        <v>0</v>
      </c>
      <c r="E97" s="11" t="n">
        <f aca="false">B97&lt;=H$2/3</f>
        <v>0</v>
      </c>
    </row>
    <row r="98" customFormat="false" ht="12.75" hidden="false" customHeight="false" outlineLevel="0" collapsed="false">
      <c r="A98" s="0" t="s">
        <v>224</v>
      </c>
      <c r="B98" s="0" t="n">
        <v>10</v>
      </c>
      <c r="C98" s="0" t="s">
        <v>180</v>
      </c>
      <c r="D98" s="11" t="n">
        <f aca="false">B98&gt;K$2</f>
        <v>0</v>
      </c>
      <c r="E98" s="11" t="n">
        <f aca="false">B98&lt;=H$2/3</f>
        <v>0</v>
      </c>
    </row>
    <row r="99" customFormat="false" ht="12.75" hidden="false" customHeight="false" outlineLevel="0" collapsed="false">
      <c r="A99" s="0" t="s">
        <v>46</v>
      </c>
      <c r="B99" s="0" t="n">
        <v>10</v>
      </c>
      <c r="C99" s="0" t="s">
        <v>178</v>
      </c>
      <c r="D99" s="11" t="n">
        <f aca="false">B99&gt;K$2</f>
        <v>0</v>
      </c>
      <c r="E99" s="11" t="n">
        <f aca="false">B99&lt;=H$2/3</f>
        <v>0</v>
      </c>
    </row>
    <row r="100" customFormat="false" ht="12.75" hidden="false" customHeight="false" outlineLevel="0" collapsed="false">
      <c r="A100" s="0" t="s">
        <v>100</v>
      </c>
      <c r="B100" s="0" t="n">
        <v>10</v>
      </c>
      <c r="C100" s="0" t="s">
        <v>178</v>
      </c>
      <c r="D100" s="11" t="n">
        <f aca="false">B100&gt;K$2</f>
        <v>0</v>
      </c>
      <c r="E100" s="11" t="n">
        <f aca="false">B100&lt;=H$2/3</f>
        <v>0</v>
      </c>
    </row>
    <row r="101" customFormat="false" ht="12.75" hidden="false" customHeight="false" outlineLevel="0" collapsed="false">
      <c r="A101" s="0" t="s">
        <v>295</v>
      </c>
      <c r="B101" s="0" t="n">
        <v>10</v>
      </c>
      <c r="C101" s="0" t="s">
        <v>180</v>
      </c>
      <c r="D101" s="11" t="n">
        <f aca="false">B101&gt;K$2</f>
        <v>0</v>
      </c>
      <c r="E101" s="11" t="n">
        <f aca="false">B101&lt;=H$2/3</f>
        <v>0</v>
      </c>
    </row>
    <row r="102" customFormat="false" ht="12.75" hidden="false" customHeight="false" outlineLevel="0" collapsed="false">
      <c r="A102" s="0" t="s">
        <v>114</v>
      </c>
      <c r="B102" s="0" t="n">
        <v>10</v>
      </c>
      <c r="C102" s="0" t="s">
        <v>178</v>
      </c>
      <c r="D102" s="11" t="n">
        <f aca="false">B102&gt;K$2</f>
        <v>0</v>
      </c>
      <c r="E102" s="11" t="n">
        <f aca="false">B102&lt;=H$2/3</f>
        <v>0</v>
      </c>
    </row>
    <row r="103" customFormat="false" ht="12.75" hidden="false" customHeight="false" outlineLevel="0" collapsed="false">
      <c r="A103" s="0" t="s">
        <v>34</v>
      </c>
      <c r="B103" s="0" t="n">
        <v>10</v>
      </c>
      <c r="C103" s="0" t="s">
        <v>178</v>
      </c>
      <c r="D103" s="11" t="n">
        <f aca="false">B103&gt;K$2</f>
        <v>0</v>
      </c>
      <c r="E103" s="11" t="n">
        <f aca="false">B103&lt;=H$2/3</f>
        <v>0</v>
      </c>
    </row>
    <row r="104" customFormat="false" ht="12.75" hidden="false" customHeight="false" outlineLevel="0" collapsed="false">
      <c r="A104" s="0" t="s">
        <v>66</v>
      </c>
      <c r="B104" s="0" t="n">
        <v>10</v>
      </c>
      <c r="C104" s="0" t="s">
        <v>178</v>
      </c>
      <c r="D104" s="11" t="n">
        <f aca="false">B104&gt;K$2</f>
        <v>0</v>
      </c>
      <c r="E104" s="11" t="n">
        <f aca="false">B104&lt;=H$2/3</f>
        <v>0</v>
      </c>
    </row>
    <row r="105" customFormat="false" ht="12.75" hidden="false" customHeight="false" outlineLevel="0" collapsed="false">
      <c r="A105" s="0" t="s">
        <v>192</v>
      </c>
      <c r="B105" s="0" t="n">
        <v>10</v>
      </c>
      <c r="C105" s="0" t="s">
        <v>180</v>
      </c>
      <c r="D105" s="11" t="n">
        <f aca="false">B105&gt;K$2</f>
        <v>0</v>
      </c>
      <c r="E105" s="11" t="n">
        <f aca="false">B105&lt;=H$2/3</f>
        <v>0</v>
      </c>
    </row>
    <row r="106" customFormat="false" ht="12.75" hidden="false" customHeight="false" outlineLevel="0" collapsed="false">
      <c r="A106" s="0" t="s">
        <v>97</v>
      </c>
      <c r="B106" s="0" t="n">
        <v>10</v>
      </c>
      <c r="C106" s="0" t="s">
        <v>178</v>
      </c>
      <c r="D106" s="11" t="n">
        <f aca="false">B106&gt;K$2</f>
        <v>0</v>
      </c>
      <c r="E106" s="11" t="n">
        <f aca="false">B106&lt;=H$2/3</f>
        <v>0</v>
      </c>
    </row>
    <row r="107" customFormat="false" ht="12.75" hidden="false" customHeight="false" outlineLevel="0" collapsed="false">
      <c r="A107" s="0" t="s">
        <v>101</v>
      </c>
      <c r="B107" s="0" t="n">
        <v>10</v>
      </c>
      <c r="C107" s="0" t="s">
        <v>178</v>
      </c>
      <c r="D107" s="11" t="n">
        <f aca="false">B107&gt;K$2</f>
        <v>0</v>
      </c>
      <c r="E107" s="11" t="n">
        <f aca="false">B107&lt;=H$2/3</f>
        <v>0</v>
      </c>
    </row>
    <row r="108" customFormat="false" ht="12.75" hidden="false" customHeight="false" outlineLevel="0" collapsed="false">
      <c r="A108" s="0" t="s">
        <v>92</v>
      </c>
      <c r="B108" s="0" t="n">
        <v>10</v>
      </c>
      <c r="C108" s="0" t="s">
        <v>178</v>
      </c>
      <c r="D108" s="11" t="n">
        <f aca="false">B108&gt;K$2</f>
        <v>0</v>
      </c>
      <c r="E108" s="11" t="n">
        <f aca="false">B108&lt;=H$2/3</f>
        <v>0</v>
      </c>
    </row>
    <row r="109" customFormat="false" ht="12.75" hidden="false" customHeight="false" outlineLevel="0" collapsed="false">
      <c r="A109" s="0" t="s">
        <v>88</v>
      </c>
      <c r="B109" s="0" t="n">
        <v>10</v>
      </c>
      <c r="C109" s="0" t="s">
        <v>178</v>
      </c>
      <c r="D109" s="11" t="n">
        <f aca="false">B109&gt;K$2</f>
        <v>0</v>
      </c>
      <c r="E109" s="11" t="n">
        <f aca="false">B109&lt;=H$2/3</f>
        <v>0</v>
      </c>
    </row>
    <row r="110" customFormat="false" ht="12.75" hidden="false" customHeight="false" outlineLevel="0" collapsed="false">
      <c r="A110" s="0" t="s">
        <v>64</v>
      </c>
      <c r="B110" s="0" t="n">
        <v>9</v>
      </c>
      <c r="C110" s="0" t="s">
        <v>178</v>
      </c>
      <c r="D110" s="11" t="n">
        <f aca="false">B110&gt;K$2</f>
        <v>0</v>
      </c>
      <c r="E110" s="11" t="n">
        <f aca="false">B110&lt;=H$2/3</f>
        <v>0</v>
      </c>
    </row>
    <row r="111" customFormat="false" ht="12.75" hidden="false" customHeight="false" outlineLevel="0" collapsed="false">
      <c r="A111" s="0" t="s">
        <v>146</v>
      </c>
      <c r="B111" s="0" t="n">
        <v>9</v>
      </c>
      <c r="C111" s="0" t="s">
        <v>178</v>
      </c>
      <c r="D111" s="11" t="n">
        <f aca="false">B111&gt;K$2</f>
        <v>0</v>
      </c>
      <c r="E111" s="11" t="n">
        <f aca="false">B111&lt;=H$2/3</f>
        <v>0</v>
      </c>
    </row>
    <row r="112" customFormat="false" ht="12.75" hidden="false" customHeight="false" outlineLevel="0" collapsed="false">
      <c r="A112" s="0" t="s">
        <v>52</v>
      </c>
      <c r="B112" s="0" t="n">
        <v>9</v>
      </c>
      <c r="C112" s="0" t="s">
        <v>178</v>
      </c>
      <c r="D112" s="11" t="n">
        <f aca="false">B112&gt;K$2</f>
        <v>0</v>
      </c>
      <c r="E112" s="11" t="n">
        <f aca="false">B112&lt;=H$2/3</f>
        <v>0</v>
      </c>
    </row>
    <row r="113" customFormat="false" ht="12.75" hidden="false" customHeight="false" outlineLevel="0" collapsed="false">
      <c r="A113" s="0" t="s">
        <v>179</v>
      </c>
      <c r="B113" s="0" t="n">
        <v>9</v>
      </c>
      <c r="C113" s="0" t="s">
        <v>180</v>
      </c>
      <c r="D113" s="11" t="n">
        <f aca="false">B113&gt;K$2</f>
        <v>0</v>
      </c>
      <c r="E113" s="11" t="n">
        <f aca="false">B113&lt;=H$2/3</f>
        <v>0</v>
      </c>
    </row>
    <row r="114" customFormat="false" ht="12.75" hidden="false" customHeight="false" outlineLevel="0" collapsed="false">
      <c r="A114" s="0" t="s">
        <v>74</v>
      </c>
      <c r="B114" s="0" t="n">
        <v>9</v>
      </c>
      <c r="C114" s="0" t="s">
        <v>178</v>
      </c>
      <c r="D114" s="11" t="n">
        <f aca="false">B114&gt;K$2</f>
        <v>0</v>
      </c>
      <c r="E114" s="11" t="n">
        <f aca="false">B114&lt;=H$2/3</f>
        <v>0</v>
      </c>
    </row>
    <row r="115" customFormat="false" ht="12.75" hidden="false" customHeight="false" outlineLevel="0" collapsed="false">
      <c r="A115" s="0" t="s">
        <v>216</v>
      </c>
      <c r="B115" s="0" t="n">
        <v>9</v>
      </c>
      <c r="C115" s="0" t="s">
        <v>180</v>
      </c>
      <c r="D115" s="11" t="n">
        <f aca="false">B115&gt;K$2</f>
        <v>0</v>
      </c>
      <c r="E115" s="11" t="n">
        <f aca="false">B115&lt;=H$2/3</f>
        <v>0</v>
      </c>
    </row>
    <row r="116" customFormat="false" ht="12.75" hidden="false" customHeight="false" outlineLevel="0" collapsed="false">
      <c r="A116" s="0" t="s">
        <v>96</v>
      </c>
      <c r="B116" s="0" t="n">
        <v>9</v>
      </c>
      <c r="C116" s="0" t="s">
        <v>178</v>
      </c>
      <c r="D116" s="11" t="n">
        <f aca="false">B116&gt;K$2</f>
        <v>0</v>
      </c>
      <c r="E116" s="11" t="n">
        <f aca="false">B116&lt;=H$2/3</f>
        <v>0</v>
      </c>
    </row>
    <row r="117" customFormat="false" ht="12.75" hidden="false" customHeight="false" outlineLevel="0" collapsed="false">
      <c r="A117" s="0" t="s">
        <v>172</v>
      </c>
      <c r="B117" s="0" t="n">
        <v>9</v>
      </c>
      <c r="C117" s="0" t="s">
        <v>178</v>
      </c>
      <c r="D117" s="11" t="n">
        <f aca="false">B117&gt;K$2</f>
        <v>0</v>
      </c>
      <c r="E117" s="11" t="n">
        <f aca="false">B117&lt;=H$2/3</f>
        <v>0</v>
      </c>
    </row>
    <row r="118" customFormat="false" ht="12.75" hidden="false" customHeight="false" outlineLevel="0" collapsed="false">
      <c r="A118" s="0" t="s">
        <v>170</v>
      </c>
      <c r="B118" s="0" t="n">
        <v>9</v>
      </c>
      <c r="C118" s="0" t="s">
        <v>178</v>
      </c>
      <c r="D118" s="11" t="n">
        <f aca="false">B118&gt;K$2</f>
        <v>0</v>
      </c>
      <c r="E118" s="11" t="n">
        <f aca="false">B118&lt;=H$2/3</f>
        <v>0</v>
      </c>
    </row>
    <row r="119" customFormat="false" ht="12.75" hidden="false" customHeight="false" outlineLevel="0" collapsed="false">
      <c r="A119" s="0" t="s">
        <v>99</v>
      </c>
      <c r="B119" s="0" t="n">
        <v>8</v>
      </c>
      <c r="C119" s="0" t="s">
        <v>178</v>
      </c>
      <c r="D119" s="11" t="n">
        <f aca="false">B119&gt;K$2</f>
        <v>0</v>
      </c>
      <c r="E119" s="11" t="n">
        <f aca="false">B119&lt;=H$2/3</f>
        <v>0</v>
      </c>
    </row>
    <row r="120" customFormat="false" ht="12.75" hidden="false" customHeight="false" outlineLevel="0" collapsed="false">
      <c r="A120" s="0" t="s">
        <v>69</v>
      </c>
      <c r="B120" s="0" t="n">
        <v>8</v>
      </c>
      <c r="C120" s="0" t="s">
        <v>178</v>
      </c>
      <c r="D120" s="11" t="n">
        <f aca="false">B120&gt;K$2</f>
        <v>0</v>
      </c>
      <c r="E120" s="11" t="n">
        <f aca="false">B120&lt;=H$2/3</f>
        <v>0</v>
      </c>
    </row>
    <row r="121" customFormat="false" ht="12.75" hidden="false" customHeight="false" outlineLevel="0" collapsed="false">
      <c r="A121" s="0" t="s">
        <v>130</v>
      </c>
      <c r="B121" s="0" t="n">
        <v>8</v>
      </c>
      <c r="C121" s="0" t="s">
        <v>178</v>
      </c>
      <c r="D121" s="11" t="n">
        <f aca="false">B121&gt;K$2</f>
        <v>0</v>
      </c>
      <c r="E121" s="11" t="n">
        <f aca="false">B121&lt;=H$2/3</f>
        <v>0</v>
      </c>
    </row>
    <row r="122" customFormat="false" ht="12.75" hidden="false" customHeight="false" outlineLevel="0" collapsed="false">
      <c r="A122" s="0" t="s">
        <v>102</v>
      </c>
      <c r="B122" s="0" t="n">
        <v>8</v>
      </c>
      <c r="C122" s="0" t="s">
        <v>178</v>
      </c>
      <c r="D122" s="11" t="n">
        <f aca="false">B122&gt;K$2</f>
        <v>0</v>
      </c>
      <c r="E122" s="11" t="n">
        <f aca="false">B122&lt;=H$2/3</f>
        <v>0</v>
      </c>
    </row>
    <row r="123" customFormat="false" ht="12.75" hidden="false" customHeight="false" outlineLevel="0" collapsed="false">
      <c r="A123" s="0" t="s">
        <v>63</v>
      </c>
      <c r="B123" s="0" t="n">
        <v>8</v>
      </c>
      <c r="C123" s="0" t="s">
        <v>178</v>
      </c>
      <c r="D123" s="11" t="n">
        <f aca="false">B123&gt;K$2</f>
        <v>0</v>
      </c>
      <c r="E123" s="11" t="n">
        <f aca="false">B123&lt;=H$2/3</f>
        <v>0</v>
      </c>
    </row>
    <row r="124" customFormat="false" ht="12.75" hidden="false" customHeight="false" outlineLevel="0" collapsed="false">
      <c r="A124" s="0" t="s">
        <v>86</v>
      </c>
      <c r="B124" s="0" t="n">
        <v>8</v>
      </c>
      <c r="C124" s="0" t="s">
        <v>178</v>
      </c>
      <c r="D124" s="11" t="n">
        <f aca="false">B124&gt;K$2</f>
        <v>0</v>
      </c>
      <c r="E124" s="11" t="n">
        <f aca="false">B124&lt;=H$2/3</f>
        <v>0</v>
      </c>
    </row>
    <row r="125" customFormat="false" ht="12.75" hidden="false" customHeight="false" outlineLevel="0" collapsed="false">
      <c r="A125" s="0" t="s">
        <v>281</v>
      </c>
      <c r="B125" s="0" t="n">
        <v>8</v>
      </c>
      <c r="C125" s="0" t="s">
        <v>180</v>
      </c>
      <c r="D125" s="11" t="n">
        <f aca="false">B125&gt;K$2</f>
        <v>0</v>
      </c>
      <c r="E125" s="11" t="n">
        <f aca="false">B125&lt;=H$2/3</f>
        <v>0</v>
      </c>
    </row>
    <row r="126" customFormat="false" ht="12.75" hidden="false" customHeight="false" outlineLevel="0" collapsed="false">
      <c r="A126" s="0" t="s">
        <v>75</v>
      </c>
      <c r="B126" s="0" t="n">
        <v>8</v>
      </c>
      <c r="C126" s="0" t="s">
        <v>178</v>
      </c>
      <c r="D126" s="11" t="n">
        <f aca="false">B126&gt;K$2</f>
        <v>0</v>
      </c>
      <c r="E126" s="11" t="n">
        <f aca="false">B126&lt;=H$2/3</f>
        <v>0</v>
      </c>
    </row>
    <row r="127" customFormat="false" ht="12.75" hidden="false" customHeight="false" outlineLevel="0" collapsed="false">
      <c r="A127" s="0" t="s">
        <v>93</v>
      </c>
      <c r="B127" s="0" t="n">
        <v>8</v>
      </c>
      <c r="C127" s="0" t="s">
        <v>178</v>
      </c>
      <c r="D127" s="11" t="n">
        <f aca="false">B127&gt;K$2</f>
        <v>0</v>
      </c>
      <c r="E127" s="11" t="n">
        <f aca="false">B127&lt;=H$2/3</f>
        <v>0</v>
      </c>
    </row>
    <row r="128" customFormat="false" ht="12.75" hidden="false" customHeight="false" outlineLevel="0" collapsed="false">
      <c r="A128" s="0" t="s">
        <v>221</v>
      </c>
      <c r="B128" s="0" t="n">
        <v>8</v>
      </c>
      <c r="C128" s="0" t="s">
        <v>180</v>
      </c>
      <c r="D128" s="11" t="n">
        <f aca="false">B128&gt;K$2</f>
        <v>0</v>
      </c>
      <c r="E128" s="11" t="n">
        <f aca="false">B128&lt;=H$2/3</f>
        <v>0</v>
      </c>
    </row>
    <row r="129" customFormat="false" ht="12.75" hidden="false" customHeight="false" outlineLevel="0" collapsed="false">
      <c r="A129" s="0" t="s">
        <v>103</v>
      </c>
      <c r="B129" s="0" t="n">
        <v>8</v>
      </c>
      <c r="C129" s="0" t="s">
        <v>178</v>
      </c>
      <c r="D129" s="11" t="n">
        <f aca="false">B129&gt;K$2</f>
        <v>0</v>
      </c>
      <c r="E129" s="11" t="n">
        <f aca="false">B129&lt;=H$2/3</f>
        <v>0</v>
      </c>
    </row>
    <row r="130" customFormat="false" ht="12.75" hidden="false" customHeight="false" outlineLevel="0" collapsed="false">
      <c r="A130" s="0" t="s">
        <v>112</v>
      </c>
      <c r="B130" s="0" t="n">
        <v>8</v>
      </c>
      <c r="C130" s="0" t="s">
        <v>178</v>
      </c>
      <c r="D130" s="11" t="n">
        <f aca="false">B130&gt;K$2</f>
        <v>0</v>
      </c>
      <c r="E130" s="11" t="n">
        <f aca="false">B130&lt;=H$2/3</f>
        <v>0</v>
      </c>
    </row>
    <row r="131" customFormat="false" ht="12.75" hidden="false" customHeight="false" outlineLevel="0" collapsed="false">
      <c r="A131" s="0" t="s">
        <v>85</v>
      </c>
      <c r="B131" s="0" t="n">
        <v>8</v>
      </c>
      <c r="C131" s="0" t="s">
        <v>178</v>
      </c>
      <c r="D131" s="11" t="n">
        <f aca="false">B131&gt;K$2</f>
        <v>0</v>
      </c>
      <c r="E131" s="11" t="n">
        <f aca="false">B131&lt;=H$2/3</f>
        <v>0</v>
      </c>
    </row>
    <row r="132" customFormat="false" ht="12.75" hidden="false" customHeight="false" outlineLevel="0" collapsed="false">
      <c r="A132" s="0" t="s">
        <v>44</v>
      </c>
      <c r="B132" s="0" t="n">
        <v>8</v>
      </c>
      <c r="C132" s="0" t="s">
        <v>178</v>
      </c>
      <c r="D132" s="11" t="n">
        <f aca="false">B132&gt;K$2</f>
        <v>0</v>
      </c>
      <c r="E132" s="11" t="n">
        <f aca="false">B132&lt;=H$2/3</f>
        <v>0</v>
      </c>
    </row>
    <row r="133" customFormat="false" ht="12.75" hidden="false" customHeight="false" outlineLevel="0" collapsed="false">
      <c r="A133" s="0" t="s">
        <v>107</v>
      </c>
      <c r="B133" s="0" t="n">
        <v>8</v>
      </c>
      <c r="C133" s="0" t="s">
        <v>178</v>
      </c>
      <c r="D133" s="11" t="n">
        <f aca="false">B133&gt;K$2</f>
        <v>0</v>
      </c>
      <c r="E133" s="11" t="n">
        <f aca="false">B133&lt;=H$2/3</f>
        <v>0</v>
      </c>
    </row>
    <row r="134" customFormat="false" ht="12.75" hidden="false" customHeight="false" outlineLevel="0" collapsed="false">
      <c r="A134" s="0" t="s">
        <v>51</v>
      </c>
      <c r="B134" s="0" t="n">
        <v>8</v>
      </c>
      <c r="C134" s="0" t="s">
        <v>178</v>
      </c>
      <c r="D134" s="11" t="n">
        <f aca="false">B134&gt;K$2</f>
        <v>0</v>
      </c>
      <c r="E134" s="11" t="n">
        <f aca="false">B134&lt;=H$2/3</f>
        <v>0</v>
      </c>
    </row>
    <row r="135" customFormat="false" ht="12.75" hidden="false" customHeight="false" outlineLevel="0" collapsed="false">
      <c r="A135" s="0" t="s">
        <v>134</v>
      </c>
      <c r="B135" s="0" t="n">
        <v>8</v>
      </c>
      <c r="C135" s="0" t="s">
        <v>178</v>
      </c>
      <c r="D135" s="11" t="n">
        <f aca="false">B135&gt;K$2</f>
        <v>0</v>
      </c>
      <c r="E135" s="11" t="n">
        <f aca="false">B135&lt;=H$2/3</f>
        <v>0</v>
      </c>
    </row>
    <row r="136" customFormat="false" ht="12.75" hidden="false" customHeight="false" outlineLevel="0" collapsed="false">
      <c r="A136" s="0" t="s">
        <v>53</v>
      </c>
      <c r="B136" s="0" t="n">
        <v>8</v>
      </c>
      <c r="C136" s="0" t="s">
        <v>178</v>
      </c>
      <c r="D136" s="11" t="n">
        <f aca="false">B136&gt;K$2</f>
        <v>0</v>
      </c>
      <c r="E136" s="11" t="n">
        <f aca="false">B136&lt;=H$2/3</f>
        <v>0</v>
      </c>
    </row>
    <row r="137" customFormat="false" ht="12.75" hidden="false" customHeight="false" outlineLevel="0" collapsed="false">
      <c r="A137" s="0" t="s">
        <v>158</v>
      </c>
      <c r="B137" s="0" t="n">
        <v>8</v>
      </c>
      <c r="C137" s="0" t="s">
        <v>178</v>
      </c>
      <c r="D137" s="11" t="n">
        <f aca="false">B137&gt;K$2</f>
        <v>0</v>
      </c>
      <c r="E137" s="11" t="n">
        <f aca="false">B137&lt;=H$2/3</f>
        <v>0</v>
      </c>
    </row>
    <row r="138" customFormat="false" ht="12.75" hidden="false" customHeight="false" outlineLevel="0" collapsed="false">
      <c r="A138" s="0" t="s">
        <v>169</v>
      </c>
      <c r="B138" s="0" t="n">
        <v>8</v>
      </c>
      <c r="C138" s="0" t="s">
        <v>178</v>
      </c>
      <c r="D138" s="11" t="n">
        <f aca="false">B138&gt;K$2</f>
        <v>0</v>
      </c>
      <c r="E138" s="11" t="n">
        <f aca="false">B138&lt;=H$2/3</f>
        <v>0</v>
      </c>
    </row>
    <row r="139" customFormat="false" ht="12.75" hidden="false" customHeight="false" outlineLevel="0" collapsed="false">
      <c r="A139" s="0" t="s">
        <v>55</v>
      </c>
      <c r="B139" s="0" t="n">
        <v>8</v>
      </c>
      <c r="C139" s="0" t="s">
        <v>178</v>
      </c>
      <c r="D139" s="11" t="n">
        <f aca="false">B139&gt;K$2</f>
        <v>0</v>
      </c>
      <c r="E139" s="11" t="n">
        <f aca="false">B139&lt;=H$2/3</f>
        <v>0</v>
      </c>
    </row>
    <row r="140" customFormat="false" ht="12.75" hidden="false" customHeight="false" outlineLevel="0" collapsed="false">
      <c r="A140" s="0" t="s">
        <v>290</v>
      </c>
      <c r="B140" s="0" t="n">
        <v>7</v>
      </c>
      <c r="C140" s="0" t="s">
        <v>180</v>
      </c>
      <c r="D140" s="11" t="n">
        <f aca="false">B140&gt;K$2</f>
        <v>0</v>
      </c>
      <c r="E140" s="11" t="n">
        <f aca="false">B140&lt;=H$2/3</f>
        <v>0</v>
      </c>
    </row>
    <row r="141" customFormat="false" ht="12.75" hidden="false" customHeight="false" outlineLevel="0" collapsed="false">
      <c r="A141" s="0" t="s">
        <v>191</v>
      </c>
      <c r="B141" s="0" t="n">
        <v>7</v>
      </c>
      <c r="C141" s="0" t="s">
        <v>180</v>
      </c>
      <c r="D141" s="11" t="n">
        <f aca="false">B141&gt;K$2</f>
        <v>0</v>
      </c>
      <c r="E141" s="11" t="n">
        <f aca="false">B141&lt;=H$2/3</f>
        <v>0</v>
      </c>
    </row>
    <row r="142" customFormat="false" ht="12.75" hidden="false" customHeight="false" outlineLevel="0" collapsed="false">
      <c r="A142" s="0" t="s">
        <v>292</v>
      </c>
      <c r="B142" s="0" t="n">
        <v>7</v>
      </c>
      <c r="C142" s="0" t="s">
        <v>180</v>
      </c>
      <c r="D142" s="11" t="n">
        <f aca="false">B142&gt;K$2</f>
        <v>0</v>
      </c>
      <c r="E142" s="11" t="n">
        <f aca="false">B142&lt;=H$2/3</f>
        <v>0</v>
      </c>
    </row>
    <row r="143" customFormat="false" ht="12.75" hidden="false" customHeight="false" outlineLevel="0" collapsed="false">
      <c r="A143" s="0" t="s">
        <v>208</v>
      </c>
      <c r="B143" s="0" t="n">
        <v>7</v>
      </c>
      <c r="C143" s="0" t="s">
        <v>180</v>
      </c>
      <c r="D143" s="11" t="n">
        <f aca="false">B143&gt;K$2</f>
        <v>0</v>
      </c>
      <c r="E143" s="11" t="n">
        <f aca="false">B143&lt;=H$2/3</f>
        <v>0</v>
      </c>
    </row>
    <row r="144" customFormat="false" ht="12.75" hidden="false" customHeight="false" outlineLevel="0" collapsed="false">
      <c r="A144" s="0" t="s">
        <v>49</v>
      </c>
      <c r="B144" s="0" t="n">
        <v>7</v>
      </c>
      <c r="C144" s="0" t="s">
        <v>178</v>
      </c>
      <c r="D144" s="11" t="n">
        <f aca="false">B144&gt;K$2</f>
        <v>0</v>
      </c>
      <c r="E144" s="11" t="n">
        <f aca="false">B144&lt;=H$2/3</f>
        <v>0</v>
      </c>
    </row>
    <row r="145" customFormat="false" ht="12.75" hidden="false" customHeight="false" outlineLevel="0" collapsed="false">
      <c r="A145" s="0" t="s">
        <v>246</v>
      </c>
      <c r="B145" s="0" t="n">
        <v>7</v>
      </c>
      <c r="C145" s="0" t="s">
        <v>180</v>
      </c>
      <c r="D145" s="11" t="n">
        <f aca="false">B145&gt;K$2</f>
        <v>0</v>
      </c>
      <c r="E145" s="11" t="n">
        <f aca="false">B145&lt;=H$2/3</f>
        <v>0</v>
      </c>
    </row>
    <row r="146" customFormat="false" ht="12.75" hidden="false" customHeight="false" outlineLevel="0" collapsed="false">
      <c r="A146" s="0" t="s">
        <v>122</v>
      </c>
      <c r="B146" s="0" t="n">
        <v>7</v>
      </c>
      <c r="C146" s="0" t="s">
        <v>178</v>
      </c>
      <c r="D146" s="11" t="n">
        <f aca="false">B146&gt;K$2</f>
        <v>0</v>
      </c>
      <c r="E146" s="11" t="n">
        <f aca="false">B146&lt;=H$2/3</f>
        <v>0</v>
      </c>
    </row>
    <row r="147" customFormat="false" ht="12.75" hidden="false" customHeight="false" outlineLevel="0" collapsed="false">
      <c r="A147" s="0" t="s">
        <v>38</v>
      </c>
      <c r="B147" s="0" t="n">
        <v>7</v>
      </c>
      <c r="C147" s="0" t="s">
        <v>178</v>
      </c>
      <c r="D147" s="11" t="n">
        <f aca="false">B147&gt;K$2</f>
        <v>0</v>
      </c>
      <c r="E147" s="11" t="n">
        <f aca="false">B147&lt;=H$2/3</f>
        <v>0</v>
      </c>
    </row>
    <row r="148" customFormat="false" ht="12.75" hidden="false" customHeight="false" outlineLevel="0" collapsed="false">
      <c r="A148" s="0" t="s">
        <v>43</v>
      </c>
      <c r="B148" s="0" t="n">
        <v>7</v>
      </c>
      <c r="C148" s="0" t="s">
        <v>178</v>
      </c>
      <c r="D148" s="11" t="n">
        <f aca="false">B148&gt;K$2</f>
        <v>0</v>
      </c>
      <c r="E148" s="11" t="n">
        <f aca="false">B148&lt;=H$2/3</f>
        <v>0</v>
      </c>
    </row>
    <row r="149" customFormat="false" ht="12.75" hidden="false" customHeight="false" outlineLevel="0" collapsed="false">
      <c r="A149" s="0" t="s">
        <v>214</v>
      </c>
      <c r="B149" s="0" t="n">
        <v>7</v>
      </c>
      <c r="C149" s="0" t="s">
        <v>180</v>
      </c>
      <c r="D149" s="11" t="n">
        <f aca="false">B149&gt;K$2</f>
        <v>0</v>
      </c>
      <c r="E149" s="11" t="n">
        <f aca="false">B149&lt;=H$2/3</f>
        <v>0</v>
      </c>
    </row>
    <row r="150" customFormat="false" ht="12.75" hidden="false" customHeight="false" outlineLevel="0" collapsed="false">
      <c r="A150" s="0" t="s">
        <v>119</v>
      </c>
      <c r="B150" s="0" t="n">
        <v>7</v>
      </c>
      <c r="C150" s="0" t="s">
        <v>178</v>
      </c>
      <c r="D150" s="11" t="n">
        <f aca="false">B150&gt;K$2</f>
        <v>0</v>
      </c>
      <c r="E150" s="11" t="n">
        <f aca="false">B150&lt;=H$2/3</f>
        <v>0</v>
      </c>
    </row>
    <row r="151" customFormat="false" ht="12.75" hidden="false" customHeight="false" outlineLevel="0" collapsed="false">
      <c r="A151" s="0" t="s">
        <v>47</v>
      </c>
      <c r="B151" s="0" t="n">
        <v>7</v>
      </c>
      <c r="C151" s="0" t="s">
        <v>178</v>
      </c>
      <c r="D151" s="11" t="n">
        <f aca="false">B151&gt;K$2</f>
        <v>0</v>
      </c>
      <c r="E151" s="11" t="n">
        <f aca="false">B151&lt;=H$2/3</f>
        <v>0</v>
      </c>
    </row>
    <row r="152" customFormat="false" ht="12.75" hidden="false" customHeight="false" outlineLevel="0" collapsed="false">
      <c r="A152" s="0" t="s">
        <v>108</v>
      </c>
      <c r="B152" s="0" t="n">
        <v>7</v>
      </c>
      <c r="C152" s="0" t="s">
        <v>178</v>
      </c>
      <c r="D152" s="11" t="n">
        <f aca="false">B152&gt;K$2</f>
        <v>0</v>
      </c>
      <c r="E152" s="11" t="n">
        <f aca="false">B152&lt;=H$2/3</f>
        <v>0</v>
      </c>
    </row>
    <row r="153" customFormat="false" ht="12.75" hidden="false" customHeight="false" outlineLevel="0" collapsed="false">
      <c r="A153" s="0" t="s">
        <v>155</v>
      </c>
      <c r="B153" s="0" t="n">
        <v>7</v>
      </c>
      <c r="C153" s="0" t="s">
        <v>178</v>
      </c>
      <c r="D153" s="11" t="n">
        <f aca="false">B153&gt;K$2</f>
        <v>0</v>
      </c>
      <c r="E153" s="11" t="n">
        <f aca="false">B153&lt;=H$2/3</f>
        <v>0</v>
      </c>
    </row>
    <row r="154" customFormat="false" ht="12.75" hidden="false" customHeight="false" outlineLevel="0" collapsed="false">
      <c r="A154" s="0" t="s">
        <v>159</v>
      </c>
      <c r="B154" s="0" t="n">
        <v>7</v>
      </c>
      <c r="C154" s="0" t="s">
        <v>178</v>
      </c>
      <c r="D154" s="11" t="n">
        <f aca="false">B154&gt;K$2</f>
        <v>0</v>
      </c>
      <c r="E154" s="11" t="n">
        <f aca="false">B154&lt;=H$2/3</f>
        <v>0</v>
      </c>
    </row>
    <row r="155" customFormat="false" ht="12.75" hidden="false" customHeight="false" outlineLevel="0" collapsed="false">
      <c r="A155" s="0" t="s">
        <v>160</v>
      </c>
      <c r="B155" s="0" t="n">
        <v>7</v>
      </c>
      <c r="C155" s="0" t="s">
        <v>178</v>
      </c>
      <c r="D155" s="11" t="n">
        <f aca="false">B155&gt;K$2</f>
        <v>0</v>
      </c>
      <c r="E155" s="11" t="n">
        <f aca="false">B155&lt;=H$2/3</f>
        <v>0</v>
      </c>
    </row>
    <row r="156" customFormat="false" ht="12.75" hidden="false" customHeight="false" outlineLevel="0" collapsed="false">
      <c r="A156" s="0" t="s">
        <v>166</v>
      </c>
      <c r="B156" s="0" t="n">
        <v>7</v>
      </c>
      <c r="C156" s="0" t="s">
        <v>178</v>
      </c>
      <c r="D156" s="11" t="n">
        <f aca="false">B156&gt;K$2</f>
        <v>0</v>
      </c>
      <c r="E156" s="11" t="n">
        <f aca="false">B156&lt;=H$2/3</f>
        <v>0</v>
      </c>
    </row>
    <row r="157" customFormat="false" ht="12.75" hidden="false" customHeight="false" outlineLevel="0" collapsed="false">
      <c r="A157" s="0" t="s">
        <v>167</v>
      </c>
      <c r="B157" s="0" t="n">
        <v>7</v>
      </c>
      <c r="C157" s="0" t="s">
        <v>178</v>
      </c>
      <c r="D157" s="11" t="n">
        <f aca="false">B157&gt;K$2</f>
        <v>0</v>
      </c>
      <c r="E157" s="11" t="n">
        <f aca="false">B157&lt;=H$2/3</f>
        <v>0</v>
      </c>
    </row>
    <row r="158" customFormat="false" ht="12.75" hidden="false" customHeight="false" outlineLevel="0" collapsed="false">
      <c r="A158" s="0" t="s">
        <v>168</v>
      </c>
      <c r="B158" s="0" t="n">
        <v>7</v>
      </c>
      <c r="C158" s="0" t="s">
        <v>178</v>
      </c>
      <c r="D158" s="11" t="n">
        <f aca="false">B158&gt;K$2</f>
        <v>0</v>
      </c>
      <c r="E158" s="11" t="n">
        <f aca="false">B158&lt;=H$2/3</f>
        <v>0</v>
      </c>
    </row>
    <row r="159" customFormat="false" ht="12.75" hidden="false" customHeight="false" outlineLevel="0" collapsed="false">
      <c r="A159" s="0" t="s">
        <v>171</v>
      </c>
      <c r="B159" s="0" t="n">
        <v>7</v>
      </c>
      <c r="C159" s="0" t="s">
        <v>178</v>
      </c>
      <c r="D159" s="11" t="n">
        <f aca="false">B159&gt;K$2</f>
        <v>0</v>
      </c>
      <c r="E159" s="11" t="n">
        <f aca="false">B159&lt;=H$2/3</f>
        <v>0</v>
      </c>
    </row>
    <row r="160" customFormat="false" ht="12.75" hidden="false" customHeight="false" outlineLevel="0" collapsed="false">
      <c r="A160" s="0" t="s">
        <v>161</v>
      </c>
      <c r="B160" s="0" t="n">
        <v>7</v>
      </c>
      <c r="C160" s="0" t="s">
        <v>178</v>
      </c>
      <c r="D160" s="11" t="n">
        <f aca="false">B160&gt;K$2</f>
        <v>0</v>
      </c>
      <c r="E160" s="11" t="n">
        <f aca="false">B160&lt;=H$2/3</f>
        <v>0</v>
      </c>
    </row>
    <row r="161" customFormat="false" ht="12.75" hidden="false" customHeight="false" outlineLevel="0" collapsed="false">
      <c r="A161" s="0" t="s">
        <v>293</v>
      </c>
      <c r="B161" s="0" t="n">
        <v>6</v>
      </c>
      <c r="C161" s="0" t="s">
        <v>180</v>
      </c>
      <c r="D161" s="11" t="n">
        <f aca="false">B161&gt;K$2</f>
        <v>0</v>
      </c>
      <c r="E161" s="11" t="n">
        <f aca="false">B161&lt;=H$2/3</f>
        <v>0</v>
      </c>
    </row>
    <row r="162" customFormat="false" ht="12.75" hidden="false" customHeight="false" outlineLevel="0" collapsed="false">
      <c r="A162" s="0" t="s">
        <v>260</v>
      </c>
      <c r="B162" s="0" t="n">
        <v>6</v>
      </c>
      <c r="C162" s="0" t="s">
        <v>180</v>
      </c>
      <c r="D162" s="11" t="n">
        <f aca="false">B162&gt;K$2</f>
        <v>0</v>
      </c>
      <c r="E162" s="11" t="n">
        <f aca="false">B162&lt;=H$2/3</f>
        <v>0</v>
      </c>
    </row>
    <row r="163" customFormat="false" ht="12.75" hidden="false" customHeight="false" outlineLevel="0" collapsed="false">
      <c r="A163" s="0" t="s">
        <v>228</v>
      </c>
      <c r="B163" s="0" t="n">
        <v>6</v>
      </c>
      <c r="C163" s="0" t="s">
        <v>180</v>
      </c>
      <c r="D163" s="11" t="n">
        <f aca="false">B163&gt;K$2</f>
        <v>0</v>
      </c>
      <c r="E163" s="11" t="n">
        <f aca="false">B163&lt;=H$2/3</f>
        <v>0</v>
      </c>
    </row>
    <row r="164" customFormat="false" ht="12.75" hidden="false" customHeight="false" outlineLevel="0" collapsed="false">
      <c r="A164" s="0" t="s">
        <v>183</v>
      </c>
      <c r="B164" s="0" t="n">
        <v>6</v>
      </c>
      <c r="C164" s="0" t="s">
        <v>180</v>
      </c>
      <c r="D164" s="11" t="n">
        <f aca="false">B164&gt;K$2</f>
        <v>0</v>
      </c>
      <c r="E164" s="11" t="n">
        <f aca="false">B164&lt;=H$2/3</f>
        <v>0</v>
      </c>
    </row>
    <row r="165" customFormat="false" ht="12.75" hidden="false" customHeight="false" outlineLevel="0" collapsed="false">
      <c r="A165" s="0" t="s">
        <v>245</v>
      </c>
      <c r="B165" s="0" t="n">
        <v>6</v>
      </c>
      <c r="C165" s="0" t="s">
        <v>180</v>
      </c>
      <c r="D165" s="11" t="n">
        <f aca="false">B165&gt;K$2</f>
        <v>0</v>
      </c>
      <c r="E165" s="11" t="n">
        <f aca="false">B165&lt;=H$2/3</f>
        <v>0</v>
      </c>
    </row>
    <row r="166" customFormat="false" ht="12.75" hidden="false" customHeight="false" outlineLevel="0" collapsed="false">
      <c r="A166" s="0" t="s">
        <v>218</v>
      </c>
      <c r="B166" s="0" t="n">
        <v>6</v>
      </c>
      <c r="C166" s="0" t="s">
        <v>180</v>
      </c>
      <c r="D166" s="11" t="n">
        <f aca="false">B166&gt;K$2</f>
        <v>0</v>
      </c>
      <c r="E166" s="11" t="n">
        <f aca="false">B166&lt;=H$2/3</f>
        <v>0</v>
      </c>
    </row>
    <row r="167" customFormat="false" ht="12.75" hidden="false" customHeight="false" outlineLevel="0" collapsed="false">
      <c r="A167" s="0" t="s">
        <v>156</v>
      </c>
      <c r="B167" s="0" t="n">
        <v>6</v>
      </c>
      <c r="C167" s="0" t="s">
        <v>178</v>
      </c>
      <c r="D167" s="11" t="n">
        <f aca="false">B167&gt;K$2</f>
        <v>0</v>
      </c>
      <c r="E167" s="11" t="n">
        <f aca="false">B167&lt;=H$2/3</f>
        <v>0</v>
      </c>
    </row>
    <row r="168" customFormat="false" ht="12.75" hidden="false" customHeight="false" outlineLevel="0" collapsed="false">
      <c r="A168" s="0" t="s">
        <v>233</v>
      </c>
      <c r="B168" s="0" t="n">
        <v>6</v>
      </c>
      <c r="C168" s="0" t="s">
        <v>180</v>
      </c>
      <c r="D168" s="11" t="n">
        <f aca="false">B168&gt;K$2</f>
        <v>0</v>
      </c>
      <c r="E168" s="11" t="n">
        <f aca="false">B168&lt;=H$2/3</f>
        <v>0</v>
      </c>
    </row>
    <row r="169" customFormat="false" ht="12.75" hidden="false" customHeight="false" outlineLevel="0" collapsed="false">
      <c r="A169" s="0" t="s">
        <v>41</v>
      </c>
      <c r="B169" s="0" t="n">
        <v>6</v>
      </c>
      <c r="C169" s="0" t="s">
        <v>178</v>
      </c>
      <c r="D169" s="11" t="n">
        <f aca="false">B169&gt;K$2</f>
        <v>0</v>
      </c>
      <c r="E169" s="11" t="n">
        <f aca="false">B169&lt;=H$2/3</f>
        <v>0</v>
      </c>
    </row>
    <row r="170" customFormat="false" ht="12.75" hidden="false" customHeight="false" outlineLevel="0" collapsed="false">
      <c r="A170" s="0" t="s">
        <v>213</v>
      </c>
      <c r="B170" s="0" t="n">
        <v>6</v>
      </c>
      <c r="C170" s="0" t="s">
        <v>180</v>
      </c>
      <c r="D170" s="11" t="n">
        <f aca="false">B170&gt;K$2</f>
        <v>0</v>
      </c>
      <c r="E170" s="11" t="n">
        <f aca="false">B170&lt;=H$2/3</f>
        <v>0</v>
      </c>
    </row>
    <row r="171" customFormat="false" ht="12.75" hidden="false" customHeight="false" outlineLevel="0" collapsed="false">
      <c r="A171" s="0" t="s">
        <v>276</v>
      </c>
      <c r="B171" s="0" t="n">
        <v>6</v>
      </c>
      <c r="C171" s="0" t="s">
        <v>180</v>
      </c>
      <c r="D171" s="11" t="n">
        <f aca="false">B171&gt;K$2</f>
        <v>0</v>
      </c>
      <c r="E171" s="11" t="n">
        <f aca="false">B171&lt;=H$2/3</f>
        <v>0</v>
      </c>
    </row>
    <row r="172" customFormat="false" ht="12.75" hidden="false" customHeight="false" outlineLevel="0" collapsed="false">
      <c r="A172" s="0" t="s">
        <v>118</v>
      </c>
      <c r="B172" s="0" t="n">
        <v>6</v>
      </c>
      <c r="C172" s="0" t="s">
        <v>178</v>
      </c>
      <c r="D172" s="11" t="n">
        <f aca="false">B172&gt;K$2</f>
        <v>0</v>
      </c>
      <c r="E172" s="11" t="n">
        <f aca="false">B172&lt;=H$2/3</f>
        <v>0</v>
      </c>
    </row>
    <row r="173" customFormat="false" ht="12.75" hidden="false" customHeight="false" outlineLevel="0" collapsed="false">
      <c r="A173" s="0" t="s">
        <v>113</v>
      </c>
      <c r="B173" s="0" t="n">
        <v>6</v>
      </c>
      <c r="C173" s="0" t="s">
        <v>178</v>
      </c>
      <c r="D173" s="11" t="n">
        <f aca="false">B173&gt;K$2</f>
        <v>0</v>
      </c>
      <c r="E173" s="11" t="n">
        <f aca="false">B173&lt;=H$2/3</f>
        <v>0</v>
      </c>
    </row>
    <row r="174" customFormat="false" ht="12.75" hidden="false" customHeight="false" outlineLevel="0" collapsed="false">
      <c r="A174" s="0" t="s">
        <v>296</v>
      </c>
      <c r="B174" s="0" t="n">
        <v>6</v>
      </c>
      <c r="C174" s="0" t="s">
        <v>180</v>
      </c>
      <c r="D174" s="11" t="n">
        <f aca="false">B174&gt;K$2</f>
        <v>0</v>
      </c>
      <c r="E174" s="11" t="n">
        <f aca="false">B174&lt;=H$2/3</f>
        <v>0</v>
      </c>
    </row>
    <row r="175" customFormat="false" ht="12.75" hidden="false" customHeight="false" outlineLevel="0" collapsed="false">
      <c r="A175" s="0" t="s">
        <v>120</v>
      </c>
      <c r="B175" s="0" t="n">
        <v>6</v>
      </c>
      <c r="C175" s="0" t="s">
        <v>178</v>
      </c>
      <c r="D175" s="11" t="n">
        <f aca="false">B175&gt;K$2</f>
        <v>0</v>
      </c>
      <c r="E175" s="11" t="n">
        <f aca="false">B175&lt;=H$2/3</f>
        <v>0</v>
      </c>
    </row>
    <row r="176" customFormat="false" ht="12.75" hidden="false" customHeight="false" outlineLevel="0" collapsed="false">
      <c r="A176" s="0" t="s">
        <v>272</v>
      </c>
      <c r="B176" s="0" t="n">
        <v>6</v>
      </c>
      <c r="C176" s="0" t="s">
        <v>180</v>
      </c>
      <c r="D176" s="11" t="n">
        <f aca="false">B176&gt;K$2</f>
        <v>0</v>
      </c>
      <c r="E176" s="11" t="n">
        <f aca="false">B176&lt;=H$2/3</f>
        <v>0</v>
      </c>
    </row>
    <row r="177" customFormat="false" ht="12.75" hidden="false" customHeight="false" outlineLevel="0" collapsed="false">
      <c r="A177" s="0" t="s">
        <v>250</v>
      </c>
      <c r="B177" s="0" t="n">
        <v>6</v>
      </c>
      <c r="C177" s="0" t="s">
        <v>180</v>
      </c>
      <c r="D177" s="11" t="n">
        <f aca="false">B177&gt;K$2</f>
        <v>0</v>
      </c>
      <c r="E177" s="11" t="n">
        <f aca="false">B177&lt;=H$2/3</f>
        <v>0</v>
      </c>
    </row>
    <row r="178" customFormat="false" ht="12.75" hidden="false" customHeight="false" outlineLevel="0" collapsed="false">
      <c r="A178" s="0" t="s">
        <v>58</v>
      </c>
      <c r="B178" s="0" t="n">
        <v>6</v>
      </c>
      <c r="C178" s="0" t="s">
        <v>178</v>
      </c>
      <c r="D178" s="11" t="n">
        <f aca="false">B178&gt;K$2</f>
        <v>0</v>
      </c>
      <c r="E178" s="11" t="n">
        <f aca="false">B178&lt;=H$2/3</f>
        <v>0</v>
      </c>
    </row>
    <row r="179" customFormat="false" ht="12.75" hidden="false" customHeight="false" outlineLevel="0" collapsed="false">
      <c r="A179" s="0" t="s">
        <v>138</v>
      </c>
      <c r="B179" s="0" t="n">
        <v>6</v>
      </c>
      <c r="C179" s="0" t="s">
        <v>178</v>
      </c>
      <c r="D179" s="11" t="n">
        <f aca="false">B179&gt;K$2</f>
        <v>0</v>
      </c>
      <c r="E179" s="11" t="n">
        <f aca="false">B179&lt;=H$2/3</f>
        <v>0</v>
      </c>
    </row>
    <row r="180" customFormat="false" ht="12.75" hidden="false" customHeight="false" outlineLevel="0" collapsed="false">
      <c r="A180" s="0" t="s">
        <v>139</v>
      </c>
      <c r="B180" s="0" t="n">
        <v>6</v>
      </c>
      <c r="C180" s="0" t="s">
        <v>178</v>
      </c>
      <c r="D180" s="11" t="n">
        <f aca="false">B180&gt;K$2</f>
        <v>0</v>
      </c>
      <c r="E180" s="11" t="n">
        <f aca="false">B180&lt;=H$2/3</f>
        <v>0</v>
      </c>
    </row>
    <row r="181" customFormat="false" ht="12.75" hidden="false" customHeight="false" outlineLevel="0" collapsed="false">
      <c r="A181" s="0" t="s">
        <v>140</v>
      </c>
      <c r="B181" s="0" t="n">
        <v>6</v>
      </c>
      <c r="C181" s="0" t="s">
        <v>178</v>
      </c>
      <c r="D181" s="11" t="n">
        <f aca="false">B181&gt;K$2</f>
        <v>0</v>
      </c>
      <c r="E181" s="11" t="n">
        <f aca="false">B181&lt;=H$2/3</f>
        <v>0</v>
      </c>
    </row>
    <row r="182" customFormat="false" ht="12.75" hidden="false" customHeight="false" outlineLevel="0" collapsed="false">
      <c r="A182" s="0" t="s">
        <v>273</v>
      </c>
      <c r="B182" s="0" t="n">
        <v>6</v>
      </c>
      <c r="C182" s="0" t="s">
        <v>180</v>
      </c>
      <c r="D182" s="11" t="n">
        <f aca="false">B182&gt;K$2</f>
        <v>0</v>
      </c>
      <c r="E182" s="11" t="n">
        <f aca="false">B182&lt;=H$2/3</f>
        <v>0</v>
      </c>
    </row>
    <row r="183" customFormat="false" ht="12.75" hidden="false" customHeight="false" outlineLevel="0" collapsed="false">
      <c r="A183" s="0" t="s">
        <v>277</v>
      </c>
      <c r="B183" s="0" t="n">
        <v>6</v>
      </c>
      <c r="C183" s="0" t="s">
        <v>180</v>
      </c>
      <c r="D183" s="11" t="n">
        <f aca="false">B183&gt;K$2</f>
        <v>0</v>
      </c>
      <c r="E183" s="11" t="n">
        <f aca="false">B183&lt;=H$2/3</f>
        <v>0</v>
      </c>
    </row>
    <row r="184" customFormat="false" ht="12.75" hidden="false" customHeight="false" outlineLevel="0" collapsed="false">
      <c r="A184" s="0" t="s">
        <v>110</v>
      </c>
      <c r="B184" s="0" t="n">
        <v>6</v>
      </c>
      <c r="C184" s="0" t="s">
        <v>178</v>
      </c>
      <c r="D184" s="11" t="n">
        <f aca="false">B184&gt;K$2</f>
        <v>0</v>
      </c>
      <c r="E184" s="11" t="n">
        <f aca="false">B184&lt;=H$2/3</f>
        <v>0</v>
      </c>
    </row>
    <row r="185" customFormat="false" ht="12.75" hidden="false" customHeight="false" outlineLevel="0" collapsed="false">
      <c r="A185" s="0" t="s">
        <v>165</v>
      </c>
      <c r="B185" s="0" t="n">
        <v>6</v>
      </c>
      <c r="C185" s="0" t="s">
        <v>178</v>
      </c>
      <c r="D185" s="11" t="n">
        <f aca="false">B185&gt;K$2</f>
        <v>0</v>
      </c>
      <c r="E185" s="11" t="n">
        <f aca="false">B185&lt;=H$2/3</f>
        <v>0</v>
      </c>
    </row>
    <row r="186" customFormat="false" ht="12.75" hidden="false" customHeight="false" outlineLevel="0" collapsed="false">
      <c r="A186" s="0" t="s">
        <v>73</v>
      </c>
      <c r="B186" s="0" t="n">
        <v>6</v>
      </c>
      <c r="C186" s="0" t="s">
        <v>178</v>
      </c>
      <c r="D186" s="11" t="n">
        <f aca="false">B186&gt;K$2</f>
        <v>0</v>
      </c>
      <c r="E186" s="11" t="n">
        <f aca="false">B186&lt;=H$2/3</f>
        <v>0</v>
      </c>
    </row>
    <row r="187" customFormat="false" ht="12.75" hidden="false" customHeight="false" outlineLevel="0" collapsed="false">
      <c r="A187" s="0" t="s">
        <v>39</v>
      </c>
      <c r="B187" s="0" t="n">
        <v>6</v>
      </c>
      <c r="C187" s="0" t="s">
        <v>178</v>
      </c>
      <c r="D187" s="11" t="n">
        <f aca="false">B187&gt;K$2</f>
        <v>0</v>
      </c>
      <c r="E187" s="11" t="n">
        <f aca="false">B187&lt;=H$2/3</f>
        <v>0</v>
      </c>
    </row>
    <row r="188" customFormat="false" ht="12.75" hidden="false" customHeight="false" outlineLevel="0" collapsed="false">
      <c r="A188" s="0" t="s">
        <v>145</v>
      </c>
      <c r="B188" s="0" t="n">
        <v>6</v>
      </c>
      <c r="C188" s="0" t="s">
        <v>178</v>
      </c>
      <c r="D188" s="11" t="n">
        <f aca="false">B188&gt;K$2</f>
        <v>0</v>
      </c>
      <c r="E188" s="11" t="n">
        <f aca="false">B188&lt;=H$2/3</f>
        <v>0</v>
      </c>
    </row>
    <row r="189" customFormat="false" ht="12.75" hidden="false" customHeight="false" outlineLevel="0" collapsed="false">
      <c r="A189" s="0" t="s">
        <v>129</v>
      </c>
      <c r="B189" s="0" t="n">
        <v>6</v>
      </c>
      <c r="C189" s="0" t="s">
        <v>178</v>
      </c>
      <c r="D189" s="11" t="n">
        <f aca="false">B189&gt;K$2</f>
        <v>0</v>
      </c>
      <c r="E189" s="11" t="n">
        <f aca="false">B189&lt;=H$2/3</f>
        <v>0</v>
      </c>
    </row>
    <row r="190" customFormat="false" ht="12.75" hidden="false" customHeight="false" outlineLevel="0" collapsed="false">
      <c r="A190" s="0" t="s">
        <v>137</v>
      </c>
      <c r="B190" s="0" t="n">
        <v>6</v>
      </c>
      <c r="C190" s="0" t="s">
        <v>178</v>
      </c>
      <c r="D190" s="11" t="n">
        <f aca="false">B190&gt;K$2</f>
        <v>0</v>
      </c>
      <c r="E190" s="11" t="n">
        <f aca="false">B190&lt;=H$2/3</f>
        <v>0</v>
      </c>
    </row>
    <row r="191" customFormat="false" ht="12.75" hidden="false" customHeight="false" outlineLevel="0" collapsed="false">
      <c r="A191" s="0" t="s">
        <v>67</v>
      </c>
      <c r="B191" s="0" t="n">
        <v>6</v>
      </c>
      <c r="C191" s="0" t="s">
        <v>178</v>
      </c>
      <c r="D191" s="11" t="n">
        <f aca="false">B191&gt;K$2</f>
        <v>0</v>
      </c>
      <c r="E191" s="11" t="n">
        <f aca="false">B191&lt;=H$2/3</f>
        <v>0</v>
      </c>
    </row>
    <row r="192" customFormat="false" ht="12.75" hidden="false" customHeight="false" outlineLevel="0" collapsed="false">
      <c r="A192" s="0" t="s">
        <v>45</v>
      </c>
      <c r="B192" s="0" t="n">
        <v>6</v>
      </c>
      <c r="C192" s="0" t="s">
        <v>178</v>
      </c>
      <c r="D192" s="11" t="n">
        <f aca="false">B192&gt;K$2</f>
        <v>0</v>
      </c>
      <c r="E192" s="11" t="n">
        <f aca="false">B192&lt;=H$2/3</f>
        <v>0</v>
      </c>
    </row>
    <row r="193" customFormat="false" ht="12.75" hidden="false" customHeight="false" outlineLevel="0" collapsed="false">
      <c r="A193" s="0" t="s">
        <v>84</v>
      </c>
      <c r="B193" s="0" t="n">
        <v>6</v>
      </c>
      <c r="C193" s="0" t="s">
        <v>178</v>
      </c>
      <c r="D193" s="11" t="n">
        <f aca="false">B193&gt;K$2</f>
        <v>0</v>
      </c>
      <c r="E193" s="11" t="n">
        <f aca="false">B193&lt;=H$2/3</f>
        <v>0</v>
      </c>
    </row>
    <row r="194" customFormat="false" ht="12.75" hidden="false" customHeight="false" outlineLevel="0" collapsed="false">
      <c r="A194" s="0" t="s">
        <v>163</v>
      </c>
      <c r="B194" s="0" t="n">
        <v>6</v>
      </c>
      <c r="C194" s="0" t="s">
        <v>178</v>
      </c>
      <c r="D194" s="11" t="n">
        <f aca="false">B194&gt;K$2</f>
        <v>0</v>
      </c>
      <c r="E194" s="11" t="n">
        <f aca="false">B194&lt;=H$2/3</f>
        <v>0</v>
      </c>
    </row>
    <row r="195" customFormat="false" ht="12.75" hidden="false" customHeight="false" outlineLevel="0" collapsed="false">
      <c r="A195" s="0" t="s">
        <v>157</v>
      </c>
      <c r="B195" s="0" t="n">
        <v>6</v>
      </c>
      <c r="C195" s="0" t="s">
        <v>178</v>
      </c>
      <c r="D195" s="11" t="n">
        <f aca="false">B195&gt;K$2</f>
        <v>0</v>
      </c>
      <c r="E195" s="11" t="n">
        <f aca="false">B195&lt;=H$2/3</f>
        <v>0</v>
      </c>
    </row>
    <row r="196" customFormat="false" ht="12.75" hidden="false" customHeight="false" outlineLevel="0" collapsed="false">
      <c r="A196" s="0" t="s">
        <v>164</v>
      </c>
      <c r="B196" s="0" t="n">
        <v>6</v>
      </c>
      <c r="C196" s="0" t="s">
        <v>178</v>
      </c>
      <c r="D196" s="11" t="n">
        <f aca="false">B196&gt;K$2</f>
        <v>0</v>
      </c>
      <c r="E196" s="11" t="n">
        <f aca="false">B196&lt;=H$2/3</f>
        <v>0</v>
      </c>
    </row>
    <row r="197" customFormat="false" ht="12.75" hidden="false" customHeight="false" outlineLevel="0" collapsed="false">
      <c r="A197" s="0" t="s">
        <v>225</v>
      </c>
      <c r="B197" s="0" t="n">
        <v>5</v>
      </c>
      <c r="C197" s="0" t="s">
        <v>180</v>
      </c>
      <c r="D197" s="11" t="n">
        <f aca="false">B197&gt;K$2</f>
        <v>0</v>
      </c>
      <c r="E197" s="11" t="n">
        <f aca="false">B197&lt;=H$2/3</f>
        <v>0</v>
      </c>
    </row>
    <row r="198" customFormat="false" ht="12.75" hidden="false" customHeight="false" outlineLevel="0" collapsed="false">
      <c r="A198" s="0" t="s">
        <v>234</v>
      </c>
      <c r="B198" s="0" t="n">
        <v>5</v>
      </c>
      <c r="C198" s="0" t="s">
        <v>180</v>
      </c>
      <c r="D198" s="11" t="n">
        <f aca="false">B198&gt;K$2</f>
        <v>0</v>
      </c>
      <c r="E198" s="11" t="n">
        <f aca="false">B198&lt;=H$2/3</f>
        <v>0</v>
      </c>
    </row>
    <row r="199" customFormat="false" ht="12.75" hidden="false" customHeight="false" outlineLevel="0" collapsed="false">
      <c r="A199" s="0" t="s">
        <v>254</v>
      </c>
      <c r="B199" s="0" t="n">
        <v>5</v>
      </c>
      <c r="C199" s="0" t="s">
        <v>180</v>
      </c>
      <c r="D199" s="11" t="n">
        <f aca="false">B199&gt;K$2</f>
        <v>0</v>
      </c>
      <c r="E199" s="11" t="n">
        <f aca="false">B199&lt;=H$2/3</f>
        <v>0</v>
      </c>
    </row>
    <row r="200" customFormat="false" ht="12.75" hidden="false" customHeight="false" outlineLevel="0" collapsed="false">
      <c r="A200" s="0" t="s">
        <v>239</v>
      </c>
      <c r="B200" s="0" t="n">
        <v>5</v>
      </c>
      <c r="C200" s="0" t="s">
        <v>180</v>
      </c>
      <c r="D200" s="11" t="n">
        <f aca="false">B200&gt;K$2</f>
        <v>0</v>
      </c>
      <c r="E200" s="11" t="n">
        <f aca="false">B200&lt;=H$2/3</f>
        <v>0</v>
      </c>
    </row>
    <row r="201" customFormat="false" ht="12.75" hidden="false" customHeight="false" outlineLevel="0" collapsed="false">
      <c r="A201" s="0" t="s">
        <v>190</v>
      </c>
      <c r="B201" s="0" t="n">
        <v>5</v>
      </c>
      <c r="C201" s="0" t="s">
        <v>180</v>
      </c>
      <c r="D201" s="11" t="n">
        <f aca="false">B201&gt;K$2</f>
        <v>0</v>
      </c>
      <c r="E201" s="11" t="n">
        <f aca="false">B201&lt;=H$2/3</f>
        <v>0</v>
      </c>
    </row>
    <row r="202" customFormat="false" ht="12.75" hidden="false" customHeight="false" outlineLevel="0" collapsed="false">
      <c r="A202" s="0" t="s">
        <v>143</v>
      </c>
      <c r="B202" s="0" t="n">
        <v>5</v>
      </c>
      <c r="C202" s="0" t="s">
        <v>178</v>
      </c>
      <c r="D202" s="11" t="n">
        <f aca="false">B202&gt;K$2</f>
        <v>0</v>
      </c>
      <c r="E202" s="11" t="n">
        <f aca="false">B202&lt;=H$2/3</f>
        <v>0</v>
      </c>
    </row>
    <row r="203" customFormat="false" ht="12.75" hidden="false" customHeight="false" outlineLevel="0" collapsed="false">
      <c r="A203" s="0" t="s">
        <v>217</v>
      </c>
      <c r="B203" s="0" t="n">
        <v>5</v>
      </c>
      <c r="C203" s="0" t="s">
        <v>180</v>
      </c>
      <c r="D203" s="11" t="n">
        <f aca="false">B203&gt;K$2</f>
        <v>0</v>
      </c>
      <c r="E203" s="11" t="n">
        <f aca="false">B203&lt;=H$2/3</f>
        <v>0</v>
      </c>
    </row>
    <row r="204" customFormat="false" ht="12.75" hidden="false" customHeight="false" outlineLevel="0" collapsed="false">
      <c r="A204" s="0" t="s">
        <v>270</v>
      </c>
      <c r="B204" s="0" t="n">
        <v>5</v>
      </c>
      <c r="C204" s="0" t="s">
        <v>180</v>
      </c>
      <c r="D204" s="11" t="n">
        <f aca="false">B204&gt;K$2</f>
        <v>0</v>
      </c>
      <c r="E204" s="11" t="n">
        <f aca="false">B204&lt;=H$2/3</f>
        <v>0</v>
      </c>
    </row>
    <row r="205" customFormat="false" ht="12.75" hidden="false" customHeight="false" outlineLevel="0" collapsed="false">
      <c r="A205" s="0" t="s">
        <v>232</v>
      </c>
      <c r="B205" s="0" t="n">
        <v>5</v>
      </c>
      <c r="C205" s="0" t="s">
        <v>180</v>
      </c>
      <c r="D205" s="11" t="n">
        <f aca="false">B205&gt;K$2</f>
        <v>0</v>
      </c>
      <c r="E205" s="11" t="n">
        <f aca="false">B205&lt;=H$2/3</f>
        <v>0</v>
      </c>
    </row>
    <row r="206" customFormat="false" ht="12.75" hidden="false" customHeight="false" outlineLevel="0" collapsed="false">
      <c r="A206" s="0" t="s">
        <v>90</v>
      </c>
      <c r="B206" s="0" t="n">
        <v>5</v>
      </c>
      <c r="C206" s="0" t="s">
        <v>178</v>
      </c>
      <c r="D206" s="11" t="n">
        <f aca="false">B206&gt;K$2</f>
        <v>0</v>
      </c>
      <c r="E206" s="11" t="n">
        <f aca="false">B206&lt;=H$2/3</f>
        <v>0</v>
      </c>
    </row>
    <row r="207" customFormat="false" ht="12.75" hidden="false" customHeight="false" outlineLevel="0" collapsed="false">
      <c r="A207" s="0" t="s">
        <v>289</v>
      </c>
      <c r="B207" s="0" t="n">
        <v>5</v>
      </c>
      <c r="C207" s="0" t="s">
        <v>180</v>
      </c>
      <c r="D207" s="11" t="n">
        <f aca="false">B207&gt;K$2</f>
        <v>0</v>
      </c>
      <c r="E207" s="11" t="n">
        <f aca="false">B207&lt;=H$2/3</f>
        <v>0</v>
      </c>
    </row>
    <row r="208" customFormat="false" ht="12.75" hidden="false" customHeight="false" outlineLevel="0" collapsed="false">
      <c r="A208" s="0" t="s">
        <v>268</v>
      </c>
      <c r="B208" s="0" t="n">
        <v>5</v>
      </c>
      <c r="C208" s="0" t="s">
        <v>180</v>
      </c>
      <c r="D208" s="11" t="n">
        <f aca="false">B208&gt;K$2</f>
        <v>0</v>
      </c>
      <c r="E208" s="11" t="n">
        <f aca="false">B208&lt;=H$2/3</f>
        <v>0</v>
      </c>
    </row>
    <row r="209" customFormat="false" ht="12.75" hidden="false" customHeight="false" outlineLevel="0" collapsed="false">
      <c r="A209" s="0" t="s">
        <v>104</v>
      </c>
      <c r="B209" s="0" t="n">
        <v>5</v>
      </c>
      <c r="C209" s="0" t="s">
        <v>178</v>
      </c>
      <c r="D209" s="11" t="n">
        <f aca="false">B209&gt;K$2</f>
        <v>0</v>
      </c>
      <c r="E209" s="11" t="n">
        <f aca="false">B209&lt;=H$2/3</f>
        <v>0</v>
      </c>
    </row>
    <row r="210" customFormat="false" ht="12.75" hidden="false" customHeight="false" outlineLevel="0" collapsed="false">
      <c r="A210" s="0" t="s">
        <v>37</v>
      </c>
      <c r="B210" s="0" t="n">
        <v>5</v>
      </c>
      <c r="C210" s="0" t="s">
        <v>178</v>
      </c>
      <c r="D210" s="11" t="n">
        <f aca="false">B210&gt;K$2</f>
        <v>0</v>
      </c>
      <c r="E210" s="11" t="n">
        <f aca="false">B210&lt;=H$2/3</f>
        <v>0</v>
      </c>
    </row>
    <row r="211" customFormat="false" ht="12.75" hidden="false" customHeight="false" outlineLevel="0" collapsed="false">
      <c r="A211" s="0" t="s">
        <v>76</v>
      </c>
      <c r="B211" s="0" t="n">
        <v>5</v>
      </c>
      <c r="C211" s="0" t="s">
        <v>178</v>
      </c>
      <c r="D211" s="11" t="n">
        <f aca="false">B211&gt;K$2</f>
        <v>0</v>
      </c>
      <c r="E211" s="11" t="n">
        <f aca="false">B211&lt;=H$2/3</f>
        <v>0</v>
      </c>
    </row>
    <row r="212" customFormat="false" ht="12.75" hidden="false" customHeight="false" outlineLevel="0" collapsed="false">
      <c r="A212" s="0" t="s">
        <v>72</v>
      </c>
      <c r="B212" s="0" t="n">
        <v>5</v>
      </c>
      <c r="C212" s="0" t="s">
        <v>178</v>
      </c>
      <c r="D212" s="11" t="n">
        <f aca="false">B212&gt;K$2</f>
        <v>0</v>
      </c>
      <c r="E212" s="11" t="n">
        <f aca="false">B212&lt;=H$2/3</f>
        <v>0</v>
      </c>
    </row>
    <row r="213" customFormat="false" ht="12.75" hidden="false" customHeight="false" outlineLevel="0" collapsed="false">
      <c r="A213" s="0" t="s">
        <v>196</v>
      </c>
      <c r="B213" s="0" t="n">
        <v>4</v>
      </c>
      <c r="C213" s="0" t="s">
        <v>180</v>
      </c>
      <c r="D213" s="11" t="n">
        <f aca="false">B213&gt;K$2</f>
        <v>0</v>
      </c>
      <c r="E213" s="11" t="n">
        <f aca="false">B213&lt;=H$2/3</f>
        <v>0</v>
      </c>
    </row>
    <row r="214" customFormat="false" ht="12.75" hidden="false" customHeight="false" outlineLevel="0" collapsed="false">
      <c r="A214" s="0" t="s">
        <v>288</v>
      </c>
      <c r="B214" s="0" t="n">
        <v>4</v>
      </c>
      <c r="C214" s="0" t="s">
        <v>180</v>
      </c>
      <c r="D214" s="11" t="n">
        <f aca="false">B214&gt;K$2</f>
        <v>0</v>
      </c>
      <c r="E214" s="11" t="n">
        <f aca="false">B214&lt;=H$2/3</f>
        <v>0</v>
      </c>
    </row>
    <row r="215" customFormat="false" ht="12.75" hidden="false" customHeight="false" outlineLevel="0" collapsed="false">
      <c r="A215" s="0" t="s">
        <v>199</v>
      </c>
      <c r="B215" s="0" t="n">
        <v>4</v>
      </c>
      <c r="C215" s="0" t="s">
        <v>180</v>
      </c>
      <c r="D215" s="11" t="n">
        <f aca="false">B215&gt;K$2</f>
        <v>0</v>
      </c>
      <c r="E215" s="11" t="n">
        <f aca="false">B215&lt;=H$2/3</f>
        <v>0</v>
      </c>
    </row>
    <row r="216" customFormat="false" ht="12.75" hidden="false" customHeight="false" outlineLevel="0" collapsed="false">
      <c r="A216" s="0" t="s">
        <v>259</v>
      </c>
      <c r="B216" s="0" t="n">
        <v>4</v>
      </c>
      <c r="C216" s="0" t="s">
        <v>180</v>
      </c>
      <c r="D216" s="11" t="n">
        <f aca="false">B216&gt;K$2</f>
        <v>0</v>
      </c>
      <c r="E216" s="11" t="n">
        <f aca="false">B216&lt;=H$2/3</f>
        <v>0</v>
      </c>
    </row>
    <row r="217" customFormat="false" ht="12.75" hidden="false" customHeight="false" outlineLevel="0" collapsed="false">
      <c r="A217" s="0" t="s">
        <v>287</v>
      </c>
      <c r="B217" s="0" t="n">
        <v>4</v>
      </c>
      <c r="C217" s="0" t="s">
        <v>180</v>
      </c>
      <c r="D217" s="11" t="n">
        <f aca="false">B217&gt;K$2</f>
        <v>0</v>
      </c>
      <c r="E217" s="11" t="n">
        <f aca="false">B217&lt;=H$2/3</f>
        <v>0</v>
      </c>
    </row>
    <row r="218" customFormat="false" ht="12.75" hidden="false" customHeight="false" outlineLevel="0" collapsed="false">
      <c r="A218" s="0" t="s">
        <v>265</v>
      </c>
      <c r="B218" s="0" t="n">
        <v>4</v>
      </c>
      <c r="C218" s="0" t="s">
        <v>180</v>
      </c>
      <c r="D218" s="11" t="n">
        <f aca="false">B218&gt;K$2</f>
        <v>0</v>
      </c>
      <c r="E218" s="11" t="n">
        <f aca="false">B218&lt;=H$2/3</f>
        <v>0</v>
      </c>
    </row>
    <row r="219" customFormat="false" ht="12.75" hidden="false" customHeight="false" outlineLevel="0" collapsed="false">
      <c r="A219" s="0" t="s">
        <v>286</v>
      </c>
      <c r="B219" s="0" t="n">
        <v>4</v>
      </c>
      <c r="C219" s="0" t="s">
        <v>180</v>
      </c>
      <c r="D219" s="11" t="n">
        <f aca="false">B219&gt;K$2</f>
        <v>0</v>
      </c>
      <c r="E219" s="11" t="n">
        <f aca="false">B219&lt;=H$2/3</f>
        <v>0</v>
      </c>
    </row>
    <row r="220" customFormat="false" ht="12.75" hidden="false" customHeight="false" outlineLevel="0" collapsed="false">
      <c r="A220" s="0" t="s">
        <v>258</v>
      </c>
      <c r="B220" s="0" t="n">
        <v>4</v>
      </c>
      <c r="C220" s="0" t="s">
        <v>180</v>
      </c>
      <c r="D220" s="11" t="n">
        <f aca="false">B220&gt;K$2</f>
        <v>0</v>
      </c>
      <c r="E220" s="11" t="n">
        <f aca="false">B220&lt;=H$2/3</f>
        <v>0</v>
      </c>
    </row>
    <row r="221" customFormat="false" ht="12.75" hidden="false" customHeight="false" outlineLevel="0" collapsed="false">
      <c r="A221" s="0" t="s">
        <v>194</v>
      </c>
      <c r="B221" s="0" t="n">
        <v>4</v>
      </c>
      <c r="C221" s="0" t="s">
        <v>180</v>
      </c>
      <c r="D221" s="11" t="n">
        <f aca="false">B221&gt;K$2</f>
        <v>0</v>
      </c>
      <c r="E221" s="11" t="n">
        <f aca="false">B221&lt;=H$2/3</f>
        <v>0</v>
      </c>
    </row>
    <row r="222" customFormat="false" ht="12.75" hidden="false" customHeight="false" outlineLevel="0" collapsed="false">
      <c r="A222" s="0" t="s">
        <v>35</v>
      </c>
      <c r="B222" s="0" t="n">
        <v>4</v>
      </c>
      <c r="C222" s="0" t="s">
        <v>178</v>
      </c>
      <c r="D222" s="11" t="n">
        <f aca="false">B222&gt;K$2</f>
        <v>0</v>
      </c>
      <c r="E222" s="11" t="n">
        <f aca="false">B222&lt;=H$2/3</f>
        <v>0</v>
      </c>
    </row>
    <row r="223" customFormat="false" ht="12.75" hidden="false" customHeight="false" outlineLevel="0" collapsed="false">
      <c r="A223" s="0" t="s">
        <v>235</v>
      </c>
      <c r="B223" s="0" t="n">
        <v>4</v>
      </c>
      <c r="C223" s="0" t="s">
        <v>180</v>
      </c>
      <c r="D223" s="11" t="n">
        <f aca="false">B223&gt;K$2</f>
        <v>0</v>
      </c>
      <c r="E223" s="11" t="n">
        <f aca="false">B223&lt;=H$2/3</f>
        <v>0</v>
      </c>
    </row>
    <row r="224" customFormat="false" ht="12.75" hidden="false" customHeight="false" outlineLevel="0" collapsed="false">
      <c r="A224" s="0" t="s">
        <v>209</v>
      </c>
      <c r="B224" s="0" t="n">
        <v>4</v>
      </c>
      <c r="C224" s="0" t="s">
        <v>180</v>
      </c>
      <c r="D224" s="11" t="n">
        <f aca="false">B224&gt;K$2</f>
        <v>0</v>
      </c>
      <c r="E224" s="11" t="n">
        <f aca="false">B224&lt;=H$2/3</f>
        <v>0</v>
      </c>
    </row>
    <row r="225" customFormat="false" ht="12.75" hidden="false" customHeight="false" outlineLevel="0" collapsed="false">
      <c r="A225" s="0" t="s">
        <v>148</v>
      </c>
      <c r="B225" s="0" t="n">
        <v>4</v>
      </c>
      <c r="C225" s="0" t="s">
        <v>178</v>
      </c>
      <c r="D225" s="11" t="n">
        <f aca="false">B225&gt;K$2</f>
        <v>0</v>
      </c>
      <c r="E225" s="11" t="n">
        <f aca="false">B225&lt;=H$2/3</f>
        <v>0</v>
      </c>
    </row>
    <row r="226" customFormat="false" ht="12.75" hidden="false" customHeight="false" outlineLevel="0" collapsed="false">
      <c r="A226" s="0" t="s">
        <v>30</v>
      </c>
      <c r="B226" s="0" t="n">
        <v>4</v>
      </c>
      <c r="C226" s="0" t="s">
        <v>178</v>
      </c>
      <c r="D226" s="11" t="n">
        <f aca="false">B226&gt;K$2</f>
        <v>0</v>
      </c>
      <c r="E226" s="11" t="n">
        <f aca="false">B226&lt;=H$2/3</f>
        <v>0</v>
      </c>
    </row>
    <row r="227" customFormat="false" ht="12.75" hidden="false" customHeight="false" outlineLevel="0" collapsed="false">
      <c r="A227" s="0" t="s">
        <v>152</v>
      </c>
      <c r="B227" s="0" t="n">
        <v>4</v>
      </c>
      <c r="C227" s="0" t="s">
        <v>178</v>
      </c>
      <c r="D227" s="11" t="n">
        <f aca="false">B227&gt;K$2</f>
        <v>0</v>
      </c>
      <c r="E227" s="11" t="n">
        <f aca="false">B227&lt;=H$2/3</f>
        <v>0</v>
      </c>
    </row>
    <row r="228" customFormat="false" ht="12.75" hidden="false" customHeight="false" outlineLevel="0" collapsed="false">
      <c r="A228" s="0" t="s">
        <v>184</v>
      </c>
      <c r="B228" s="0" t="n">
        <v>4</v>
      </c>
      <c r="C228" s="0" t="s">
        <v>180</v>
      </c>
      <c r="D228" s="11" t="n">
        <f aca="false">B228&gt;K$2</f>
        <v>0</v>
      </c>
      <c r="E228" s="11" t="n">
        <f aca="false">B228&lt;=H$2/3</f>
        <v>0</v>
      </c>
    </row>
    <row r="229" customFormat="false" ht="12.75" hidden="false" customHeight="false" outlineLevel="0" collapsed="false">
      <c r="A229" s="0" t="s">
        <v>215</v>
      </c>
      <c r="B229" s="0" t="n">
        <v>4</v>
      </c>
      <c r="C229" s="0" t="s">
        <v>180</v>
      </c>
      <c r="D229" s="11" t="n">
        <f aca="false">B229&gt;K$2</f>
        <v>0</v>
      </c>
      <c r="E229" s="11" t="n">
        <f aca="false">B229&lt;=H$2/3</f>
        <v>0</v>
      </c>
    </row>
    <row r="230" customFormat="false" ht="12.75" hidden="false" customHeight="false" outlineLevel="0" collapsed="false">
      <c r="A230" s="0" t="s">
        <v>124</v>
      </c>
      <c r="B230" s="0" t="n">
        <v>4</v>
      </c>
      <c r="C230" s="0" t="s">
        <v>178</v>
      </c>
      <c r="D230" s="11" t="n">
        <f aca="false">B230&gt;K$2</f>
        <v>0</v>
      </c>
      <c r="E230" s="11" t="n">
        <f aca="false">B230&lt;=H$2/3</f>
        <v>0</v>
      </c>
    </row>
    <row r="231" customFormat="false" ht="12.75" hidden="false" customHeight="false" outlineLevel="0" collapsed="false">
      <c r="A231" s="0" t="s">
        <v>255</v>
      </c>
      <c r="B231" s="0" t="n">
        <v>4</v>
      </c>
      <c r="C231" s="0" t="s">
        <v>180</v>
      </c>
      <c r="D231" s="11" t="n">
        <f aca="false">B231&gt;K$2</f>
        <v>0</v>
      </c>
      <c r="E231" s="11" t="n">
        <f aca="false">B231&lt;=H$2/3</f>
        <v>0</v>
      </c>
    </row>
    <row r="232" customFormat="false" ht="12.75" hidden="false" customHeight="false" outlineLevel="0" collapsed="false">
      <c r="A232" s="0" t="s">
        <v>244</v>
      </c>
      <c r="B232" s="0" t="n">
        <v>3</v>
      </c>
      <c r="C232" s="0" t="s">
        <v>180</v>
      </c>
      <c r="D232" s="11" t="n">
        <f aca="false">B232&gt;K$2</f>
        <v>0</v>
      </c>
      <c r="E232" s="11" t="n">
        <f aca="false">B232&lt;=H$2/3</f>
        <v>0</v>
      </c>
    </row>
    <row r="233" customFormat="false" ht="12.75" hidden="false" customHeight="false" outlineLevel="0" collapsed="false">
      <c r="A233" s="0" t="s">
        <v>204</v>
      </c>
      <c r="B233" s="0" t="n">
        <v>3</v>
      </c>
      <c r="C233" s="0" t="s">
        <v>180</v>
      </c>
      <c r="D233" s="11" t="n">
        <f aca="false">B233&gt;K$2</f>
        <v>0</v>
      </c>
      <c r="E233" s="11" t="n">
        <f aca="false">B233&lt;=H$2/3</f>
        <v>0</v>
      </c>
    </row>
    <row r="234" customFormat="false" ht="12.75" hidden="false" customHeight="false" outlineLevel="0" collapsed="false">
      <c r="A234" s="0" t="s">
        <v>251</v>
      </c>
      <c r="B234" s="0" t="n">
        <v>3</v>
      </c>
      <c r="C234" s="0" t="s">
        <v>180</v>
      </c>
      <c r="D234" s="11" t="n">
        <f aca="false">B234&gt;K$2</f>
        <v>0</v>
      </c>
      <c r="E234" s="11" t="n">
        <f aca="false">B234&lt;=H$2/3</f>
        <v>0</v>
      </c>
    </row>
    <row r="235" customFormat="false" ht="12.75" hidden="false" customHeight="false" outlineLevel="0" collapsed="false">
      <c r="A235" s="0" t="s">
        <v>207</v>
      </c>
      <c r="B235" s="0" t="n">
        <v>3</v>
      </c>
      <c r="C235" s="0" t="s">
        <v>180</v>
      </c>
      <c r="D235" s="11" t="n">
        <f aca="false">B235&gt;K$2</f>
        <v>0</v>
      </c>
      <c r="E235" s="11" t="n">
        <f aca="false">B235&lt;=H$2/3</f>
        <v>0</v>
      </c>
    </row>
    <row r="236" customFormat="false" ht="12.75" hidden="false" customHeight="false" outlineLevel="0" collapsed="false">
      <c r="A236" s="0" t="s">
        <v>212</v>
      </c>
      <c r="B236" s="0" t="n">
        <v>3</v>
      </c>
      <c r="C236" s="0" t="s">
        <v>180</v>
      </c>
      <c r="D236" s="11" t="n">
        <f aca="false">B236&gt;K$2</f>
        <v>0</v>
      </c>
      <c r="E236" s="11" t="n">
        <f aca="false">B236&lt;=H$2/3</f>
        <v>0</v>
      </c>
    </row>
    <row r="237" customFormat="false" ht="12.75" hidden="false" customHeight="false" outlineLevel="0" collapsed="false">
      <c r="A237" s="0" t="s">
        <v>253</v>
      </c>
      <c r="B237" s="0" t="n">
        <v>3</v>
      </c>
      <c r="C237" s="0" t="s">
        <v>180</v>
      </c>
      <c r="D237" s="11" t="n">
        <f aca="false">B237&gt;K$2</f>
        <v>0</v>
      </c>
      <c r="E237" s="11" t="n">
        <f aca="false">B237&lt;=H$2/3</f>
        <v>0</v>
      </c>
    </row>
    <row r="238" customFormat="false" ht="12.75" hidden="false" customHeight="false" outlineLevel="0" collapsed="false">
      <c r="A238" s="0" t="s">
        <v>240</v>
      </c>
      <c r="B238" s="0" t="n">
        <v>3</v>
      </c>
      <c r="C238" s="0" t="s">
        <v>180</v>
      </c>
      <c r="D238" s="11" t="n">
        <f aca="false">B238&gt;K$2</f>
        <v>0</v>
      </c>
      <c r="E238" s="11" t="n">
        <f aca="false">B238&lt;=H$2/3</f>
        <v>0</v>
      </c>
    </row>
    <row r="239" customFormat="false" ht="12.75" hidden="false" customHeight="false" outlineLevel="0" collapsed="false">
      <c r="A239" s="0" t="s">
        <v>241</v>
      </c>
      <c r="B239" s="0" t="n">
        <v>3</v>
      </c>
      <c r="C239" s="0" t="s">
        <v>180</v>
      </c>
      <c r="D239" s="11" t="n">
        <f aca="false">B239&gt;K$2</f>
        <v>0</v>
      </c>
      <c r="E239" s="11" t="n">
        <f aca="false">B239&lt;=H$2/3</f>
        <v>0</v>
      </c>
    </row>
    <row r="240" customFormat="false" ht="12.75" hidden="false" customHeight="false" outlineLevel="0" collapsed="false">
      <c r="A240" s="0" t="s">
        <v>211</v>
      </c>
      <c r="B240" s="0" t="n">
        <v>3</v>
      </c>
      <c r="C240" s="0" t="s">
        <v>180</v>
      </c>
      <c r="D240" s="11" t="n">
        <f aca="false">B240&gt;K$2</f>
        <v>0</v>
      </c>
      <c r="E240" s="11" t="n">
        <f aca="false">B240&lt;=H$2/3</f>
        <v>0</v>
      </c>
    </row>
    <row r="241" customFormat="false" ht="12.75" hidden="false" customHeight="false" outlineLevel="0" collapsed="false">
      <c r="A241" s="0" t="s">
        <v>162</v>
      </c>
      <c r="B241" s="0" t="n">
        <v>3</v>
      </c>
      <c r="C241" s="0" t="s">
        <v>178</v>
      </c>
      <c r="D241" s="11" t="n">
        <f aca="false">B241&gt;K$2</f>
        <v>0</v>
      </c>
      <c r="E241" s="11" t="n">
        <f aca="false">B241&lt;=H$2/3</f>
        <v>0</v>
      </c>
    </row>
    <row r="242" customFormat="false" ht="12.75" hidden="false" customHeight="false" outlineLevel="0" collapsed="false">
      <c r="A242" s="0" t="s">
        <v>269</v>
      </c>
      <c r="B242" s="0" t="n">
        <v>3</v>
      </c>
      <c r="C242" s="0" t="s">
        <v>180</v>
      </c>
      <c r="D242" s="11" t="n">
        <f aca="false">B242&gt;K$2</f>
        <v>0</v>
      </c>
      <c r="E242" s="11" t="n">
        <f aca="false">B242&lt;=H$2/3</f>
        <v>0</v>
      </c>
    </row>
    <row r="243" customFormat="false" ht="12.75" hidden="false" customHeight="false" outlineLevel="0" collapsed="false">
      <c r="A243" s="0" t="s">
        <v>153</v>
      </c>
      <c r="B243" s="0" t="n">
        <v>3</v>
      </c>
      <c r="C243" s="0" t="s">
        <v>178</v>
      </c>
      <c r="D243" s="11" t="n">
        <f aca="false">B243&gt;K$2</f>
        <v>0</v>
      </c>
      <c r="E243" s="11" t="n">
        <f aca="false">B243&lt;=H$2/3</f>
        <v>0</v>
      </c>
    </row>
    <row r="244" customFormat="false" ht="12.75" hidden="false" customHeight="false" outlineLevel="0" collapsed="false">
      <c r="A244" s="0" t="s">
        <v>188</v>
      </c>
      <c r="B244" s="0" t="n">
        <v>3</v>
      </c>
      <c r="C244" s="0" t="s">
        <v>180</v>
      </c>
      <c r="D244" s="11" t="n">
        <f aca="false">B244&gt;K$2</f>
        <v>0</v>
      </c>
      <c r="E244" s="11" t="n">
        <f aca="false">B244&lt;=H$2/3</f>
        <v>0</v>
      </c>
    </row>
    <row r="245" customFormat="false" ht="12.75" hidden="false" customHeight="false" outlineLevel="0" collapsed="false">
      <c r="A245" s="0" t="s">
        <v>182</v>
      </c>
      <c r="B245" s="0" t="n">
        <v>3</v>
      </c>
      <c r="C245" s="0" t="s">
        <v>180</v>
      </c>
      <c r="D245" s="11" t="n">
        <f aca="false">B245&gt;K$2</f>
        <v>0</v>
      </c>
      <c r="E245" s="11" t="n">
        <f aca="false">B245&lt;=H$2/3</f>
        <v>0</v>
      </c>
    </row>
    <row r="246" customFormat="false" ht="12.75" hidden="false" customHeight="false" outlineLevel="0" collapsed="false">
      <c r="A246" s="0" t="s">
        <v>181</v>
      </c>
      <c r="B246" s="0" t="n">
        <v>3</v>
      </c>
      <c r="C246" s="0" t="s">
        <v>180</v>
      </c>
      <c r="D246" s="11" t="n">
        <f aca="false">B246&gt;K$2</f>
        <v>0</v>
      </c>
      <c r="E246" s="11" t="n">
        <f aca="false">B246&lt;=H$2/3</f>
        <v>0</v>
      </c>
    </row>
    <row r="247" customFormat="false" ht="12.75" hidden="false" customHeight="false" outlineLevel="0" collapsed="false">
      <c r="A247" s="0" t="s">
        <v>186</v>
      </c>
      <c r="B247" s="0" t="n">
        <v>3</v>
      </c>
      <c r="C247" s="0" t="s">
        <v>180</v>
      </c>
      <c r="D247" s="11" t="n">
        <f aca="false">B247&gt;K$2</f>
        <v>0</v>
      </c>
      <c r="E247" s="11" t="n">
        <f aca="false">B247&lt;=H$2/3</f>
        <v>0</v>
      </c>
    </row>
    <row r="248" customFormat="false" ht="12.75" hidden="false" customHeight="false" outlineLevel="0" collapsed="false">
      <c r="A248" s="0" t="s">
        <v>198</v>
      </c>
      <c r="B248" s="0" t="n">
        <v>3</v>
      </c>
      <c r="C248" s="0" t="s">
        <v>180</v>
      </c>
      <c r="D248" s="11" t="n">
        <f aca="false">B248&gt;K$2</f>
        <v>0</v>
      </c>
      <c r="E248" s="11" t="n">
        <f aca="false">B248&lt;=H$2/3</f>
        <v>0</v>
      </c>
    </row>
    <row r="249" customFormat="false" ht="12.75" hidden="false" customHeight="false" outlineLevel="0" collapsed="false">
      <c r="A249" s="0" t="s">
        <v>200</v>
      </c>
      <c r="B249" s="0" t="n">
        <v>3</v>
      </c>
      <c r="C249" s="0" t="s">
        <v>180</v>
      </c>
      <c r="D249" s="11" t="n">
        <f aca="false">B249&gt;K$2</f>
        <v>0</v>
      </c>
      <c r="E249" s="11" t="n">
        <f aca="false">B249&lt;=H$2/3</f>
        <v>0</v>
      </c>
    </row>
    <row r="250" customFormat="false" ht="12.75" hidden="false" customHeight="false" outlineLevel="0" collapsed="false">
      <c r="A250" s="0" t="s">
        <v>266</v>
      </c>
      <c r="B250" s="0" t="n">
        <v>3</v>
      </c>
      <c r="C250" s="0" t="s">
        <v>180</v>
      </c>
      <c r="D250" s="11" t="n">
        <f aca="false">B250&gt;K$2</f>
        <v>0</v>
      </c>
      <c r="E250" s="11" t="n">
        <f aca="false">B250&lt;=H$2/3</f>
        <v>0</v>
      </c>
    </row>
    <row r="251" customFormat="false" ht="12.75" hidden="false" customHeight="false" outlineLevel="0" collapsed="false">
      <c r="A251" s="0" t="s">
        <v>230</v>
      </c>
      <c r="B251" s="0" t="n">
        <v>2</v>
      </c>
      <c r="C251" s="0" t="s">
        <v>180</v>
      </c>
      <c r="D251" s="11" t="n">
        <f aca="false">B251&gt;K$2</f>
        <v>0</v>
      </c>
      <c r="E251" s="11" t="n">
        <f aca="false">B251&lt;=H$2/3</f>
        <v>1</v>
      </c>
    </row>
    <row r="252" customFormat="false" ht="12.75" hidden="false" customHeight="false" outlineLevel="0" collapsed="false">
      <c r="A252" s="0" t="s">
        <v>231</v>
      </c>
      <c r="B252" s="0" t="n">
        <v>2</v>
      </c>
      <c r="C252" s="0" t="s">
        <v>180</v>
      </c>
      <c r="D252" s="11" t="n">
        <f aca="false">B252&gt;K$2</f>
        <v>0</v>
      </c>
      <c r="E252" s="11" t="n">
        <f aca="false">B252&lt;=H$2/3</f>
        <v>1</v>
      </c>
    </row>
    <row r="253" customFormat="false" ht="12.75" hidden="false" customHeight="false" outlineLevel="0" collapsed="false">
      <c r="A253" s="0" t="s">
        <v>242</v>
      </c>
      <c r="B253" s="0" t="n">
        <v>2</v>
      </c>
      <c r="C253" s="0" t="s">
        <v>180</v>
      </c>
      <c r="D253" s="11" t="n">
        <f aca="false">B253&gt;K$2</f>
        <v>0</v>
      </c>
      <c r="E253" s="11" t="n">
        <f aca="false">B253&lt;=H$2/3</f>
        <v>1</v>
      </c>
    </row>
    <row r="254" customFormat="false" ht="12.75" hidden="false" customHeight="false" outlineLevel="0" collapsed="false">
      <c r="A254" s="0" t="s">
        <v>248</v>
      </c>
      <c r="B254" s="0" t="n">
        <v>2</v>
      </c>
      <c r="C254" s="0" t="s">
        <v>180</v>
      </c>
      <c r="D254" s="11" t="n">
        <f aca="false">B254&gt;K$2</f>
        <v>0</v>
      </c>
      <c r="E254" s="11" t="n">
        <f aca="false">B254&lt;=H$2/3</f>
        <v>1</v>
      </c>
    </row>
    <row r="255" customFormat="false" ht="12.75" hidden="false" customHeight="false" outlineLevel="0" collapsed="false">
      <c r="A255" s="0" t="s">
        <v>202</v>
      </c>
      <c r="B255" s="0" t="n">
        <v>2</v>
      </c>
      <c r="C255" s="0" t="s">
        <v>180</v>
      </c>
      <c r="D255" s="11" t="n">
        <f aca="false">B255&gt;K$2</f>
        <v>0</v>
      </c>
      <c r="E255" s="11" t="n">
        <f aca="false">B255&lt;=H$2/3</f>
        <v>1</v>
      </c>
    </row>
    <row r="256" customFormat="false" ht="12.75" hidden="false" customHeight="false" outlineLevel="0" collapsed="false">
      <c r="A256" s="0" t="s">
        <v>203</v>
      </c>
      <c r="B256" s="0" t="n">
        <v>2</v>
      </c>
      <c r="C256" s="0" t="s">
        <v>180</v>
      </c>
      <c r="D256" s="11" t="n">
        <f aca="false">B256&gt;K$2</f>
        <v>0</v>
      </c>
      <c r="E256" s="11" t="n">
        <f aca="false">B256&lt;=H$2/3</f>
        <v>1</v>
      </c>
    </row>
    <row r="257" customFormat="false" ht="12.75" hidden="false" customHeight="false" outlineLevel="0" collapsed="false">
      <c r="A257" s="0" t="s">
        <v>210</v>
      </c>
      <c r="B257" s="0" t="n">
        <v>2</v>
      </c>
      <c r="C257" s="0" t="s">
        <v>180</v>
      </c>
      <c r="D257" s="11" t="n">
        <f aca="false">B257&gt;K$2</f>
        <v>0</v>
      </c>
      <c r="E257" s="11" t="n">
        <f aca="false">B257&lt;=H$2/3</f>
        <v>1</v>
      </c>
    </row>
    <row r="258" customFormat="false" ht="12.75" hidden="false" customHeight="false" outlineLevel="0" collapsed="false">
      <c r="A258" s="0" t="s">
        <v>154</v>
      </c>
      <c r="B258" s="0" t="n">
        <v>2</v>
      </c>
      <c r="C258" s="0" t="s">
        <v>178</v>
      </c>
      <c r="D258" s="11" t="n">
        <f aca="false">B258&gt;K$2</f>
        <v>0</v>
      </c>
      <c r="E258" s="11" t="n">
        <f aca="false">B258&lt;=H$2/3</f>
        <v>1</v>
      </c>
    </row>
    <row r="259" customFormat="false" ht="12.75" hidden="false" customHeight="false" outlineLevel="0" collapsed="false">
      <c r="A259" s="0" t="s">
        <v>284</v>
      </c>
      <c r="B259" s="0" t="n">
        <v>2</v>
      </c>
      <c r="C259" s="0" t="s">
        <v>180</v>
      </c>
      <c r="D259" s="11" t="n">
        <f aca="false">B259&gt;K$2</f>
        <v>0</v>
      </c>
      <c r="E259" s="11" t="n">
        <f aca="false">B259&lt;=H$2/3</f>
        <v>1</v>
      </c>
    </row>
    <row r="260" customFormat="false" ht="12.75" hidden="false" customHeight="false" outlineLevel="0" collapsed="false">
      <c r="A260" s="0" t="s">
        <v>195</v>
      </c>
      <c r="B260" s="0" t="n">
        <v>1</v>
      </c>
      <c r="C260" s="0" t="s">
        <v>180</v>
      </c>
      <c r="D260" s="11" t="n">
        <f aca="false">B260&gt;K$2</f>
        <v>0</v>
      </c>
      <c r="E260" s="11" t="n">
        <f aca="false">B260&lt;=H$2/3</f>
        <v>1</v>
      </c>
    </row>
    <row r="262" customFormat="false" ht="12.75" hidden="false" customHeight="false" outlineLevel="0" collapsed="false">
      <c r="B262" s="0" t="s">
        <v>297</v>
      </c>
    </row>
  </sheetData>
  <autoFilter ref="A1: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true" hidden="false" outlineLevel="0" max="1" min="1" style="0" width="24.8"/>
    <col collapsed="false" customWidth="true" hidden="false" outlineLevel="0" max="3" min="2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11</v>
      </c>
      <c r="C2" s="0" t="s">
        <v>178</v>
      </c>
      <c r="D2" s="11" t="n">
        <f aca="false">B2&gt;K$2</f>
        <v>0</v>
      </c>
      <c r="E2" s="11" t="n">
        <f aca="false">B2&lt;=M$2</f>
        <v>0</v>
      </c>
      <c r="G2" s="0" t="n">
        <f aca="false">QUARTILE(B$2:B$122,1)</f>
        <v>7</v>
      </c>
      <c r="H2" s="0" t="n">
        <f aca="false">QUARTILE(B$2:B$122,2)</f>
        <v>10</v>
      </c>
      <c r="I2" s="0" t="n">
        <f aca="false">QUARTILE(B$2:B$122,3)</f>
        <v>17</v>
      </c>
      <c r="J2" s="0" t="n">
        <f aca="false">I2-G2</f>
        <v>10</v>
      </c>
      <c r="K2" s="0" t="n">
        <f aca="false">I2+J2*1.5</f>
        <v>32</v>
      </c>
      <c r="L2" s="0" t="n">
        <f aca="false">G2-1.5*J2</f>
        <v>-8</v>
      </c>
      <c r="M2" s="0" t="n">
        <f aca="false">H2/3</f>
        <v>3.33333333333333</v>
      </c>
    </row>
    <row r="3" customFormat="false" ht="12.8" hidden="false" customHeight="false" outlineLevel="0" collapsed="false">
      <c r="A3" s="0" t="s">
        <v>29</v>
      </c>
      <c r="B3" s="0" t="n">
        <v>84</v>
      </c>
      <c r="C3" s="0" t="s">
        <v>178</v>
      </c>
      <c r="D3" s="11" t="n">
        <f aca="false">B3&gt;K$2</f>
        <v>1</v>
      </c>
      <c r="E3" s="11" t="n">
        <f aca="false">B3&lt;=M$2</f>
        <v>0</v>
      </c>
      <c r="G3" s="12" t="s">
        <v>306</v>
      </c>
      <c r="H3" s="12" t="n">
        <f aca="false">100*COUNTIF(D2:D122,1)/121</f>
        <v>9.91735537190083</v>
      </c>
      <c r="I3" s="13"/>
    </row>
    <row r="4" customFormat="false" ht="12.8" hidden="false" customHeight="false" outlineLevel="0" collapsed="false">
      <c r="A4" s="0" t="s">
        <v>30</v>
      </c>
      <c r="B4" s="0" t="n">
        <v>4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0</v>
      </c>
    </row>
    <row r="5" customFormat="false" ht="12.8" hidden="false" customHeight="false" outlineLevel="0" collapsed="false">
      <c r="A5" s="0" t="s">
        <v>31</v>
      </c>
      <c r="B5" s="0" t="n">
        <v>17</v>
      </c>
      <c r="C5" s="0" t="s">
        <v>178</v>
      </c>
      <c r="D5" s="11" t="n">
        <f aca="false">B5&gt;K$2</f>
        <v>0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36</v>
      </c>
      <c r="C6" s="0" t="s">
        <v>178</v>
      </c>
      <c r="D6" s="11" t="n">
        <f aca="false">B6&gt;K$2</f>
        <v>1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19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10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4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13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5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7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6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22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6</v>
      </c>
      <c r="C15" s="0" t="s">
        <v>178</v>
      </c>
      <c r="D15" s="11" t="n">
        <f aca="false">B15&gt;K$2</f>
        <v>0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19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7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8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6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10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7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21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7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17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8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9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8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18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8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143</v>
      </c>
      <c r="C30" s="0" t="s">
        <v>178</v>
      </c>
      <c r="D30" s="11" t="n">
        <f aca="false">B30&gt;K$2</f>
        <v>1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57</v>
      </c>
      <c r="B31" s="0" t="n">
        <v>29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6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17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15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69</v>
      </c>
      <c r="C35" s="0" t="s">
        <v>178</v>
      </c>
      <c r="D35" s="11" t="n">
        <f aca="false">B35&gt;K$2</f>
        <v>1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18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8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9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11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10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6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13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8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16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41</v>
      </c>
      <c r="C45" s="0" t="s">
        <v>178</v>
      </c>
      <c r="D45" s="11" t="n">
        <f aca="false">B45&gt;K$2</f>
        <v>1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5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73</v>
      </c>
      <c r="B47" s="0" t="n">
        <v>6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9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8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5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77</v>
      </c>
      <c r="B51" s="0" t="n">
        <v>14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14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27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12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15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114</v>
      </c>
      <c r="C56" s="0" t="s">
        <v>178</v>
      </c>
      <c r="D56" s="11" t="n">
        <f aca="false">B56&gt;K$2</f>
        <v>1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15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6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8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8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33</v>
      </c>
      <c r="C61" s="0" t="s">
        <v>178</v>
      </c>
      <c r="D61" s="11" t="n">
        <f aca="false">B61&gt;K$2</f>
        <v>1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10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12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5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15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10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93</v>
      </c>
      <c r="B67" s="0" t="n">
        <v>8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94</v>
      </c>
      <c r="B68" s="0" t="n">
        <v>11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15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9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10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12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99</v>
      </c>
      <c r="B73" s="0" t="n">
        <v>8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10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101</v>
      </c>
      <c r="B75" s="0" t="n">
        <v>10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102</v>
      </c>
      <c r="B76" s="0" t="n">
        <v>8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103</v>
      </c>
      <c r="B77" s="0" t="n">
        <v>8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104</v>
      </c>
      <c r="B78" s="0" t="n">
        <v>5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105</v>
      </c>
      <c r="B79" s="0" t="n">
        <v>11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106</v>
      </c>
      <c r="B80" s="0" t="n">
        <v>19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107</v>
      </c>
      <c r="B81" s="0" t="n">
        <v>8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108</v>
      </c>
      <c r="B82" s="0" t="n">
        <v>7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109</v>
      </c>
      <c r="B83" s="0" t="n">
        <v>27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110</v>
      </c>
      <c r="B84" s="0" t="n">
        <v>6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15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112</v>
      </c>
      <c r="B86" s="0" t="n">
        <v>8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113</v>
      </c>
      <c r="B87" s="0" t="n">
        <v>6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114</v>
      </c>
      <c r="B88" s="0" t="n">
        <v>10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115</v>
      </c>
      <c r="B89" s="0" t="n">
        <v>14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116</v>
      </c>
      <c r="B90" s="0" t="n">
        <v>18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69</v>
      </c>
      <c r="C91" s="0" t="s">
        <v>178</v>
      </c>
      <c r="D91" s="11" t="n">
        <f aca="false">B91&gt;K$2</f>
        <v>1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6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119</v>
      </c>
      <c r="B93" s="0" t="n">
        <v>7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120</v>
      </c>
      <c r="B94" s="0" t="n">
        <v>6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121</v>
      </c>
      <c r="B95" s="0" t="n">
        <v>26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122</v>
      </c>
      <c r="B96" s="0" t="n">
        <v>7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123</v>
      </c>
      <c r="B97" s="0" t="n">
        <v>67</v>
      </c>
      <c r="C97" s="0" t="s">
        <v>178</v>
      </c>
      <c r="D97" s="11" t="n">
        <f aca="false">B97&gt;K$2</f>
        <v>1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124</v>
      </c>
      <c r="B98" s="0" t="n">
        <v>4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125</v>
      </c>
      <c r="B99" s="0" t="n">
        <v>19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18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19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128</v>
      </c>
      <c r="B102" s="0" t="n">
        <v>12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129</v>
      </c>
      <c r="B103" s="0" t="n">
        <v>6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130</v>
      </c>
      <c r="B104" s="0" t="n">
        <v>8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131</v>
      </c>
      <c r="B105" s="0" t="n">
        <v>87</v>
      </c>
      <c r="C105" s="0" t="s">
        <v>178</v>
      </c>
      <c r="D105" s="11" t="n">
        <f aca="false">B105&gt;K$2</f>
        <v>1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132</v>
      </c>
      <c r="B106" s="0" t="n">
        <v>15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133</v>
      </c>
      <c r="B107" s="0" t="n">
        <v>28</v>
      </c>
      <c r="C107" s="0" t="s">
        <v>178</v>
      </c>
      <c r="D107" s="11" t="n">
        <f aca="false">B107&gt;K$2</f>
        <v>0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134</v>
      </c>
      <c r="B108" s="0" t="n">
        <v>8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135</v>
      </c>
      <c r="B109" s="0" t="n">
        <v>18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136</v>
      </c>
      <c r="B110" s="0" t="n">
        <v>71</v>
      </c>
      <c r="C110" s="0" t="s">
        <v>178</v>
      </c>
      <c r="D110" s="11" t="n">
        <f aca="false">B110&gt;K$2</f>
        <v>1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137</v>
      </c>
      <c r="B111" s="0" t="n">
        <v>6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138</v>
      </c>
      <c r="B112" s="0" t="n">
        <v>6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139</v>
      </c>
      <c r="B113" s="0" t="n">
        <v>6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140</v>
      </c>
      <c r="B114" s="0" t="n">
        <v>6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141</v>
      </c>
      <c r="B115" s="0" t="n">
        <v>15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142</v>
      </c>
      <c r="B116" s="0" t="n">
        <v>15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5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34</v>
      </c>
      <c r="C118" s="0" t="s">
        <v>178</v>
      </c>
      <c r="D118" s="11" t="n">
        <f aca="false">B118&gt;K$2</f>
        <v>1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6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9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147</v>
      </c>
      <c r="B121" s="0" t="n">
        <v>12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148</v>
      </c>
      <c r="B122" s="0" t="n">
        <v>4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1</v>
      </c>
    </row>
    <row r="1048438" customFormat="false" ht="12.8" hidden="false" customHeight="false" outlineLevel="0" collapsed="false">
      <c r="B1048438" s="0" t="n">
        <v>11</v>
      </c>
    </row>
    <row r="1048439" customFormat="false" ht="12.8" hidden="false" customHeight="false" outlineLevel="0" collapsed="false">
      <c r="B1048439" s="0" t="n">
        <v>84</v>
      </c>
    </row>
    <row r="1048440" customFormat="false" ht="12.8" hidden="false" customHeight="false" outlineLevel="0" collapsed="false">
      <c r="B1048440" s="0" t="n">
        <v>4</v>
      </c>
    </row>
    <row r="1048441" customFormat="false" ht="12.8" hidden="false" customHeight="false" outlineLevel="0" collapsed="false">
      <c r="B1048441" s="0" t="n">
        <v>4</v>
      </c>
    </row>
    <row r="1048442" customFormat="false" ht="12.8" hidden="false" customHeight="false" outlineLevel="0" collapsed="false">
      <c r="B1048442" s="0" t="n">
        <v>3</v>
      </c>
    </row>
    <row r="1048443" customFormat="false" ht="12.8" hidden="false" customHeight="false" outlineLevel="0" collapsed="false">
      <c r="B1048443" s="0" t="n">
        <v>17</v>
      </c>
    </row>
    <row r="1048444" customFormat="false" ht="12.8" hidden="false" customHeight="false" outlineLevel="0" collapsed="false">
      <c r="B1048444" s="0" t="n">
        <v>36</v>
      </c>
    </row>
    <row r="1048445" customFormat="false" ht="12.8" hidden="false" customHeight="false" outlineLevel="0" collapsed="false">
      <c r="B1048445" s="0" t="n">
        <v>2</v>
      </c>
    </row>
    <row r="1048446" customFormat="false" ht="12.8" hidden="false" customHeight="false" outlineLevel="0" collapsed="false">
      <c r="B1048446" s="0" t="n">
        <v>19</v>
      </c>
    </row>
    <row r="1048447" customFormat="false" ht="12.8" hidden="false" customHeight="false" outlineLevel="0" collapsed="false">
      <c r="B1048447" s="0" t="n">
        <v>10</v>
      </c>
    </row>
    <row r="1048448" customFormat="false" ht="12.8" hidden="false" customHeight="false" outlineLevel="0" collapsed="false">
      <c r="B1048448" s="0" t="n">
        <v>4</v>
      </c>
    </row>
    <row r="1048449" customFormat="false" ht="12.8" hidden="false" customHeight="false" outlineLevel="0" collapsed="false">
      <c r="B1048449" s="0" t="n">
        <v>13</v>
      </c>
    </row>
    <row r="1048450" customFormat="false" ht="12.8" hidden="false" customHeight="false" outlineLevel="0" collapsed="false">
      <c r="B1048450" s="0" t="n">
        <v>5</v>
      </c>
    </row>
    <row r="1048451" customFormat="false" ht="12.8" hidden="false" customHeight="false" outlineLevel="0" collapsed="false">
      <c r="B1048451" s="0" t="n">
        <v>7</v>
      </c>
    </row>
    <row r="1048452" customFormat="false" ht="12.8" hidden="false" customHeight="false" outlineLevel="0" collapsed="false">
      <c r="B1048452" s="0" t="n">
        <v>6</v>
      </c>
    </row>
    <row r="1048453" customFormat="false" ht="12.8" hidden="false" customHeight="false" outlineLevel="0" collapsed="false">
      <c r="B1048453" s="0" t="n">
        <v>22</v>
      </c>
    </row>
    <row r="1048454" customFormat="false" ht="12.8" hidden="false" customHeight="false" outlineLevel="0" collapsed="false">
      <c r="B1048454" s="0" t="n">
        <v>6</v>
      </c>
    </row>
    <row r="1048455" customFormat="false" ht="12.8" hidden="false" customHeight="false" outlineLevel="0" collapsed="false">
      <c r="B1048455" s="0" t="n">
        <v>7</v>
      </c>
    </row>
    <row r="1048456" customFormat="false" ht="12.8" hidden="false" customHeight="false" outlineLevel="0" collapsed="false">
      <c r="B1048456" s="0" t="n">
        <v>19</v>
      </c>
    </row>
    <row r="1048457" customFormat="false" ht="12.8" hidden="false" customHeight="false" outlineLevel="0" collapsed="false">
      <c r="B1048457" s="0" t="n">
        <v>7</v>
      </c>
    </row>
    <row r="1048458" customFormat="false" ht="12.8" hidden="false" customHeight="false" outlineLevel="0" collapsed="false">
      <c r="B1048458" s="0" t="n">
        <v>8</v>
      </c>
    </row>
    <row r="1048459" customFormat="false" ht="12.8" hidden="false" customHeight="false" outlineLevel="0" collapsed="false">
      <c r="B1048459" s="0" t="n">
        <v>6</v>
      </c>
    </row>
    <row r="1048460" customFormat="false" ht="12.8" hidden="false" customHeight="false" outlineLevel="0" collapsed="false">
      <c r="B1048460" s="0" t="n">
        <v>10</v>
      </c>
    </row>
    <row r="1048461" customFormat="false" ht="12.8" hidden="false" customHeight="false" outlineLevel="0" collapsed="false">
      <c r="B1048461" s="0" t="n">
        <v>7</v>
      </c>
    </row>
    <row r="1048462" customFormat="false" ht="12.8" hidden="false" customHeight="false" outlineLevel="0" collapsed="false">
      <c r="B1048462" s="0" t="n">
        <v>21</v>
      </c>
    </row>
    <row r="1048463" customFormat="false" ht="12.8" hidden="false" customHeight="false" outlineLevel="0" collapsed="false">
      <c r="B1048463" s="0" t="n">
        <v>7</v>
      </c>
    </row>
    <row r="1048464" customFormat="false" ht="12.8" hidden="false" customHeight="false" outlineLevel="0" collapsed="false">
      <c r="B1048464" s="0" t="n">
        <v>17</v>
      </c>
    </row>
    <row r="1048465" customFormat="false" ht="12.8" hidden="false" customHeight="false" outlineLevel="0" collapsed="false">
      <c r="B1048465" s="0" t="n">
        <v>8</v>
      </c>
    </row>
    <row r="1048466" customFormat="false" ht="12.8" hidden="false" customHeight="false" outlineLevel="0" collapsed="false">
      <c r="B1048466" s="0" t="n">
        <v>9</v>
      </c>
    </row>
    <row r="1048467" customFormat="false" ht="12.8" hidden="false" customHeight="false" outlineLevel="0" collapsed="false">
      <c r="B1048467" s="0" t="n">
        <v>6</v>
      </c>
    </row>
    <row r="1048468" customFormat="false" ht="12.8" hidden="false" customHeight="false" outlineLevel="0" collapsed="false">
      <c r="B1048468" s="0" t="n">
        <v>8</v>
      </c>
    </row>
    <row r="1048469" customFormat="false" ht="12.8" hidden="false" customHeight="false" outlineLevel="0" collapsed="false">
      <c r="B1048469" s="0" t="n">
        <v>18</v>
      </c>
    </row>
    <row r="1048470" customFormat="false" ht="12.8" hidden="false" customHeight="false" outlineLevel="0" collapsed="false">
      <c r="B1048470" s="0" t="n">
        <v>8</v>
      </c>
    </row>
    <row r="1048471" customFormat="false" ht="12.8" hidden="false" customHeight="false" outlineLevel="0" collapsed="false">
      <c r="B1048471" s="0" t="n">
        <v>143</v>
      </c>
    </row>
    <row r="1048472" customFormat="false" ht="12.8" hidden="false" customHeight="false" outlineLevel="0" collapsed="false">
      <c r="B1048472" s="0" t="n">
        <v>29</v>
      </c>
    </row>
    <row r="1048473" customFormat="false" ht="12.8" hidden="false" customHeight="false" outlineLevel="0" collapsed="false">
      <c r="B1048473" s="0" t="n">
        <v>6</v>
      </c>
    </row>
    <row r="1048474" customFormat="false" ht="12.8" hidden="false" customHeight="false" outlineLevel="0" collapsed="false">
      <c r="B1048474" s="0" t="n">
        <v>17</v>
      </c>
    </row>
    <row r="1048475" customFormat="false" ht="12.8" hidden="false" customHeight="false" outlineLevel="0" collapsed="false">
      <c r="B1048475" s="0" t="n">
        <v>15</v>
      </c>
    </row>
    <row r="1048476" customFormat="false" ht="12.8" hidden="false" customHeight="false" outlineLevel="0" collapsed="false">
      <c r="B1048476" s="0" t="n">
        <v>69</v>
      </c>
    </row>
    <row r="1048477" customFormat="false" ht="12.8" hidden="false" customHeight="false" outlineLevel="0" collapsed="false">
      <c r="B1048477" s="0" t="n">
        <v>18</v>
      </c>
    </row>
    <row r="1048478" customFormat="false" ht="12.8" hidden="false" customHeight="false" outlineLevel="0" collapsed="false">
      <c r="B1048478" s="0" t="n">
        <v>6</v>
      </c>
    </row>
    <row r="1048479" customFormat="false" ht="12.8" hidden="false" customHeight="false" outlineLevel="0" collapsed="false">
      <c r="B1048479" s="0" t="n">
        <v>8</v>
      </c>
    </row>
    <row r="1048480" customFormat="false" ht="12.8" hidden="false" customHeight="false" outlineLevel="0" collapsed="false">
      <c r="B1048480" s="0" t="n">
        <v>9</v>
      </c>
    </row>
    <row r="1048481" customFormat="false" ht="12.8" hidden="false" customHeight="false" outlineLevel="0" collapsed="false">
      <c r="B1048481" s="0" t="n">
        <v>11</v>
      </c>
    </row>
    <row r="1048482" customFormat="false" ht="12.8" hidden="false" customHeight="false" outlineLevel="0" collapsed="false">
      <c r="B1048482" s="0" t="n">
        <v>8</v>
      </c>
    </row>
    <row r="1048483" customFormat="false" ht="12.8" hidden="false" customHeight="false" outlineLevel="0" collapsed="false">
      <c r="B1048483" s="0" t="n">
        <v>10</v>
      </c>
    </row>
    <row r="1048484" customFormat="false" ht="12.8" hidden="false" customHeight="false" outlineLevel="0" collapsed="false">
      <c r="B1048484" s="0" t="n">
        <v>6</v>
      </c>
    </row>
    <row r="1048485" customFormat="false" ht="12.8" hidden="false" customHeight="false" outlineLevel="0" collapsed="false">
      <c r="B1048485" s="0" t="n">
        <v>13</v>
      </c>
    </row>
    <row r="1048486" customFormat="false" ht="12.8" hidden="false" customHeight="false" outlineLevel="0" collapsed="false">
      <c r="B1048486" s="0" t="n">
        <v>8</v>
      </c>
    </row>
    <row r="1048487" customFormat="false" ht="12.8" hidden="false" customHeight="false" outlineLevel="0" collapsed="false">
      <c r="B1048487" s="0" t="n">
        <v>16</v>
      </c>
    </row>
    <row r="1048488" customFormat="false" ht="12.8" hidden="false" customHeight="false" outlineLevel="0" collapsed="false">
      <c r="B1048488" s="0" t="n">
        <v>41</v>
      </c>
    </row>
    <row r="1048489" customFormat="false" ht="12.8" hidden="false" customHeight="false" outlineLevel="0" collapsed="false">
      <c r="B1048489" s="0" t="n">
        <v>5</v>
      </c>
    </row>
    <row r="1048490" customFormat="false" ht="12.8" hidden="false" customHeight="false" outlineLevel="0" collapsed="false">
      <c r="B1048490" s="0" t="n">
        <v>6</v>
      </c>
    </row>
    <row r="1048491" customFormat="false" ht="12.8" hidden="false" customHeight="false" outlineLevel="0" collapsed="false">
      <c r="B1048491" s="0" t="n">
        <v>9</v>
      </c>
    </row>
    <row r="1048492" customFormat="false" ht="12.8" hidden="false" customHeight="false" outlineLevel="0" collapsed="false">
      <c r="B1048492" s="0" t="n">
        <v>8</v>
      </c>
    </row>
    <row r="1048493" customFormat="false" ht="12.8" hidden="false" customHeight="false" outlineLevel="0" collapsed="false">
      <c r="B1048493" s="0" t="n">
        <v>5</v>
      </c>
    </row>
    <row r="1048494" customFormat="false" ht="12.8" hidden="false" customHeight="false" outlineLevel="0" collapsed="false">
      <c r="B1048494" s="0" t="n">
        <v>14</v>
      </c>
    </row>
    <row r="1048495" customFormat="false" ht="12.8" hidden="false" customHeight="false" outlineLevel="0" collapsed="false">
      <c r="B1048495" s="0" t="n">
        <v>14</v>
      </c>
    </row>
    <row r="1048496" customFormat="false" ht="12.8" hidden="false" customHeight="false" outlineLevel="0" collapsed="false">
      <c r="B1048496" s="0" t="n">
        <v>27</v>
      </c>
    </row>
    <row r="1048497" customFormat="false" ht="12.8" hidden="false" customHeight="false" outlineLevel="0" collapsed="false">
      <c r="B1048497" s="0" t="n">
        <v>7</v>
      </c>
    </row>
    <row r="1048498" customFormat="false" ht="12.8" hidden="false" customHeight="false" outlineLevel="0" collapsed="false">
      <c r="B1048498" s="0" t="n">
        <v>12</v>
      </c>
    </row>
    <row r="1048499" customFormat="false" ht="12.8" hidden="false" customHeight="false" outlineLevel="0" collapsed="false">
      <c r="B1048499" s="0" t="n">
        <v>15</v>
      </c>
    </row>
    <row r="1048500" customFormat="false" ht="12.8" hidden="false" customHeight="false" outlineLevel="0" collapsed="false">
      <c r="B1048500" s="0" t="n">
        <v>114</v>
      </c>
    </row>
    <row r="1048501" customFormat="false" ht="12.8" hidden="false" customHeight="false" outlineLevel="0" collapsed="false">
      <c r="B1048501" s="0" t="n">
        <v>15</v>
      </c>
    </row>
    <row r="1048502" customFormat="false" ht="12.8" hidden="false" customHeight="false" outlineLevel="0" collapsed="false">
      <c r="B1048502" s="0" t="n">
        <v>6</v>
      </c>
    </row>
    <row r="1048503" customFormat="false" ht="12.8" hidden="false" customHeight="false" outlineLevel="0" collapsed="false">
      <c r="B1048503" s="0" t="n">
        <v>7</v>
      </c>
    </row>
    <row r="1048504" customFormat="false" ht="12.8" hidden="false" customHeight="false" outlineLevel="0" collapsed="false">
      <c r="B1048504" s="0" t="n">
        <v>7</v>
      </c>
    </row>
    <row r="1048505" customFormat="false" ht="12.8" hidden="false" customHeight="false" outlineLevel="0" collapsed="false">
      <c r="B1048505" s="0" t="n">
        <v>8</v>
      </c>
    </row>
    <row r="1048506" customFormat="false" ht="12.8" hidden="false" customHeight="false" outlineLevel="0" collapsed="false">
      <c r="B1048506" s="0" t="n">
        <v>8</v>
      </c>
    </row>
    <row r="1048507" customFormat="false" ht="12.8" hidden="false" customHeight="false" outlineLevel="0" collapsed="false">
      <c r="B1048507" s="0" t="n">
        <v>33</v>
      </c>
    </row>
    <row r="1048508" customFormat="false" ht="12.8" hidden="false" customHeight="false" outlineLevel="0" collapsed="false">
      <c r="B1048508" s="0" t="n">
        <v>10</v>
      </c>
    </row>
    <row r="1048509" customFormat="false" ht="12.8" hidden="false" customHeight="false" outlineLevel="0" collapsed="false">
      <c r="B1048509" s="0" t="n">
        <v>12</v>
      </c>
    </row>
    <row r="1048510" customFormat="false" ht="12.8" hidden="false" customHeight="false" outlineLevel="0" collapsed="false">
      <c r="B1048510" s="0" t="n">
        <v>5</v>
      </c>
    </row>
    <row r="1048511" customFormat="false" ht="12.8" hidden="false" customHeight="false" outlineLevel="0" collapsed="false">
      <c r="B1048511" s="0" t="n">
        <v>3</v>
      </c>
    </row>
    <row r="1048512" customFormat="false" ht="12.8" hidden="false" customHeight="false" outlineLevel="0" collapsed="false">
      <c r="B1048512" s="0" t="n">
        <v>15</v>
      </c>
    </row>
    <row r="1048513" customFormat="false" ht="12.8" hidden="false" customHeight="false" outlineLevel="0" collapsed="false">
      <c r="B1048513" s="0" t="n">
        <v>10</v>
      </c>
    </row>
    <row r="1048514" customFormat="false" ht="12.8" hidden="false" customHeight="false" outlineLevel="0" collapsed="false">
      <c r="B1048514" s="0" t="n">
        <v>6</v>
      </c>
    </row>
    <row r="1048515" customFormat="false" ht="12.8" hidden="false" customHeight="false" outlineLevel="0" collapsed="false">
      <c r="B1048515" s="0" t="n">
        <v>8</v>
      </c>
    </row>
    <row r="1048516" customFormat="false" ht="12.8" hidden="false" customHeight="false" outlineLevel="0" collapsed="false">
      <c r="B1048516" s="0" t="n">
        <v>11</v>
      </c>
    </row>
    <row r="1048517" customFormat="false" ht="12.8" hidden="false" customHeight="false" outlineLevel="0" collapsed="false">
      <c r="B1048517" s="0" t="n">
        <v>6</v>
      </c>
    </row>
    <row r="1048518" customFormat="false" ht="12.8" hidden="false" customHeight="false" outlineLevel="0" collapsed="false">
      <c r="B1048518" s="0" t="n">
        <v>15</v>
      </c>
    </row>
    <row r="1048519" customFormat="false" ht="12.8" hidden="false" customHeight="false" outlineLevel="0" collapsed="false">
      <c r="B1048519" s="0" t="n">
        <v>9</v>
      </c>
    </row>
    <row r="1048520" customFormat="false" ht="12.8" hidden="false" customHeight="false" outlineLevel="0" collapsed="false">
      <c r="B1048520" s="0" t="n">
        <v>10</v>
      </c>
    </row>
    <row r="1048521" customFormat="false" ht="12.8" hidden="false" customHeight="false" outlineLevel="0" collapsed="false">
      <c r="B1048521" s="0" t="n">
        <v>12</v>
      </c>
    </row>
    <row r="1048522" customFormat="false" ht="12.8" hidden="false" customHeight="false" outlineLevel="0" collapsed="false">
      <c r="B1048522" s="0" t="n">
        <v>8</v>
      </c>
    </row>
    <row r="1048523" customFormat="false" ht="12.8" hidden="false" customHeight="false" outlineLevel="0" collapsed="false">
      <c r="B1048523" s="0" t="n">
        <v>10</v>
      </c>
    </row>
    <row r="1048524" customFormat="false" ht="12.8" hidden="false" customHeight="false" outlineLevel="0" collapsed="false">
      <c r="B1048524" s="0" t="n">
        <v>6</v>
      </c>
    </row>
    <row r="1048525" customFormat="false" ht="12.8" hidden="false" customHeight="false" outlineLevel="0" collapsed="false">
      <c r="B1048525" s="0" t="n">
        <v>10</v>
      </c>
    </row>
    <row r="1048526" customFormat="false" ht="12.8" hidden="false" customHeight="false" outlineLevel="0" collapsed="false">
      <c r="B1048526" s="0" t="n">
        <v>7</v>
      </c>
    </row>
    <row r="1048527" customFormat="false" ht="12.8" hidden="false" customHeight="false" outlineLevel="0" collapsed="false">
      <c r="B1048527" s="0" t="n">
        <v>8</v>
      </c>
    </row>
    <row r="1048528" customFormat="false" ht="12.8" hidden="false" customHeight="false" outlineLevel="0" collapsed="false">
      <c r="B1048528" s="0" t="n">
        <v>8</v>
      </c>
    </row>
    <row r="1048529" customFormat="false" ht="12.8" hidden="false" customHeight="false" outlineLevel="0" collapsed="false">
      <c r="B1048529" s="0" t="n">
        <v>5</v>
      </c>
    </row>
    <row r="1048530" customFormat="false" ht="12.8" hidden="false" customHeight="false" outlineLevel="0" collapsed="false">
      <c r="B1048530" s="0" t="n">
        <v>11</v>
      </c>
    </row>
    <row r="1048531" customFormat="false" ht="12.8" hidden="false" customHeight="false" outlineLevel="0" collapsed="false">
      <c r="B1048531" s="0" t="n">
        <v>19</v>
      </c>
    </row>
    <row r="1048532" customFormat="false" ht="12.8" hidden="false" customHeight="false" outlineLevel="0" collapsed="false">
      <c r="B1048532" s="0" t="n">
        <v>7</v>
      </c>
    </row>
    <row r="1048533" customFormat="false" ht="12.8" hidden="false" customHeight="false" outlineLevel="0" collapsed="false">
      <c r="B1048533" s="0" t="n">
        <v>8</v>
      </c>
    </row>
    <row r="1048534" customFormat="false" ht="12.8" hidden="false" customHeight="false" outlineLevel="0" collapsed="false">
      <c r="B1048534" s="0" t="n">
        <v>7</v>
      </c>
    </row>
    <row r="1048535" customFormat="false" ht="12.8" hidden="false" customHeight="false" outlineLevel="0" collapsed="false">
      <c r="B1048535" s="0" t="n">
        <v>27</v>
      </c>
    </row>
    <row r="1048536" customFormat="false" ht="12.8" hidden="false" customHeight="false" outlineLevel="0" collapsed="false">
      <c r="B1048536" s="0" t="n">
        <v>6</v>
      </c>
    </row>
    <row r="1048537" customFormat="false" ht="12.8" hidden="false" customHeight="false" outlineLevel="0" collapsed="false">
      <c r="B1048537" s="0" t="n">
        <v>15</v>
      </c>
    </row>
    <row r="1048538" customFormat="false" ht="12.8" hidden="false" customHeight="false" outlineLevel="0" collapsed="false">
      <c r="B1048538" s="0" t="n">
        <v>8</v>
      </c>
    </row>
    <row r="1048539" customFormat="false" ht="12.8" hidden="false" customHeight="false" outlineLevel="0" collapsed="false">
      <c r="B1048539" s="0" t="n">
        <v>6</v>
      </c>
    </row>
    <row r="1048540" customFormat="false" ht="12.8" hidden="false" customHeight="false" outlineLevel="0" collapsed="false">
      <c r="B1048540" s="0" t="n">
        <v>10</v>
      </c>
    </row>
    <row r="1048541" customFormat="false" ht="12.8" hidden="false" customHeight="false" outlineLevel="0" collapsed="false">
      <c r="B1048541" s="0" t="n">
        <v>14</v>
      </c>
    </row>
    <row r="1048542" customFormat="false" ht="12.8" hidden="false" customHeight="false" outlineLevel="0" collapsed="false">
      <c r="B1048542" s="0" t="n">
        <v>18</v>
      </c>
    </row>
    <row r="1048543" customFormat="false" ht="12.8" hidden="false" customHeight="false" outlineLevel="0" collapsed="false">
      <c r="B1048543" s="0" t="n">
        <v>69</v>
      </c>
    </row>
    <row r="1048544" customFormat="false" ht="12.8" hidden="false" customHeight="false" outlineLevel="0" collapsed="false">
      <c r="B1048544" s="0" t="n">
        <v>6</v>
      </c>
    </row>
    <row r="1048545" customFormat="false" ht="12.8" hidden="false" customHeight="false" outlineLevel="0" collapsed="false">
      <c r="B1048545" s="0" t="n">
        <v>7</v>
      </c>
    </row>
    <row r="1048546" customFormat="false" ht="12.8" hidden="false" customHeight="false" outlineLevel="0" collapsed="false">
      <c r="B1048546" s="0" t="n">
        <v>6</v>
      </c>
    </row>
    <row r="1048547" customFormat="false" ht="12.8" hidden="false" customHeight="false" outlineLevel="0" collapsed="false">
      <c r="B1048547" s="0" t="n">
        <v>26</v>
      </c>
    </row>
    <row r="1048548" customFormat="false" ht="12.8" hidden="false" customHeight="false" outlineLevel="0" collapsed="false">
      <c r="B1048548" s="0" t="n">
        <v>7</v>
      </c>
    </row>
    <row r="1048549" customFormat="false" ht="12.8" hidden="false" customHeight="false" outlineLevel="0" collapsed="false">
      <c r="B1048549" s="0" t="n">
        <v>67</v>
      </c>
    </row>
    <row r="1048550" customFormat="false" ht="12.8" hidden="false" customHeight="false" outlineLevel="0" collapsed="false">
      <c r="B1048550" s="0" t="n">
        <v>4</v>
      </c>
    </row>
    <row r="1048551" customFormat="false" ht="12.8" hidden="false" customHeight="false" outlineLevel="0" collapsed="false">
      <c r="B1048551" s="0" t="n">
        <v>19</v>
      </c>
    </row>
    <row r="1048552" customFormat="false" ht="12.8" hidden="false" customHeight="false" outlineLevel="0" collapsed="false">
      <c r="B1048552" s="0" t="n">
        <v>18</v>
      </c>
    </row>
    <row r="1048553" customFormat="false" ht="12.8" hidden="false" customHeight="false" outlineLevel="0" collapsed="false">
      <c r="B1048553" s="0" t="n">
        <v>19</v>
      </c>
    </row>
    <row r="1048554" customFormat="false" ht="12.8" hidden="false" customHeight="false" outlineLevel="0" collapsed="false">
      <c r="B1048554" s="0" t="n">
        <v>12</v>
      </c>
    </row>
    <row r="1048555" customFormat="false" ht="12.8" hidden="false" customHeight="false" outlineLevel="0" collapsed="false">
      <c r="B1048555" s="0" t="n">
        <v>7</v>
      </c>
    </row>
  </sheetData>
  <autoFilter ref="A1:E1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2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0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0</v>
      </c>
      <c r="H2" s="0" t="n">
        <f aca="false">QUARTILE(B$2:B$122,2)</f>
        <v>0</v>
      </c>
      <c r="I2" s="0" t="n">
        <f aca="false">QUARTILE(B$2:B$122,3)</f>
        <v>0</v>
      </c>
      <c r="J2" s="0" t="n">
        <f aca="false">I2-G2</f>
        <v>0</v>
      </c>
      <c r="K2" s="0" t="n">
        <f aca="false">I2+J2*1.5</f>
        <v>0</v>
      </c>
      <c r="L2" s="0" t="n">
        <f aca="false">G2-1.5*J2</f>
        <v>0</v>
      </c>
      <c r="M2" s="0" t="n">
        <f aca="false">H2/3</f>
        <v>0</v>
      </c>
    </row>
    <row r="3" customFormat="false" ht="12.8" hidden="false" customHeight="false" outlineLevel="0" collapsed="false">
      <c r="A3" s="0" t="s">
        <v>29</v>
      </c>
      <c r="B3" s="0" t="n">
        <v>0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4" t="s">
        <v>306</v>
      </c>
      <c r="H3" s="4" t="n">
        <f aca="false">100*COUNTIF(D1:D122,1)/121</f>
        <v>19.8347107438017</v>
      </c>
    </row>
    <row r="4" customFormat="false" ht="12.8" hidden="false" customHeight="false" outlineLevel="0" collapsed="false">
      <c r="A4" s="0" t="s">
        <v>30</v>
      </c>
      <c r="B4" s="0" t="n">
        <v>0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80.1652892561983</v>
      </c>
    </row>
    <row r="5" customFormat="false" ht="12.8" hidden="false" customHeight="false" outlineLevel="0" collapsed="false">
      <c r="A5" s="0" t="s">
        <v>31</v>
      </c>
      <c r="B5" s="0" t="n">
        <v>0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32</v>
      </c>
      <c r="B6" s="0" t="n">
        <v>0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33</v>
      </c>
      <c r="B7" s="0" t="n">
        <v>0</v>
      </c>
      <c r="C7" s="0" t="s">
        <v>178</v>
      </c>
      <c r="D7" s="11" t="n">
        <f aca="false">B7&gt;K$2</f>
        <v>0</v>
      </c>
      <c r="E7" s="11" t="n">
        <f aca="false">B7&lt;=M$2</f>
        <v>1</v>
      </c>
    </row>
    <row r="8" customFormat="false" ht="12.8" hidden="false" customHeight="false" outlineLevel="0" collapsed="false">
      <c r="A8" s="0" t="s">
        <v>34</v>
      </c>
      <c r="B8" s="0" t="n">
        <v>0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35</v>
      </c>
      <c r="B9" s="0" t="n">
        <v>0</v>
      </c>
      <c r="C9" s="0" t="s">
        <v>178</v>
      </c>
      <c r="D9" s="11" t="n">
        <f aca="false">B9&gt;K$2</f>
        <v>0</v>
      </c>
      <c r="E9" s="11" t="n">
        <f aca="false">B9&lt;=M$2</f>
        <v>1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s">
        <v>178</v>
      </c>
      <c r="D10" s="11" t="n">
        <f aca="false">B10&gt;K$2</f>
        <v>0</v>
      </c>
      <c r="E10" s="11" t="n">
        <f aca="false">B10&lt;=M$2</f>
        <v>1</v>
      </c>
    </row>
    <row r="11" customFormat="false" ht="12.8" hidden="false" customHeight="false" outlineLevel="0" collapsed="false">
      <c r="A11" s="0" t="s">
        <v>37</v>
      </c>
      <c r="B11" s="0" t="n">
        <v>4</v>
      </c>
      <c r="C11" s="0" t="s">
        <v>178</v>
      </c>
      <c r="D11" s="11" t="n">
        <f aca="false">B11&gt;K$2</f>
        <v>1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3</v>
      </c>
      <c r="C12" s="0" t="s">
        <v>178</v>
      </c>
      <c r="D12" s="11" t="n">
        <f aca="false">B12&gt;K$2</f>
        <v>1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0</v>
      </c>
      <c r="C13" s="0" t="s">
        <v>178</v>
      </c>
      <c r="D13" s="11" t="n">
        <f aca="false">B13&gt;K$2</f>
        <v>0</v>
      </c>
      <c r="E13" s="11" t="n">
        <f aca="false">B13&lt;=M$2</f>
        <v>1</v>
      </c>
    </row>
    <row r="14" customFormat="false" ht="12.8" hidden="false" customHeight="false" outlineLevel="0" collapsed="false">
      <c r="A14" s="0" t="s">
        <v>40</v>
      </c>
      <c r="B14" s="0" t="n">
        <v>0</v>
      </c>
      <c r="C14" s="0" t="s">
        <v>178</v>
      </c>
      <c r="D14" s="11" t="n">
        <f aca="false">B14&gt;K$2</f>
        <v>0</v>
      </c>
      <c r="E14" s="11" t="n">
        <f aca="false">B14&lt;=M$2</f>
        <v>1</v>
      </c>
    </row>
    <row r="15" customFormat="false" ht="12.8" hidden="false" customHeight="false" outlineLevel="0" collapsed="false">
      <c r="A15" s="0" t="s">
        <v>41</v>
      </c>
      <c r="B15" s="0" t="n">
        <v>4</v>
      </c>
      <c r="C15" s="0" t="s">
        <v>178</v>
      </c>
      <c r="D15" s="11" t="n">
        <f aca="false">B15&gt;K$2</f>
        <v>1</v>
      </c>
      <c r="E15" s="11" t="n">
        <f aca="false">B15&lt;=M$2</f>
        <v>0</v>
      </c>
    </row>
    <row r="16" customFormat="false" ht="12.8" hidden="false" customHeight="false" outlineLevel="0" collapsed="false">
      <c r="A16" s="0" t="s">
        <v>42</v>
      </c>
      <c r="B16" s="0" t="n">
        <v>0</v>
      </c>
      <c r="C16" s="0" t="s">
        <v>178</v>
      </c>
      <c r="D16" s="11" t="n">
        <f aca="false">B16&gt;K$2</f>
        <v>0</v>
      </c>
      <c r="E16" s="11" t="n">
        <f aca="false">B16&lt;=M$2</f>
        <v>1</v>
      </c>
    </row>
    <row r="17" customFormat="false" ht="12.8" hidden="false" customHeight="false" outlineLevel="0" collapsed="false">
      <c r="A17" s="0" t="s">
        <v>43</v>
      </c>
      <c r="B17" s="0" t="n">
        <v>2</v>
      </c>
      <c r="C17" s="0" t="s">
        <v>178</v>
      </c>
      <c r="D17" s="11" t="n">
        <f aca="false">B17&gt;K$2</f>
        <v>1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0</v>
      </c>
      <c r="C18" s="0" t="s">
        <v>178</v>
      </c>
      <c r="D18" s="11" t="n">
        <f aca="false">B18&gt;K$2</f>
        <v>0</v>
      </c>
      <c r="E18" s="11" t="n">
        <f aca="false">B18&lt;=M$2</f>
        <v>1</v>
      </c>
    </row>
    <row r="19" customFormat="false" ht="12.8" hidden="false" customHeight="false" outlineLevel="0" collapsed="false">
      <c r="A19" s="0" t="s">
        <v>45</v>
      </c>
      <c r="B19" s="0" t="n">
        <v>0</v>
      </c>
      <c r="C19" s="0" t="s">
        <v>178</v>
      </c>
      <c r="D19" s="11" t="n">
        <f aca="false">B19&gt;K$2</f>
        <v>0</v>
      </c>
      <c r="E19" s="11" t="n">
        <f aca="false">B19&lt;=M$2</f>
        <v>1</v>
      </c>
    </row>
    <row r="20" customFormat="false" ht="12.8" hidden="false" customHeight="false" outlineLevel="0" collapsed="false">
      <c r="A20" s="0" t="s">
        <v>46</v>
      </c>
      <c r="B20" s="0" t="n">
        <v>0</v>
      </c>
      <c r="C20" s="0" t="s">
        <v>178</v>
      </c>
      <c r="D20" s="11" t="n">
        <f aca="false">B20&gt;K$2</f>
        <v>0</v>
      </c>
      <c r="E20" s="11" t="n">
        <f aca="false">B20&lt;=M$2</f>
        <v>1</v>
      </c>
    </row>
    <row r="21" customFormat="false" ht="12.8" hidden="false" customHeight="false" outlineLevel="0" collapsed="false">
      <c r="A21" s="0" t="s">
        <v>47</v>
      </c>
      <c r="B21" s="0" t="n">
        <v>0</v>
      </c>
      <c r="C21" s="0" t="s">
        <v>178</v>
      </c>
      <c r="D21" s="11" t="n">
        <f aca="false">B21&gt;K$2</f>
        <v>0</v>
      </c>
      <c r="E21" s="11" t="n">
        <f aca="false">B21&lt;=M$2</f>
        <v>1</v>
      </c>
    </row>
    <row r="22" customFormat="false" ht="12.8" hidden="false" customHeight="false" outlineLevel="0" collapsed="false">
      <c r="A22" s="0" t="s">
        <v>48</v>
      </c>
      <c r="B22" s="0" t="n">
        <v>0</v>
      </c>
      <c r="C22" s="0" t="s">
        <v>178</v>
      </c>
      <c r="D22" s="11" t="n">
        <f aca="false">B22&gt;K$2</f>
        <v>0</v>
      </c>
      <c r="E22" s="11" t="n">
        <f aca="false">B22&lt;=M$2</f>
        <v>1</v>
      </c>
    </row>
    <row r="23" customFormat="false" ht="12.8" hidden="false" customHeight="false" outlineLevel="0" collapsed="false">
      <c r="A23" s="0" t="s">
        <v>49</v>
      </c>
      <c r="B23" s="0" t="n">
        <v>0</v>
      </c>
      <c r="C23" s="0" t="s">
        <v>178</v>
      </c>
      <c r="D23" s="11" t="n">
        <f aca="false">B23&gt;K$2</f>
        <v>0</v>
      </c>
      <c r="E23" s="11" t="n">
        <f aca="false">B23&lt;=M$2</f>
        <v>1</v>
      </c>
    </row>
    <row r="24" customFormat="false" ht="12.8" hidden="false" customHeight="false" outlineLevel="0" collapsed="false">
      <c r="A24" s="0" t="s">
        <v>50</v>
      </c>
      <c r="B24" s="0" t="n">
        <v>0</v>
      </c>
      <c r="C24" s="0" t="s">
        <v>178</v>
      </c>
      <c r="D24" s="11" t="n">
        <f aca="false">B24&gt;K$2</f>
        <v>0</v>
      </c>
      <c r="E24" s="11" t="n">
        <f aca="false">B24&lt;=M$2</f>
        <v>1</v>
      </c>
    </row>
    <row r="25" customFormat="false" ht="12.8" hidden="false" customHeight="false" outlineLevel="0" collapsed="false">
      <c r="A25" s="0" t="s">
        <v>51</v>
      </c>
      <c r="B25" s="0" t="n">
        <v>0</v>
      </c>
      <c r="C25" s="0" t="s">
        <v>178</v>
      </c>
      <c r="D25" s="11" t="n">
        <f aca="false">B25&gt;K$2</f>
        <v>0</v>
      </c>
      <c r="E25" s="11" t="n">
        <f aca="false">B25&lt;=M$2</f>
        <v>1</v>
      </c>
    </row>
    <row r="26" customFormat="false" ht="12.8" hidden="false" customHeight="false" outlineLevel="0" collapsed="false">
      <c r="A26" s="0" t="s">
        <v>52</v>
      </c>
      <c r="B26" s="0" t="n">
        <v>0</v>
      </c>
      <c r="C26" s="0" t="s">
        <v>178</v>
      </c>
      <c r="D26" s="11" t="n">
        <f aca="false">B26&gt;K$2</f>
        <v>0</v>
      </c>
      <c r="E26" s="11" t="n">
        <f aca="false">B26&lt;=M$2</f>
        <v>1</v>
      </c>
    </row>
    <row r="27" customFormat="false" ht="12.8" hidden="false" customHeight="false" outlineLevel="0" collapsed="false">
      <c r="A27" s="0" t="s">
        <v>53</v>
      </c>
      <c r="B27" s="0" t="n">
        <v>0</v>
      </c>
      <c r="C27" s="0" t="s">
        <v>178</v>
      </c>
      <c r="D27" s="11" t="n">
        <f aca="false">B27&gt;K$2</f>
        <v>0</v>
      </c>
      <c r="E27" s="11" t="n">
        <f aca="false">B27&lt;=M$2</f>
        <v>1</v>
      </c>
    </row>
    <row r="28" customFormat="false" ht="12.8" hidden="false" customHeight="false" outlineLevel="0" collapsed="false">
      <c r="A28" s="0" t="s">
        <v>54</v>
      </c>
      <c r="B28" s="0" t="n">
        <v>1</v>
      </c>
      <c r="C28" s="0" t="s">
        <v>178</v>
      </c>
      <c r="D28" s="11" t="n">
        <f aca="false">B28&gt;K$2</f>
        <v>1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0</v>
      </c>
      <c r="C29" s="0" t="s">
        <v>178</v>
      </c>
      <c r="D29" s="11" t="n">
        <f aca="false">B29&gt;K$2</f>
        <v>0</v>
      </c>
      <c r="E29" s="11" t="n">
        <f aca="false">B29&lt;=M$2</f>
        <v>1</v>
      </c>
    </row>
    <row r="30" customFormat="false" ht="12.8" hidden="false" customHeight="false" outlineLevel="0" collapsed="false">
      <c r="A30" s="0" t="s">
        <v>56</v>
      </c>
      <c r="B30" s="0" t="n">
        <v>0</v>
      </c>
      <c r="C30" s="0" t="s">
        <v>178</v>
      </c>
      <c r="D30" s="11" t="n">
        <f aca="false">B30&gt;K$2</f>
        <v>0</v>
      </c>
      <c r="E30" s="11" t="n">
        <f aca="false">B30&lt;=M$2</f>
        <v>1</v>
      </c>
    </row>
    <row r="31" customFormat="false" ht="12.8" hidden="false" customHeight="false" outlineLevel="0" collapsed="false">
      <c r="A31" s="0" t="s">
        <v>57</v>
      </c>
      <c r="B31" s="0" t="n">
        <v>0</v>
      </c>
      <c r="C31" s="0" t="s">
        <v>178</v>
      </c>
      <c r="D31" s="11" t="n">
        <f aca="false">B31&gt;K$2</f>
        <v>0</v>
      </c>
      <c r="E31" s="11" t="n">
        <f aca="false">B31&lt;=M$2</f>
        <v>1</v>
      </c>
    </row>
    <row r="32" customFormat="false" ht="12.8" hidden="false" customHeight="false" outlineLevel="0" collapsed="false">
      <c r="A32" s="0" t="s">
        <v>58</v>
      </c>
      <c r="B32" s="0" t="n">
        <v>0</v>
      </c>
      <c r="C32" s="0" t="s">
        <v>178</v>
      </c>
      <c r="D32" s="11" t="n">
        <f aca="false">B32&gt;K$2</f>
        <v>0</v>
      </c>
      <c r="E32" s="11" t="n">
        <f aca="false">B32&lt;=M$2</f>
        <v>1</v>
      </c>
    </row>
    <row r="33" customFormat="false" ht="12.8" hidden="false" customHeight="false" outlineLevel="0" collapsed="false">
      <c r="A33" s="0" t="s">
        <v>59</v>
      </c>
      <c r="B33" s="0" t="n">
        <v>0</v>
      </c>
      <c r="C33" s="0" t="s">
        <v>178</v>
      </c>
      <c r="D33" s="11" t="n">
        <f aca="false">B33&gt;K$2</f>
        <v>0</v>
      </c>
      <c r="E33" s="11" t="n">
        <f aca="false">B33&lt;=M$2</f>
        <v>1</v>
      </c>
    </row>
    <row r="34" customFormat="false" ht="12.8" hidden="false" customHeight="false" outlineLevel="0" collapsed="false">
      <c r="A34" s="0" t="s">
        <v>60</v>
      </c>
      <c r="B34" s="0" t="n">
        <v>0</v>
      </c>
      <c r="C34" s="0" t="s">
        <v>178</v>
      </c>
      <c r="D34" s="11" t="n">
        <f aca="false">B34&gt;K$2</f>
        <v>0</v>
      </c>
      <c r="E34" s="11" t="n">
        <f aca="false">B34&lt;=M$2</f>
        <v>1</v>
      </c>
    </row>
    <row r="35" customFormat="false" ht="12.8" hidden="false" customHeight="false" outlineLevel="0" collapsed="false">
      <c r="A35" s="0" t="s">
        <v>61</v>
      </c>
      <c r="B35" s="0" t="n">
        <v>0</v>
      </c>
      <c r="C35" s="0" t="s">
        <v>178</v>
      </c>
      <c r="D35" s="11" t="n">
        <f aca="false">B35&gt;K$2</f>
        <v>0</v>
      </c>
      <c r="E35" s="11" t="n">
        <f aca="false">B35&lt;=M$2</f>
        <v>1</v>
      </c>
    </row>
    <row r="36" customFormat="false" ht="12.8" hidden="false" customHeight="false" outlineLevel="0" collapsed="false">
      <c r="A36" s="0" t="s">
        <v>62</v>
      </c>
      <c r="B36" s="0" t="n">
        <v>0</v>
      </c>
      <c r="C36" s="0" t="s">
        <v>178</v>
      </c>
      <c r="D36" s="11" t="n">
        <f aca="false">B36&gt;K$2</f>
        <v>0</v>
      </c>
      <c r="E36" s="11" t="n">
        <f aca="false">B36&lt;=M$2</f>
        <v>1</v>
      </c>
    </row>
    <row r="37" customFormat="false" ht="12.8" hidden="false" customHeight="false" outlineLevel="0" collapsed="false">
      <c r="A37" s="0" t="s">
        <v>63</v>
      </c>
      <c r="B37" s="0" t="n">
        <v>0</v>
      </c>
      <c r="C37" s="0" t="s">
        <v>178</v>
      </c>
      <c r="D37" s="11" t="n">
        <f aca="false">B37&gt;K$2</f>
        <v>0</v>
      </c>
      <c r="E37" s="11" t="n">
        <f aca="false">B37&lt;=M$2</f>
        <v>1</v>
      </c>
    </row>
    <row r="38" customFormat="false" ht="12.8" hidden="false" customHeight="false" outlineLevel="0" collapsed="false">
      <c r="A38" s="0" t="s">
        <v>64</v>
      </c>
      <c r="B38" s="0" t="n">
        <v>0</v>
      </c>
      <c r="C38" s="0" t="s">
        <v>178</v>
      </c>
      <c r="D38" s="11" t="n">
        <f aca="false">B38&gt;K$2</f>
        <v>0</v>
      </c>
      <c r="E38" s="11" t="n">
        <f aca="false">B38&lt;=M$2</f>
        <v>1</v>
      </c>
    </row>
    <row r="39" customFormat="false" ht="12.8" hidden="false" customHeight="false" outlineLevel="0" collapsed="false">
      <c r="A39" s="0" t="s">
        <v>65</v>
      </c>
      <c r="B39" s="0" t="n">
        <v>0</v>
      </c>
      <c r="C39" s="0" t="s">
        <v>178</v>
      </c>
      <c r="D39" s="11" t="n">
        <f aca="false">B39&gt;K$2</f>
        <v>0</v>
      </c>
      <c r="E39" s="11" t="n">
        <f aca="false">B39&lt;=M$2</f>
        <v>1</v>
      </c>
    </row>
    <row r="40" customFormat="false" ht="12.8" hidden="false" customHeight="false" outlineLevel="0" collapsed="false">
      <c r="A40" s="0" t="s">
        <v>66</v>
      </c>
      <c r="B40" s="0" t="n">
        <v>1</v>
      </c>
      <c r="C40" s="0" t="s">
        <v>178</v>
      </c>
      <c r="D40" s="11" t="n">
        <f aca="false">B40&gt;K$2</f>
        <v>1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0</v>
      </c>
      <c r="C41" s="0" t="s">
        <v>178</v>
      </c>
      <c r="D41" s="11" t="n">
        <f aca="false">B41&gt;K$2</f>
        <v>0</v>
      </c>
      <c r="E41" s="11" t="n">
        <f aca="false">B41&lt;=M$2</f>
        <v>1</v>
      </c>
    </row>
    <row r="42" customFormat="false" ht="12.8" hidden="false" customHeight="false" outlineLevel="0" collapsed="false">
      <c r="A42" s="0" t="s">
        <v>68</v>
      </c>
      <c r="B42" s="0" t="n">
        <v>0</v>
      </c>
      <c r="C42" s="0" t="s">
        <v>178</v>
      </c>
      <c r="D42" s="11" t="n">
        <f aca="false">B42&gt;K$2</f>
        <v>0</v>
      </c>
      <c r="E42" s="11" t="n">
        <f aca="false">B42&lt;=M$2</f>
        <v>1</v>
      </c>
    </row>
    <row r="43" customFormat="false" ht="12.8" hidden="false" customHeight="false" outlineLevel="0" collapsed="false">
      <c r="A43" s="0" t="s">
        <v>69</v>
      </c>
      <c r="B43" s="0" t="n">
        <v>0</v>
      </c>
      <c r="C43" s="0" t="s">
        <v>178</v>
      </c>
      <c r="D43" s="11" t="n">
        <f aca="false">B43&gt;K$2</f>
        <v>0</v>
      </c>
      <c r="E43" s="11" t="n">
        <f aca="false">B43&lt;=M$2</f>
        <v>1</v>
      </c>
    </row>
    <row r="44" customFormat="false" ht="12.8" hidden="false" customHeight="false" outlineLevel="0" collapsed="false">
      <c r="A44" s="0" t="s">
        <v>70</v>
      </c>
      <c r="B44" s="0" t="n">
        <v>0</v>
      </c>
      <c r="C44" s="0" t="s">
        <v>178</v>
      </c>
      <c r="D44" s="11" t="n">
        <f aca="false">B44&gt;K$2</f>
        <v>0</v>
      </c>
      <c r="E44" s="11" t="n">
        <f aca="false">B44&lt;=M$2</f>
        <v>1</v>
      </c>
    </row>
    <row r="45" customFormat="false" ht="12.8" hidden="false" customHeight="false" outlineLevel="0" collapsed="false">
      <c r="A45" s="0" t="s">
        <v>71</v>
      </c>
      <c r="B45" s="0" t="n">
        <v>3</v>
      </c>
      <c r="C45" s="0" t="s">
        <v>178</v>
      </c>
      <c r="D45" s="11" t="n">
        <f aca="false">B45&gt;K$2</f>
        <v>1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0</v>
      </c>
      <c r="C46" s="0" t="s">
        <v>178</v>
      </c>
      <c r="D46" s="11" t="n">
        <f aca="false">B46&gt;K$2</f>
        <v>0</v>
      </c>
      <c r="E46" s="11" t="n">
        <f aca="false">B46&lt;=M$2</f>
        <v>1</v>
      </c>
    </row>
    <row r="47" customFormat="false" ht="12.8" hidden="false" customHeight="false" outlineLevel="0" collapsed="false">
      <c r="A47" s="0" t="s">
        <v>73</v>
      </c>
      <c r="B47" s="0" t="n">
        <v>9</v>
      </c>
      <c r="C47" s="0" t="s">
        <v>178</v>
      </c>
      <c r="D47" s="11" t="n">
        <f aca="false">B47&gt;K$2</f>
        <v>1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1</v>
      </c>
      <c r="C48" s="0" t="s">
        <v>178</v>
      </c>
      <c r="D48" s="11" t="n">
        <f aca="false">B48&gt;K$2</f>
        <v>1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0</v>
      </c>
      <c r="C49" s="0" t="s">
        <v>178</v>
      </c>
      <c r="D49" s="11" t="n">
        <f aca="false">B49&gt;K$2</f>
        <v>0</v>
      </c>
      <c r="E49" s="11" t="n">
        <f aca="false">B49&lt;=M$2</f>
        <v>1</v>
      </c>
    </row>
    <row r="50" customFormat="false" ht="12.8" hidden="false" customHeight="false" outlineLevel="0" collapsed="false">
      <c r="A50" s="0" t="s">
        <v>76</v>
      </c>
      <c r="B50" s="0" t="n">
        <v>0</v>
      </c>
      <c r="C50" s="0" t="s">
        <v>178</v>
      </c>
      <c r="D50" s="11" t="n">
        <f aca="false">B50&gt;K$2</f>
        <v>0</v>
      </c>
      <c r="E50" s="11" t="n">
        <f aca="false">B50&lt;=M$2</f>
        <v>1</v>
      </c>
    </row>
    <row r="51" customFormat="false" ht="12.8" hidden="false" customHeight="false" outlineLevel="0" collapsed="false">
      <c r="A51" s="0" t="s">
        <v>77</v>
      </c>
      <c r="B51" s="0" t="n">
        <v>3</v>
      </c>
      <c r="C51" s="0" t="s">
        <v>178</v>
      </c>
      <c r="D51" s="11" t="n">
        <f aca="false">B51&gt;K$2</f>
        <v>1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1</v>
      </c>
      <c r="C52" s="0" t="s">
        <v>178</v>
      </c>
      <c r="D52" s="11" t="n">
        <f aca="false">B52&gt;K$2</f>
        <v>1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0</v>
      </c>
      <c r="C53" s="0" t="s">
        <v>178</v>
      </c>
      <c r="D53" s="11" t="n">
        <f aca="false">B53&gt;K$2</f>
        <v>0</v>
      </c>
      <c r="E53" s="11" t="n">
        <f aca="false">B53&lt;=M$2</f>
        <v>1</v>
      </c>
    </row>
    <row r="54" customFormat="false" ht="12.8" hidden="false" customHeight="false" outlineLevel="0" collapsed="false">
      <c r="A54" s="0" t="s">
        <v>80</v>
      </c>
      <c r="B54" s="0" t="n">
        <v>0</v>
      </c>
      <c r="C54" s="0" t="s">
        <v>178</v>
      </c>
      <c r="D54" s="11" t="n">
        <f aca="false">B54&gt;K$2</f>
        <v>0</v>
      </c>
      <c r="E54" s="11" t="n">
        <f aca="false">B54&lt;=M$2</f>
        <v>1</v>
      </c>
    </row>
    <row r="55" customFormat="false" ht="12.8" hidden="false" customHeight="false" outlineLevel="0" collapsed="false">
      <c r="A55" s="0" t="s">
        <v>81</v>
      </c>
      <c r="B55" s="0" t="n">
        <v>0</v>
      </c>
      <c r="C55" s="0" t="s">
        <v>178</v>
      </c>
      <c r="D55" s="11" t="n">
        <f aca="false">B55&gt;K$2</f>
        <v>0</v>
      </c>
      <c r="E55" s="11" t="n">
        <f aca="false">B55&lt;=M$2</f>
        <v>1</v>
      </c>
    </row>
    <row r="56" customFormat="false" ht="12.8" hidden="false" customHeight="false" outlineLevel="0" collapsed="false">
      <c r="A56" s="0" t="s">
        <v>82</v>
      </c>
      <c r="B56" s="0" t="n">
        <v>0</v>
      </c>
      <c r="C56" s="0" t="s">
        <v>178</v>
      </c>
      <c r="D56" s="11" t="n">
        <f aca="false">B56&gt;K$2</f>
        <v>0</v>
      </c>
      <c r="E56" s="11" t="n">
        <f aca="false">B56&lt;=M$2</f>
        <v>1</v>
      </c>
    </row>
    <row r="57" customFormat="false" ht="12.8" hidden="false" customHeight="false" outlineLevel="0" collapsed="false">
      <c r="A57" s="0" t="s">
        <v>83</v>
      </c>
      <c r="B57" s="0" t="n">
        <v>4</v>
      </c>
      <c r="C57" s="0" t="s">
        <v>178</v>
      </c>
      <c r="D57" s="11" t="n">
        <f aca="false">B57&gt;K$2</f>
        <v>1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0</v>
      </c>
      <c r="C58" s="0" t="s">
        <v>178</v>
      </c>
      <c r="D58" s="11" t="n">
        <f aca="false">B58&gt;K$2</f>
        <v>0</v>
      </c>
      <c r="E58" s="11" t="n">
        <f aca="false">B58&lt;=M$2</f>
        <v>1</v>
      </c>
    </row>
    <row r="59" customFormat="false" ht="12.8" hidden="false" customHeight="false" outlineLevel="0" collapsed="false">
      <c r="A59" s="0" t="s">
        <v>85</v>
      </c>
      <c r="B59" s="0" t="n">
        <v>0</v>
      </c>
      <c r="C59" s="0" t="s">
        <v>178</v>
      </c>
      <c r="D59" s="11" t="n">
        <f aca="false">B59&gt;K$2</f>
        <v>0</v>
      </c>
      <c r="E59" s="11" t="n">
        <f aca="false">B59&lt;=M$2</f>
        <v>1</v>
      </c>
    </row>
    <row r="60" customFormat="false" ht="12.8" hidden="false" customHeight="false" outlineLevel="0" collapsed="false">
      <c r="A60" s="0" t="s">
        <v>86</v>
      </c>
      <c r="B60" s="0" t="n">
        <v>2</v>
      </c>
      <c r="C60" s="0" t="s">
        <v>178</v>
      </c>
      <c r="D60" s="11" t="n">
        <f aca="false">B60&gt;K$2</f>
        <v>1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0</v>
      </c>
      <c r="C61" s="0" t="s">
        <v>178</v>
      </c>
      <c r="D61" s="11" t="n">
        <f aca="false">B61&gt;K$2</f>
        <v>0</v>
      </c>
      <c r="E61" s="11" t="n">
        <f aca="false">B61&lt;=M$2</f>
        <v>1</v>
      </c>
    </row>
    <row r="62" customFormat="false" ht="12.8" hidden="false" customHeight="false" outlineLevel="0" collapsed="false">
      <c r="A62" s="0" t="s">
        <v>88</v>
      </c>
      <c r="B62" s="0" t="n">
        <v>0</v>
      </c>
      <c r="C62" s="0" t="s">
        <v>178</v>
      </c>
      <c r="D62" s="11" t="n">
        <f aca="false">B62&gt;K$2</f>
        <v>0</v>
      </c>
      <c r="E62" s="11" t="n">
        <f aca="false">B62&lt;=M$2</f>
        <v>1</v>
      </c>
    </row>
    <row r="63" customFormat="false" ht="12.8" hidden="false" customHeight="false" outlineLevel="0" collapsed="false">
      <c r="A63" s="0" t="s">
        <v>89</v>
      </c>
      <c r="B63" s="0" t="n">
        <v>0</v>
      </c>
      <c r="C63" s="0" t="s">
        <v>178</v>
      </c>
      <c r="D63" s="11" t="n">
        <f aca="false">B63&gt;K$2</f>
        <v>0</v>
      </c>
      <c r="E63" s="11" t="n">
        <f aca="false">B63&lt;=M$2</f>
        <v>1</v>
      </c>
    </row>
    <row r="64" customFormat="false" ht="12.8" hidden="false" customHeight="false" outlineLevel="0" collapsed="false">
      <c r="A64" s="0" t="s">
        <v>90</v>
      </c>
      <c r="B64" s="0" t="n">
        <v>2</v>
      </c>
      <c r="C64" s="0" t="s">
        <v>178</v>
      </c>
      <c r="D64" s="11" t="n">
        <f aca="false">B64&gt;K$2</f>
        <v>1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2</v>
      </c>
      <c r="C65" s="0" t="s">
        <v>178</v>
      </c>
      <c r="D65" s="11" t="n">
        <f aca="false">B65&gt;K$2</f>
        <v>1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0</v>
      </c>
      <c r="C66" s="0" t="s">
        <v>178</v>
      </c>
      <c r="D66" s="11" t="n">
        <f aca="false">B66&gt;K$2</f>
        <v>0</v>
      </c>
      <c r="E66" s="11" t="n">
        <f aca="false">B66&lt;=M$2</f>
        <v>1</v>
      </c>
    </row>
    <row r="67" customFormat="false" ht="12.8" hidden="false" customHeight="false" outlineLevel="0" collapsed="false">
      <c r="A67" s="0" t="s">
        <v>93</v>
      </c>
      <c r="B67" s="0" t="n">
        <v>0</v>
      </c>
      <c r="C67" s="0" t="s">
        <v>178</v>
      </c>
      <c r="D67" s="11" t="n">
        <f aca="false">B67&gt;K$2</f>
        <v>0</v>
      </c>
      <c r="E67" s="11" t="n">
        <f aca="false">B67&lt;=M$2</f>
        <v>1</v>
      </c>
    </row>
    <row r="68" customFormat="false" ht="12.8" hidden="false" customHeight="false" outlineLevel="0" collapsed="false">
      <c r="A68" s="0" t="s">
        <v>94</v>
      </c>
      <c r="B68" s="0" t="n">
        <v>0</v>
      </c>
      <c r="C68" s="0" t="s">
        <v>178</v>
      </c>
      <c r="D68" s="11" t="n">
        <f aca="false">B68&gt;K$2</f>
        <v>0</v>
      </c>
      <c r="E68" s="11" t="n">
        <f aca="false">B68&lt;=M$2</f>
        <v>1</v>
      </c>
    </row>
    <row r="69" customFormat="false" ht="12.8" hidden="false" customHeight="false" outlineLevel="0" collapsed="false">
      <c r="A69" s="0" t="s">
        <v>95</v>
      </c>
      <c r="B69" s="0" t="n">
        <v>0</v>
      </c>
      <c r="C69" s="0" t="s">
        <v>178</v>
      </c>
      <c r="D69" s="11" t="n">
        <f aca="false">B69&gt;K$2</f>
        <v>0</v>
      </c>
      <c r="E69" s="11" t="n">
        <f aca="false">B69&lt;=M$2</f>
        <v>1</v>
      </c>
    </row>
    <row r="70" customFormat="false" ht="12.8" hidden="false" customHeight="false" outlineLevel="0" collapsed="false">
      <c r="A70" s="0" t="s">
        <v>96</v>
      </c>
      <c r="B70" s="0" t="n">
        <v>1</v>
      </c>
      <c r="C70" s="0" t="s">
        <v>178</v>
      </c>
      <c r="D70" s="11" t="n">
        <f aca="false">B70&gt;K$2</f>
        <v>1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0</v>
      </c>
      <c r="C71" s="0" t="s">
        <v>178</v>
      </c>
      <c r="D71" s="11" t="n">
        <f aca="false">B71&gt;K$2</f>
        <v>0</v>
      </c>
      <c r="E71" s="11" t="n">
        <f aca="false">B71&lt;=M$2</f>
        <v>1</v>
      </c>
    </row>
    <row r="72" customFormat="false" ht="12.8" hidden="false" customHeight="false" outlineLevel="0" collapsed="false">
      <c r="A72" s="0" t="s">
        <v>98</v>
      </c>
      <c r="B72" s="0" t="n">
        <v>0</v>
      </c>
      <c r="C72" s="0" t="s">
        <v>178</v>
      </c>
      <c r="D72" s="11" t="n">
        <f aca="false">B72&gt;K$2</f>
        <v>0</v>
      </c>
      <c r="E72" s="11" t="n">
        <f aca="false">B72&lt;=M$2</f>
        <v>1</v>
      </c>
    </row>
    <row r="73" customFormat="false" ht="12.8" hidden="false" customHeight="false" outlineLevel="0" collapsed="false">
      <c r="A73" s="0" t="s">
        <v>99</v>
      </c>
      <c r="B73" s="0" t="n">
        <v>0</v>
      </c>
      <c r="C73" s="0" t="s">
        <v>178</v>
      </c>
      <c r="D73" s="11" t="n">
        <f aca="false">B73&gt;K$2</f>
        <v>0</v>
      </c>
      <c r="E73" s="11" t="n">
        <f aca="false">B73&lt;=M$2</f>
        <v>1</v>
      </c>
    </row>
    <row r="74" customFormat="false" ht="12.8" hidden="false" customHeight="false" outlineLevel="0" collapsed="false">
      <c r="A74" s="0" t="s">
        <v>100</v>
      </c>
      <c r="B74" s="0" t="n">
        <v>0</v>
      </c>
      <c r="C74" s="0" t="s">
        <v>178</v>
      </c>
      <c r="D74" s="11" t="n">
        <f aca="false">B74&gt;K$2</f>
        <v>0</v>
      </c>
      <c r="E74" s="11" t="n">
        <f aca="false">B74&lt;=M$2</f>
        <v>1</v>
      </c>
    </row>
    <row r="75" customFormat="false" ht="12.8" hidden="false" customHeight="false" outlineLevel="0" collapsed="false">
      <c r="A75" s="0" t="s">
        <v>101</v>
      </c>
      <c r="B75" s="0" t="n">
        <v>0</v>
      </c>
      <c r="C75" s="0" t="s">
        <v>178</v>
      </c>
      <c r="D75" s="11" t="n">
        <f aca="false">B75&gt;K$2</f>
        <v>0</v>
      </c>
      <c r="E75" s="11" t="n">
        <f aca="false">B75&lt;=M$2</f>
        <v>1</v>
      </c>
    </row>
    <row r="76" customFormat="false" ht="12.8" hidden="false" customHeight="false" outlineLevel="0" collapsed="false">
      <c r="A76" s="0" t="s">
        <v>102</v>
      </c>
      <c r="B76" s="0" t="n">
        <v>0</v>
      </c>
      <c r="C76" s="0" t="s">
        <v>178</v>
      </c>
      <c r="D76" s="11" t="n">
        <f aca="false">B76&gt;K$2</f>
        <v>0</v>
      </c>
      <c r="E76" s="11" t="n">
        <f aca="false">B76&lt;=M$2</f>
        <v>1</v>
      </c>
    </row>
    <row r="77" customFormat="false" ht="12.8" hidden="false" customHeight="false" outlineLevel="0" collapsed="false">
      <c r="A77" s="0" t="s">
        <v>103</v>
      </c>
      <c r="B77" s="0" t="n">
        <v>0</v>
      </c>
      <c r="C77" s="0" t="s">
        <v>178</v>
      </c>
      <c r="D77" s="11" t="n">
        <f aca="false">B77&gt;K$2</f>
        <v>0</v>
      </c>
      <c r="E77" s="11" t="n">
        <f aca="false">B77&lt;=M$2</f>
        <v>1</v>
      </c>
    </row>
    <row r="78" customFormat="false" ht="12.8" hidden="false" customHeight="false" outlineLevel="0" collapsed="false">
      <c r="A78" s="0" t="s">
        <v>104</v>
      </c>
      <c r="B78" s="0" t="n">
        <v>0</v>
      </c>
      <c r="C78" s="0" t="s">
        <v>178</v>
      </c>
      <c r="D78" s="11" t="n">
        <f aca="false">B78&gt;K$2</f>
        <v>0</v>
      </c>
      <c r="E78" s="11" t="n">
        <f aca="false">B78&lt;=M$2</f>
        <v>1</v>
      </c>
    </row>
    <row r="79" customFormat="false" ht="12.8" hidden="false" customHeight="false" outlineLevel="0" collapsed="false">
      <c r="A79" s="0" t="s">
        <v>105</v>
      </c>
      <c r="B79" s="0" t="n">
        <v>0</v>
      </c>
      <c r="C79" s="0" t="s">
        <v>178</v>
      </c>
      <c r="D79" s="11" t="n">
        <f aca="false">B79&gt;K$2</f>
        <v>0</v>
      </c>
      <c r="E79" s="11" t="n">
        <f aca="false">B79&lt;=M$2</f>
        <v>1</v>
      </c>
    </row>
    <row r="80" customFormat="false" ht="12.8" hidden="false" customHeight="false" outlineLevel="0" collapsed="false">
      <c r="A80" s="0" t="s">
        <v>106</v>
      </c>
      <c r="B80" s="0" t="n">
        <v>0</v>
      </c>
      <c r="C80" s="0" t="s">
        <v>178</v>
      </c>
      <c r="D80" s="11" t="n">
        <f aca="false">B80&gt;K$2</f>
        <v>0</v>
      </c>
      <c r="E80" s="11" t="n">
        <f aca="false">B80&lt;=M$2</f>
        <v>1</v>
      </c>
    </row>
    <row r="81" customFormat="false" ht="12.8" hidden="false" customHeight="false" outlineLevel="0" collapsed="false">
      <c r="A81" s="0" t="s">
        <v>107</v>
      </c>
      <c r="B81" s="0" t="n">
        <v>0</v>
      </c>
      <c r="C81" s="0" t="s">
        <v>178</v>
      </c>
      <c r="D81" s="11" t="n">
        <f aca="false">B81&gt;K$2</f>
        <v>0</v>
      </c>
      <c r="E81" s="11" t="n">
        <f aca="false">B81&lt;=M$2</f>
        <v>1</v>
      </c>
    </row>
    <row r="82" customFormat="false" ht="12.8" hidden="false" customHeight="false" outlineLevel="0" collapsed="false">
      <c r="A82" s="0" t="s">
        <v>108</v>
      </c>
      <c r="B82" s="0" t="n">
        <v>0</v>
      </c>
      <c r="C82" s="0" t="s">
        <v>178</v>
      </c>
      <c r="D82" s="11" t="n">
        <f aca="false">B82&gt;K$2</f>
        <v>0</v>
      </c>
      <c r="E82" s="11" t="n">
        <f aca="false">B82&lt;=M$2</f>
        <v>1</v>
      </c>
    </row>
    <row r="83" customFormat="false" ht="12.8" hidden="false" customHeight="false" outlineLevel="0" collapsed="false">
      <c r="A83" s="0" t="s">
        <v>109</v>
      </c>
      <c r="B83" s="0" t="n">
        <v>0</v>
      </c>
      <c r="C83" s="0" t="s">
        <v>178</v>
      </c>
      <c r="D83" s="11" t="n">
        <f aca="false">B83&gt;K$2</f>
        <v>0</v>
      </c>
      <c r="E83" s="11" t="n">
        <f aca="false">B83&lt;=M$2</f>
        <v>1</v>
      </c>
    </row>
    <row r="84" customFormat="false" ht="12.8" hidden="false" customHeight="false" outlineLevel="0" collapsed="false">
      <c r="A84" s="0" t="s">
        <v>110</v>
      </c>
      <c r="B84" s="0" t="n">
        <v>2</v>
      </c>
      <c r="C84" s="0" t="s">
        <v>178</v>
      </c>
      <c r="D84" s="11" t="n">
        <f aca="false">B84&gt;K$2</f>
        <v>1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0</v>
      </c>
      <c r="C85" s="0" t="s">
        <v>178</v>
      </c>
      <c r="D85" s="11" t="n">
        <f aca="false">B85&gt;K$2</f>
        <v>0</v>
      </c>
      <c r="E85" s="11" t="n">
        <f aca="false">B85&lt;=M$2</f>
        <v>1</v>
      </c>
    </row>
    <row r="86" customFormat="false" ht="12.8" hidden="false" customHeight="false" outlineLevel="0" collapsed="false">
      <c r="A86" s="0" t="s">
        <v>112</v>
      </c>
      <c r="B86" s="0" t="n">
        <v>0</v>
      </c>
      <c r="C86" s="0" t="s">
        <v>178</v>
      </c>
      <c r="D86" s="11" t="n">
        <f aca="false">B86&gt;K$2</f>
        <v>0</v>
      </c>
      <c r="E86" s="11" t="n">
        <f aca="false">B86&lt;=M$2</f>
        <v>1</v>
      </c>
    </row>
    <row r="87" customFormat="false" ht="12.8" hidden="false" customHeight="false" outlineLevel="0" collapsed="false">
      <c r="A87" s="0" t="s">
        <v>113</v>
      </c>
      <c r="B87" s="0" t="n">
        <v>0</v>
      </c>
      <c r="C87" s="0" t="s">
        <v>178</v>
      </c>
      <c r="D87" s="11" t="n">
        <f aca="false">B87&gt;K$2</f>
        <v>0</v>
      </c>
      <c r="E87" s="11" t="n">
        <f aca="false">B87&lt;=M$2</f>
        <v>1</v>
      </c>
    </row>
    <row r="88" customFormat="false" ht="12.8" hidden="false" customHeight="false" outlineLevel="0" collapsed="false">
      <c r="A88" s="0" t="s">
        <v>114</v>
      </c>
      <c r="B88" s="0" t="n">
        <v>0</v>
      </c>
      <c r="C88" s="0" t="s">
        <v>178</v>
      </c>
      <c r="D88" s="11" t="n">
        <f aca="false">B88&gt;K$2</f>
        <v>0</v>
      </c>
      <c r="E88" s="11" t="n">
        <f aca="false">B88&lt;=M$2</f>
        <v>1</v>
      </c>
    </row>
    <row r="89" customFormat="false" ht="12.8" hidden="false" customHeight="false" outlineLevel="0" collapsed="false">
      <c r="A89" s="0" t="s">
        <v>115</v>
      </c>
      <c r="B89" s="0" t="n">
        <v>0</v>
      </c>
      <c r="C89" s="0" t="s">
        <v>178</v>
      </c>
      <c r="D89" s="11" t="n">
        <f aca="false">B89&gt;K$2</f>
        <v>0</v>
      </c>
      <c r="E89" s="11" t="n">
        <f aca="false">B89&lt;=M$2</f>
        <v>1</v>
      </c>
    </row>
    <row r="90" customFormat="false" ht="12.8" hidden="false" customHeight="false" outlineLevel="0" collapsed="false">
      <c r="A90" s="0" t="s">
        <v>116</v>
      </c>
      <c r="B90" s="0" t="n">
        <v>1</v>
      </c>
      <c r="C90" s="0" t="s">
        <v>178</v>
      </c>
      <c r="D90" s="11" t="n">
        <f aca="false">B90&gt;K$2</f>
        <v>1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0</v>
      </c>
      <c r="C91" s="0" t="s">
        <v>178</v>
      </c>
      <c r="D91" s="11" t="n">
        <f aca="false">B91&gt;K$2</f>
        <v>0</v>
      </c>
      <c r="E91" s="11" t="n">
        <f aca="false">B91&lt;=M$2</f>
        <v>1</v>
      </c>
    </row>
    <row r="92" customFormat="false" ht="12.8" hidden="false" customHeight="false" outlineLevel="0" collapsed="false">
      <c r="A92" s="0" t="s">
        <v>118</v>
      </c>
      <c r="B92" s="0" t="n">
        <v>1</v>
      </c>
      <c r="C92" s="0" t="s">
        <v>178</v>
      </c>
      <c r="D92" s="11" t="n">
        <f aca="false">B92&gt;K$2</f>
        <v>1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119</v>
      </c>
      <c r="B93" s="0" t="n">
        <v>0</v>
      </c>
      <c r="C93" s="0" t="s">
        <v>178</v>
      </c>
      <c r="D93" s="11" t="n">
        <f aca="false">B93&gt;K$2</f>
        <v>0</v>
      </c>
      <c r="E93" s="11" t="n">
        <f aca="false">B93&lt;=M$2</f>
        <v>1</v>
      </c>
    </row>
    <row r="94" customFormat="false" ht="12.8" hidden="false" customHeight="false" outlineLevel="0" collapsed="false">
      <c r="A94" s="0" t="s">
        <v>120</v>
      </c>
      <c r="B94" s="0" t="n">
        <v>0</v>
      </c>
      <c r="C94" s="0" t="s">
        <v>178</v>
      </c>
      <c r="D94" s="11" t="n">
        <f aca="false">B94&gt;K$2</f>
        <v>0</v>
      </c>
      <c r="E94" s="11" t="n">
        <f aca="false">B94&lt;=M$2</f>
        <v>1</v>
      </c>
    </row>
    <row r="95" customFormat="false" ht="12.8" hidden="false" customHeight="false" outlineLevel="0" collapsed="false">
      <c r="A95" s="0" t="s">
        <v>121</v>
      </c>
      <c r="B95" s="0" t="n">
        <v>0</v>
      </c>
      <c r="C95" s="0" t="s">
        <v>178</v>
      </c>
      <c r="D95" s="11" t="n">
        <f aca="false">B95&gt;K$2</f>
        <v>0</v>
      </c>
      <c r="E95" s="11" t="n">
        <f aca="false">B95&lt;=M$2</f>
        <v>1</v>
      </c>
    </row>
    <row r="96" customFormat="false" ht="12.8" hidden="false" customHeight="false" outlineLevel="0" collapsed="false">
      <c r="A96" s="0" t="s">
        <v>122</v>
      </c>
      <c r="B96" s="0" t="n">
        <v>3</v>
      </c>
      <c r="C96" s="0" t="s">
        <v>178</v>
      </c>
      <c r="D96" s="11" t="n">
        <f aca="false">B96&gt;K$2</f>
        <v>1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123</v>
      </c>
      <c r="B97" s="0" t="n">
        <v>0</v>
      </c>
      <c r="C97" s="0" t="s">
        <v>178</v>
      </c>
      <c r="D97" s="11" t="n">
        <f aca="false">B97&gt;K$2</f>
        <v>0</v>
      </c>
      <c r="E97" s="11" t="n">
        <f aca="false">B97&lt;=M$2</f>
        <v>1</v>
      </c>
    </row>
    <row r="98" customFormat="false" ht="12.8" hidden="false" customHeight="false" outlineLevel="0" collapsed="false">
      <c r="A98" s="0" t="s">
        <v>124</v>
      </c>
      <c r="B98" s="0" t="n">
        <v>0</v>
      </c>
      <c r="C98" s="0" t="s">
        <v>178</v>
      </c>
      <c r="D98" s="11" t="n">
        <f aca="false">B98&gt;K$2</f>
        <v>0</v>
      </c>
      <c r="E98" s="11" t="n">
        <f aca="false">B98&lt;=M$2</f>
        <v>1</v>
      </c>
    </row>
    <row r="99" customFormat="false" ht="12.8" hidden="false" customHeight="false" outlineLevel="0" collapsed="false">
      <c r="A99" s="0" t="s">
        <v>125</v>
      </c>
      <c r="B99" s="0" t="n">
        <v>1</v>
      </c>
      <c r="C99" s="0" t="s">
        <v>178</v>
      </c>
      <c r="D99" s="11" t="n">
        <f aca="false">B99&gt;K$2</f>
        <v>1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1</v>
      </c>
      <c r="C100" s="0" t="s">
        <v>178</v>
      </c>
      <c r="D100" s="11" t="n">
        <f aca="false">B100&gt;K$2</f>
        <v>1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0</v>
      </c>
      <c r="C101" s="0" t="s">
        <v>178</v>
      </c>
      <c r="D101" s="11" t="n">
        <f aca="false">B101&gt;K$2</f>
        <v>0</v>
      </c>
      <c r="E101" s="11" t="n">
        <f aca="false">B101&lt;=M$2</f>
        <v>1</v>
      </c>
    </row>
    <row r="102" customFormat="false" ht="12.8" hidden="false" customHeight="false" outlineLevel="0" collapsed="false">
      <c r="A102" s="0" t="s">
        <v>128</v>
      </c>
      <c r="B102" s="0" t="n">
        <v>0</v>
      </c>
      <c r="C102" s="0" t="s">
        <v>178</v>
      </c>
      <c r="D102" s="11" t="n">
        <f aca="false">B102&gt;K$2</f>
        <v>0</v>
      </c>
      <c r="E102" s="11" t="n">
        <f aca="false">B102&lt;=M$2</f>
        <v>1</v>
      </c>
    </row>
    <row r="103" customFormat="false" ht="12.8" hidden="false" customHeight="false" outlineLevel="0" collapsed="false">
      <c r="A103" s="0" t="s">
        <v>129</v>
      </c>
      <c r="B103" s="0" t="n">
        <v>0</v>
      </c>
      <c r="C103" s="0" t="s">
        <v>178</v>
      </c>
      <c r="D103" s="11" t="n">
        <f aca="false">B103&gt;K$2</f>
        <v>0</v>
      </c>
      <c r="E103" s="11" t="n">
        <f aca="false">B103&lt;=M$2</f>
        <v>1</v>
      </c>
    </row>
    <row r="104" customFormat="false" ht="12.8" hidden="false" customHeight="false" outlineLevel="0" collapsed="false">
      <c r="A104" s="0" t="s">
        <v>130</v>
      </c>
      <c r="B104" s="0" t="n">
        <v>0</v>
      </c>
      <c r="C104" s="0" t="s">
        <v>178</v>
      </c>
      <c r="D104" s="11" t="n">
        <f aca="false">B104&gt;K$2</f>
        <v>0</v>
      </c>
      <c r="E104" s="11" t="n">
        <f aca="false">B104&lt;=M$2</f>
        <v>1</v>
      </c>
    </row>
    <row r="105" customFormat="false" ht="12.8" hidden="false" customHeight="false" outlineLevel="0" collapsed="false">
      <c r="A105" s="0" t="s">
        <v>131</v>
      </c>
      <c r="B105" s="0" t="n">
        <v>0</v>
      </c>
      <c r="C105" s="0" t="s">
        <v>178</v>
      </c>
      <c r="D105" s="11" t="n">
        <f aca="false">B105&gt;K$2</f>
        <v>0</v>
      </c>
      <c r="E105" s="11" t="n">
        <f aca="false">B105&lt;=M$2</f>
        <v>1</v>
      </c>
    </row>
    <row r="106" customFormat="false" ht="12.8" hidden="false" customHeight="false" outlineLevel="0" collapsed="false">
      <c r="A106" s="0" t="s">
        <v>132</v>
      </c>
      <c r="B106" s="0" t="n">
        <v>0</v>
      </c>
      <c r="C106" s="0" t="s">
        <v>178</v>
      </c>
      <c r="D106" s="11" t="n">
        <f aca="false">B106&gt;K$2</f>
        <v>0</v>
      </c>
      <c r="E106" s="11" t="n">
        <f aca="false">B106&lt;=M$2</f>
        <v>1</v>
      </c>
    </row>
    <row r="107" customFormat="false" ht="12.8" hidden="false" customHeight="false" outlineLevel="0" collapsed="false">
      <c r="A107" s="0" t="s">
        <v>133</v>
      </c>
      <c r="B107" s="0" t="n">
        <v>0</v>
      </c>
      <c r="C107" s="0" t="s">
        <v>178</v>
      </c>
      <c r="D107" s="11" t="n">
        <f aca="false">B107&gt;K$2</f>
        <v>0</v>
      </c>
      <c r="E107" s="11" t="n">
        <f aca="false">B107&lt;=M$2</f>
        <v>1</v>
      </c>
    </row>
    <row r="108" customFormat="false" ht="12.8" hidden="false" customHeight="false" outlineLevel="0" collapsed="false">
      <c r="A108" s="0" t="s">
        <v>134</v>
      </c>
      <c r="B108" s="0" t="n">
        <v>0</v>
      </c>
      <c r="C108" s="0" t="s">
        <v>178</v>
      </c>
      <c r="D108" s="11" t="n">
        <f aca="false">B108&gt;K$2</f>
        <v>0</v>
      </c>
      <c r="E108" s="11" t="n">
        <f aca="false">B108&lt;=M$2</f>
        <v>1</v>
      </c>
    </row>
    <row r="109" customFormat="false" ht="12.8" hidden="false" customHeight="false" outlineLevel="0" collapsed="false">
      <c r="A109" s="0" t="s">
        <v>135</v>
      </c>
      <c r="B109" s="0" t="n">
        <v>0</v>
      </c>
      <c r="C109" s="0" t="s">
        <v>178</v>
      </c>
      <c r="D109" s="11" t="n">
        <f aca="false">B109&gt;K$2</f>
        <v>0</v>
      </c>
      <c r="E109" s="11" t="n">
        <f aca="false">B109&lt;=M$2</f>
        <v>1</v>
      </c>
    </row>
    <row r="110" customFormat="false" ht="12.8" hidden="false" customHeight="false" outlineLevel="0" collapsed="false">
      <c r="A110" s="0" t="s">
        <v>136</v>
      </c>
      <c r="B110" s="0" t="n">
        <v>0</v>
      </c>
      <c r="C110" s="0" t="s">
        <v>178</v>
      </c>
      <c r="D110" s="11" t="n">
        <f aca="false">B110&gt;K$2</f>
        <v>0</v>
      </c>
      <c r="E110" s="11" t="n">
        <f aca="false">B110&lt;=M$2</f>
        <v>1</v>
      </c>
    </row>
    <row r="111" customFormat="false" ht="12.8" hidden="false" customHeight="false" outlineLevel="0" collapsed="false">
      <c r="A111" s="0" t="s">
        <v>137</v>
      </c>
      <c r="B111" s="0" t="n">
        <v>0</v>
      </c>
      <c r="C111" s="0" t="s">
        <v>178</v>
      </c>
      <c r="D111" s="11" t="n">
        <f aca="false">B111&gt;K$2</f>
        <v>0</v>
      </c>
      <c r="E111" s="11" t="n">
        <f aca="false">B111&lt;=M$2</f>
        <v>1</v>
      </c>
    </row>
    <row r="112" customFormat="false" ht="12.8" hidden="false" customHeight="false" outlineLevel="0" collapsed="false">
      <c r="A112" s="0" t="s">
        <v>138</v>
      </c>
      <c r="B112" s="0" t="n">
        <v>0</v>
      </c>
      <c r="C112" s="0" t="s">
        <v>178</v>
      </c>
      <c r="D112" s="11" t="n">
        <f aca="false">B112&gt;K$2</f>
        <v>0</v>
      </c>
      <c r="E112" s="11" t="n">
        <f aca="false">B112&lt;=M$2</f>
        <v>1</v>
      </c>
    </row>
    <row r="113" customFormat="false" ht="12.8" hidden="false" customHeight="false" outlineLevel="0" collapsed="false">
      <c r="A113" s="0" t="s">
        <v>139</v>
      </c>
      <c r="B113" s="0" t="n">
        <v>0</v>
      </c>
      <c r="C113" s="0" t="s">
        <v>178</v>
      </c>
      <c r="D113" s="11" t="n">
        <f aca="false">B113&gt;K$2</f>
        <v>0</v>
      </c>
      <c r="E113" s="11" t="n">
        <f aca="false">B113&lt;=M$2</f>
        <v>1</v>
      </c>
    </row>
    <row r="114" customFormat="false" ht="12.8" hidden="false" customHeight="false" outlineLevel="0" collapsed="false">
      <c r="A114" s="0" t="s">
        <v>140</v>
      </c>
      <c r="B114" s="0" t="n">
        <v>0</v>
      </c>
      <c r="C114" s="0" t="s">
        <v>178</v>
      </c>
      <c r="D114" s="11" t="n">
        <f aca="false">B114&gt;K$2</f>
        <v>0</v>
      </c>
      <c r="E114" s="11" t="n">
        <f aca="false">B114&lt;=M$2</f>
        <v>1</v>
      </c>
    </row>
    <row r="115" customFormat="false" ht="12.8" hidden="false" customHeight="false" outlineLevel="0" collapsed="false">
      <c r="A115" s="0" t="s">
        <v>141</v>
      </c>
      <c r="B115" s="0" t="n">
        <v>0</v>
      </c>
      <c r="C115" s="0" t="s">
        <v>178</v>
      </c>
      <c r="D115" s="11" t="n">
        <f aca="false">B115&gt;K$2</f>
        <v>0</v>
      </c>
      <c r="E115" s="11" t="n">
        <f aca="false">B115&lt;=M$2</f>
        <v>1</v>
      </c>
    </row>
    <row r="116" customFormat="false" ht="12.8" hidden="false" customHeight="false" outlineLevel="0" collapsed="false">
      <c r="A116" s="0" t="s">
        <v>142</v>
      </c>
      <c r="B116" s="0" t="n">
        <v>1</v>
      </c>
      <c r="C116" s="0" t="s">
        <v>178</v>
      </c>
      <c r="D116" s="11" t="n">
        <f aca="false">B116&gt;K$2</f>
        <v>1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2</v>
      </c>
      <c r="C117" s="0" t="s">
        <v>178</v>
      </c>
      <c r="D117" s="11" t="n">
        <f aca="false">B117&gt;K$2</f>
        <v>1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0</v>
      </c>
      <c r="C118" s="0" t="s">
        <v>178</v>
      </c>
      <c r="D118" s="11" t="n">
        <f aca="false">B118&gt;K$2</f>
        <v>0</v>
      </c>
      <c r="E118" s="11" t="n">
        <f aca="false">B118&lt;=M$2</f>
        <v>1</v>
      </c>
    </row>
    <row r="119" customFormat="false" ht="12.8" hidden="false" customHeight="false" outlineLevel="0" collapsed="false">
      <c r="A119" s="0" t="s">
        <v>145</v>
      </c>
      <c r="B119" s="0" t="n">
        <v>0</v>
      </c>
      <c r="C119" s="0" t="s">
        <v>178</v>
      </c>
      <c r="D119" s="11" t="n">
        <f aca="false">B119&gt;K$2</f>
        <v>0</v>
      </c>
      <c r="E119" s="11" t="n">
        <f aca="false">B119&lt;=M$2</f>
        <v>1</v>
      </c>
    </row>
    <row r="120" customFormat="false" ht="12.8" hidden="false" customHeight="false" outlineLevel="0" collapsed="false">
      <c r="A120" s="0" t="s">
        <v>146</v>
      </c>
      <c r="B120" s="0" t="n">
        <v>0</v>
      </c>
      <c r="C120" s="0" t="s">
        <v>178</v>
      </c>
      <c r="D120" s="11" t="n">
        <f aca="false">B120&gt;K$2</f>
        <v>0</v>
      </c>
      <c r="E120" s="11" t="n">
        <f aca="false">B120&lt;=M$2</f>
        <v>1</v>
      </c>
    </row>
    <row r="121" customFormat="false" ht="12.8" hidden="false" customHeight="false" outlineLevel="0" collapsed="false">
      <c r="A121" s="0" t="s">
        <v>147</v>
      </c>
      <c r="B121" s="0" t="n">
        <v>0</v>
      </c>
      <c r="C121" s="0" t="s">
        <v>178</v>
      </c>
      <c r="D121" s="11" t="n">
        <f aca="false">B121&gt;K$2</f>
        <v>0</v>
      </c>
      <c r="E121" s="11" t="n">
        <f aca="false">B121&lt;=M$2</f>
        <v>1</v>
      </c>
    </row>
    <row r="122" customFormat="false" ht="12.8" hidden="false" customHeight="false" outlineLevel="0" collapsed="false">
      <c r="A122" s="0" t="s">
        <v>148</v>
      </c>
      <c r="B122" s="0" t="n">
        <v>0</v>
      </c>
      <c r="C122" s="0" t="s">
        <v>178</v>
      </c>
      <c r="D122" s="11" t="n">
        <f aca="false">B122&gt;K$2</f>
        <v>0</v>
      </c>
      <c r="E122" s="11" t="n">
        <f aca="false">B122&lt;=M$2</f>
        <v>1</v>
      </c>
    </row>
  </sheetData>
  <autoFilter ref="A1:E1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5.29"/>
    <col collapsed="false" customWidth="true" hidden="false" outlineLevel="0" max="3" min="2" style="0" width="10.71"/>
    <col collapsed="false" customWidth="true" hidden="false" outlineLevel="0" max="4" min="4" style="0" width="13.86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3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s">
        <v>31</v>
      </c>
      <c r="B2" s="0" t="n">
        <v>1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2</v>
      </c>
      <c r="H2" s="0" t="n">
        <f aca="false">QUARTILE(B$2:B$122,2)</f>
        <v>4</v>
      </c>
      <c r="I2" s="0" t="n">
        <f aca="false">QUARTILE(B$2:B$122,3)</f>
        <v>7</v>
      </c>
      <c r="J2" s="0" t="n">
        <f aca="false">I2-G2</f>
        <v>5</v>
      </c>
      <c r="K2" s="0" t="n">
        <f aca="false">I2+J2*1.5</f>
        <v>14.5</v>
      </c>
      <c r="L2" s="0" t="n">
        <f aca="false">G2-1.5*J2</f>
        <v>-5.5</v>
      </c>
      <c r="M2" s="0" t="n">
        <f aca="false">H2/3</f>
        <v>1.33333333333333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13" t="s">
        <v>306</v>
      </c>
      <c r="H3" s="13" t="n">
        <f aca="false">100*COUNTIF(D1:D122,1)/121</f>
        <v>9.91735537190083</v>
      </c>
    </row>
    <row r="4" customFormat="false" ht="12.8" hidden="false" customHeight="false" outlineLevel="0" collapsed="false">
      <c r="A4" s="0" t="s">
        <v>34</v>
      </c>
      <c r="B4" s="0" t="n">
        <v>1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16.5289256198347</v>
      </c>
    </row>
    <row r="5" customFormat="false" ht="12.8" hidden="false" customHeight="false" outlineLevel="0" collapsed="false">
      <c r="A5" s="0" t="s">
        <v>35</v>
      </c>
      <c r="B5" s="0" t="n">
        <v>1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41</v>
      </c>
      <c r="B6" s="0" t="n">
        <v>1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43</v>
      </c>
      <c r="B7" s="0" t="n">
        <v>1</v>
      </c>
      <c r="C7" s="0" t="s">
        <v>178</v>
      </c>
      <c r="D7" s="11" t="n">
        <f aca="false">B7&gt;K$2</f>
        <v>0</v>
      </c>
      <c r="E7" s="11" t="n">
        <f aca="false">B7&lt;=M$2</f>
        <v>1</v>
      </c>
    </row>
    <row r="8" customFormat="false" ht="12.8" hidden="false" customHeight="false" outlineLevel="0" collapsed="false">
      <c r="A8" s="0" t="s">
        <v>56</v>
      </c>
      <c r="B8" s="0" t="n">
        <v>1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63</v>
      </c>
      <c r="B9" s="0" t="n">
        <v>1</v>
      </c>
      <c r="C9" s="0" t="s">
        <v>178</v>
      </c>
      <c r="D9" s="11" t="n">
        <f aca="false">B9&gt;K$2</f>
        <v>0</v>
      </c>
      <c r="E9" s="11" t="n">
        <f aca="false">B9&lt;=M$2</f>
        <v>1</v>
      </c>
    </row>
    <row r="10" customFormat="false" ht="12.8" hidden="false" customHeight="false" outlineLevel="0" collapsed="false">
      <c r="A10" s="0" t="s">
        <v>72</v>
      </c>
      <c r="B10" s="0" t="n">
        <v>1</v>
      </c>
      <c r="C10" s="0" t="s">
        <v>178</v>
      </c>
      <c r="D10" s="11" t="n">
        <f aca="false">B10&gt;K$2</f>
        <v>0</v>
      </c>
      <c r="E10" s="11" t="n">
        <f aca="false">B10&lt;=M$2</f>
        <v>1</v>
      </c>
    </row>
    <row r="11" customFormat="false" ht="12.8" hidden="false" customHeight="false" outlineLevel="0" collapsed="false">
      <c r="A11" s="0" t="s">
        <v>73</v>
      </c>
      <c r="B11" s="0" t="n">
        <v>1</v>
      </c>
      <c r="C11" s="0" t="s">
        <v>178</v>
      </c>
      <c r="D11" s="11" t="n">
        <f aca="false">B11&gt;K$2</f>
        <v>0</v>
      </c>
      <c r="E11" s="11" t="n">
        <f aca="false">B11&lt;=M$2</f>
        <v>1</v>
      </c>
    </row>
    <row r="12" customFormat="false" ht="12.8" hidden="false" customHeight="false" outlineLevel="0" collapsed="false">
      <c r="A12" s="0" t="s">
        <v>76</v>
      </c>
      <c r="B12" s="0" t="n">
        <v>1</v>
      </c>
      <c r="C12" s="0" t="s">
        <v>178</v>
      </c>
      <c r="D12" s="11" t="n">
        <f aca="false">B12&gt;K$2</f>
        <v>0</v>
      </c>
      <c r="E12" s="11" t="n">
        <f aca="false">B12&lt;=M$2</f>
        <v>1</v>
      </c>
    </row>
    <row r="13" customFormat="false" ht="12.8" hidden="false" customHeight="false" outlineLevel="0" collapsed="false">
      <c r="A13" s="0" t="s">
        <v>89</v>
      </c>
      <c r="B13" s="0" t="n">
        <v>1</v>
      </c>
      <c r="C13" s="0" t="s">
        <v>178</v>
      </c>
      <c r="D13" s="11" t="n">
        <f aca="false">B13&gt;K$2</f>
        <v>0</v>
      </c>
      <c r="E13" s="11" t="n">
        <f aca="false">B13&lt;=M$2</f>
        <v>1</v>
      </c>
    </row>
    <row r="14" customFormat="false" ht="12.8" hidden="false" customHeight="false" outlineLevel="0" collapsed="false">
      <c r="A14" s="0" t="s">
        <v>90</v>
      </c>
      <c r="B14" s="0" t="n">
        <v>1</v>
      </c>
      <c r="C14" s="0" t="s">
        <v>178</v>
      </c>
      <c r="D14" s="11" t="n">
        <f aca="false">B14&gt;K$2</f>
        <v>0</v>
      </c>
      <c r="E14" s="11" t="n">
        <f aca="false">B14&lt;=M$2</f>
        <v>1</v>
      </c>
    </row>
    <row r="15" customFormat="false" ht="12.8" hidden="false" customHeight="false" outlineLevel="0" collapsed="false">
      <c r="A15" s="0" t="s">
        <v>106</v>
      </c>
      <c r="B15" s="0" t="n">
        <v>1</v>
      </c>
      <c r="C15" s="0" t="s">
        <v>178</v>
      </c>
      <c r="D15" s="11" t="n">
        <f aca="false">B15&gt;K$2</f>
        <v>0</v>
      </c>
      <c r="E15" s="11" t="n">
        <f aca="false">B15&lt;=M$2</f>
        <v>1</v>
      </c>
    </row>
    <row r="16" customFormat="false" ht="12.8" hidden="false" customHeight="false" outlineLevel="0" collapsed="false">
      <c r="A16" s="0" t="s">
        <v>107</v>
      </c>
      <c r="B16" s="0" t="n">
        <v>1</v>
      </c>
      <c r="C16" s="0" t="s">
        <v>178</v>
      </c>
      <c r="D16" s="11" t="n">
        <f aca="false">B16&gt;K$2</f>
        <v>0</v>
      </c>
      <c r="E16" s="11" t="n">
        <f aca="false">B16&lt;=M$2</f>
        <v>1</v>
      </c>
    </row>
    <row r="17" customFormat="false" ht="12.8" hidden="false" customHeight="false" outlineLevel="0" collapsed="false">
      <c r="A17" s="0" t="s">
        <v>118</v>
      </c>
      <c r="B17" s="0" t="n">
        <v>1</v>
      </c>
      <c r="C17" s="0" t="s">
        <v>178</v>
      </c>
      <c r="D17" s="11" t="n">
        <f aca="false">B17&gt;K$2</f>
        <v>0</v>
      </c>
      <c r="E17" s="11" t="n">
        <f aca="false">B17&lt;=M$2</f>
        <v>1</v>
      </c>
    </row>
    <row r="18" customFormat="false" ht="12.8" hidden="false" customHeight="false" outlineLevel="0" collapsed="false">
      <c r="A18" s="0" t="s">
        <v>120</v>
      </c>
      <c r="B18" s="0" t="n">
        <v>1</v>
      </c>
      <c r="C18" s="0" t="s">
        <v>178</v>
      </c>
      <c r="D18" s="11" t="n">
        <f aca="false">B18&gt;K$2</f>
        <v>0</v>
      </c>
      <c r="E18" s="11" t="n">
        <f aca="false">B18&lt;=M$2</f>
        <v>1</v>
      </c>
    </row>
    <row r="19" customFormat="false" ht="12.8" hidden="false" customHeight="false" outlineLevel="0" collapsed="false">
      <c r="A19" s="0" t="s">
        <v>129</v>
      </c>
      <c r="B19" s="0" t="n">
        <v>1</v>
      </c>
      <c r="C19" s="0" t="s">
        <v>178</v>
      </c>
      <c r="D19" s="11" t="n">
        <f aca="false">B19&gt;K$2</f>
        <v>0</v>
      </c>
      <c r="E19" s="11" t="n">
        <f aca="false">B19&lt;=M$2</f>
        <v>1</v>
      </c>
    </row>
    <row r="20" customFormat="false" ht="12.8" hidden="false" customHeight="false" outlineLevel="0" collapsed="false">
      <c r="A20" s="0" t="s">
        <v>132</v>
      </c>
      <c r="B20" s="0" t="n">
        <v>1</v>
      </c>
      <c r="C20" s="0" t="s">
        <v>178</v>
      </c>
      <c r="D20" s="11" t="n">
        <f aca="false">B20&gt;K$2</f>
        <v>0</v>
      </c>
      <c r="E20" s="11" t="n">
        <f aca="false">B20&lt;=M$2</f>
        <v>1</v>
      </c>
    </row>
    <row r="21" customFormat="false" ht="12.8" hidden="false" customHeight="false" outlineLevel="0" collapsed="false">
      <c r="A21" s="0" t="s">
        <v>143</v>
      </c>
      <c r="B21" s="0" t="n">
        <v>1</v>
      </c>
      <c r="C21" s="0" t="s">
        <v>178</v>
      </c>
      <c r="D21" s="11" t="n">
        <f aca="false">B21&gt;K$2</f>
        <v>0</v>
      </c>
      <c r="E21" s="11" t="n">
        <f aca="false">B21&lt;=M$2</f>
        <v>1</v>
      </c>
    </row>
    <row r="22" customFormat="false" ht="12.8" hidden="false" customHeight="false" outlineLevel="0" collapsed="false">
      <c r="A22" s="0" t="n">
        <v>256644</v>
      </c>
      <c r="B22" s="0" t="n">
        <v>10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29</v>
      </c>
      <c r="B23" s="0" t="n">
        <v>84</v>
      </c>
      <c r="C23" s="0" t="s">
        <v>178</v>
      </c>
      <c r="D23" s="11" t="n">
        <f aca="false">B23&gt;K$2</f>
        <v>1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30</v>
      </c>
      <c r="B24" s="0" t="n">
        <v>3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32</v>
      </c>
      <c r="B25" s="0" t="n">
        <v>2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36</v>
      </c>
      <c r="B26" s="0" t="n">
        <v>9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37</v>
      </c>
      <c r="B27" s="0" t="n">
        <v>2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38</v>
      </c>
      <c r="B28" s="0" t="n">
        <v>3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39</v>
      </c>
      <c r="B29" s="0" t="n">
        <v>3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40</v>
      </c>
      <c r="B30" s="0" t="n">
        <v>3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42</v>
      </c>
      <c r="B31" s="0" t="n">
        <v>4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44</v>
      </c>
      <c r="B32" s="0" t="n">
        <v>7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45</v>
      </c>
      <c r="B33" s="0" t="n">
        <v>3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46</v>
      </c>
      <c r="B34" s="0" t="n">
        <v>7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47</v>
      </c>
      <c r="B35" s="0" t="n">
        <v>3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48</v>
      </c>
      <c r="B36" s="0" t="n">
        <v>5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49</v>
      </c>
      <c r="B37" s="0" t="n">
        <v>2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50</v>
      </c>
      <c r="B38" s="0" t="n">
        <v>2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51</v>
      </c>
      <c r="B39" s="0" t="n">
        <v>7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52</v>
      </c>
      <c r="B40" s="0" t="n">
        <v>4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53</v>
      </c>
      <c r="B41" s="0" t="n">
        <v>7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54</v>
      </c>
      <c r="B42" s="0" t="n">
        <v>5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55</v>
      </c>
      <c r="B43" s="0" t="n">
        <v>4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57</v>
      </c>
      <c r="B44" s="0" t="n">
        <v>9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58</v>
      </c>
      <c r="B45" s="0" t="n">
        <v>2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59</v>
      </c>
      <c r="B46" s="0" t="n">
        <v>5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60</v>
      </c>
      <c r="B47" s="0" t="n">
        <v>5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61</v>
      </c>
      <c r="B48" s="0" t="n">
        <v>10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62</v>
      </c>
      <c r="B49" s="0" t="n">
        <v>14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64</v>
      </c>
      <c r="B50" s="0" t="n">
        <v>2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65</v>
      </c>
      <c r="B51" s="0" t="n">
        <v>4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66</v>
      </c>
      <c r="B52" s="0" t="n">
        <v>4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67</v>
      </c>
      <c r="B53" s="0" t="n">
        <v>4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68</v>
      </c>
      <c r="B54" s="0" t="n">
        <v>9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69</v>
      </c>
      <c r="B55" s="0" t="n">
        <v>7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70</v>
      </c>
      <c r="B56" s="0" t="n">
        <v>10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71</v>
      </c>
      <c r="B57" s="0" t="n">
        <v>22</v>
      </c>
      <c r="C57" s="0" t="s">
        <v>178</v>
      </c>
      <c r="D57" s="11" t="n">
        <f aca="false">B57&gt;K$2</f>
        <v>1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74</v>
      </c>
      <c r="B58" s="0" t="n">
        <v>2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75</v>
      </c>
      <c r="B59" s="0" t="n">
        <v>2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77</v>
      </c>
      <c r="B60" s="0" t="n">
        <v>2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78</v>
      </c>
      <c r="B61" s="0" t="n">
        <v>5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79</v>
      </c>
      <c r="B62" s="0" t="n">
        <v>8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80</v>
      </c>
      <c r="B63" s="0" t="n">
        <v>7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81</v>
      </c>
      <c r="B64" s="0" t="n">
        <v>13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82</v>
      </c>
      <c r="B65" s="0" t="n">
        <v>102</v>
      </c>
      <c r="C65" s="0" t="s">
        <v>178</v>
      </c>
      <c r="D65" s="11" t="n">
        <f aca="false">B65&gt;K$2</f>
        <v>1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83</v>
      </c>
      <c r="B66" s="0" t="n">
        <v>8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84</v>
      </c>
      <c r="B67" s="0" t="n">
        <v>3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85</v>
      </c>
      <c r="B68" s="0" t="n">
        <v>4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86</v>
      </c>
      <c r="B69" s="0" t="n">
        <v>3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87</v>
      </c>
      <c r="B70" s="0" t="n">
        <v>22</v>
      </c>
      <c r="C70" s="0" t="s">
        <v>178</v>
      </c>
      <c r="D70" s="11" t="n">
        <f aca="false">B70&gt;K$2</f>
        <v>1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88</v>
      </c>
      <c r="B71" s="0" t="n">
        <v>3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91</v>
      </c>
      <c r="B72" s="0" t="n">
        <v>4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92</v>
      </c>
      <c r="B73" s="0" t="n">
        <v>3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93</v>
      </c>
      <c r="B74" s="0" t="n">
        <v>4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94</v>
      </c>
      <c r="B75" s="0" t="n">
        <v>6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95</v>
      </c>
      <c r="B76" s="0" t="n">
        <v>15</v>
      </c>
      <c r="C76" s="0" t="s">
        <v>178</v>
      </c>
      <c r="D76" s="11" t="n">
        <f aca="false">B76&gt;K$2</f>
        <v>1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96</v>
      </c>
      <c r="B77" s="0" t="n">
        <v>2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97</v>
      </c>
      <c r="B78" s="0" t="n">
        <v>3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98</v>
      </c>
      <c r="B79" s="0" t="n">
        <v>3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99</v>
      </c>
      <c r="B80" s="0" t="n">
        <v>3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100</v>
      </c>
      <c r="B81" s="0" t="n">
        <v>7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101</v>
      </c>
      <c r="B82" s="0" t="n">
        <v>3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102</v>
      </c>
      <c r="B83" s="0" t="n">
        <v>2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103</v>
      </c>
      <c r="B84" s="0" t="n">
        <v>8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104</v>
      </c>
      <c r="B85" s="0" t="n">
        <v>3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105</v>
      </c>
      <c r="B86" s="0" t="n">
        <v>6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108</v>
      </c>
      <c r="B87" s="0" t="n">
        <v>3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109</v>
      </c>
      <c r="B88" s="0" t="n">
        <v>18</v>
      </c>
      <c r="C88" s="0" t="s">
        <v>178</v>
      </c>
      <c r="D88" s="11" t="n">
        <f aca="false">B88&gt;K$2</f>
        <v>1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110</v>
      </c>
      <c r="B89" s="0" t="n">
        <v>2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111</v>
      </c>
      <c r="B90" s="0" t="n">
        <v>5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112</v>
      </c>
      <c r="B91" s="0" t="n">
        <v>4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113</v>
      </c>
      <c r="B92" s="0" t="n">
        <v>4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114</v>
      </c>
      <c r="B93" s="0" t="n">
        <v>4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115</v>
      </c>
      <c r="B94" s="0" t="n">
        <v>3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116</v>
      </c>
      <c r="B95" s="0" t="n">
        <v>5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117</v>
      </c>
      <c r="B96" s="0" t="n">
        <v>67</v>
      </c>
      <c r="C96" s="0" t="s">
        <v>178</v>
      </c>
      <c r="D96" s="11" t="n">
        <f aca="false">B96&gt;K$2</f>
        <v>1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119</v>
      </c>
      <c r="B97" s="0" t="n">
        <v>4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121</v>
      </c>
      <c r="B98" s="0" t="n">
        <v>23</v>
      </c>
      <c r="C98" s="0" t="s">
        <v>178</v>
      </c>
      <c r="D98" s="11" t="n">
        <f aca="false">B98&gt;K$2</f>
        <v>1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122</v>
      </c>
      <c r="B99" s="0" t="n">
        <v>2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123</v>
      </c>
      <c r="B100" s="0" t="n">
        <v>25</v>
      </c>
      <c r="C100" s="0" t="s">
        <v>178</v>
      </c>
      <c r="D100" s="11" t="n">
        <f aca="false">B100&gt;K$2</f>
        <v>1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124</v>
      </c>
      <c r="B101" s="0" t="n">
        <v>2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125</v>
      </c>
      <c r="B102" s="0" t="n">
        <v>5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126</v>
      </c>
      <c r="B103" s="0" t="n">
        <v>5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127</v>
      </c>
      <c r="B104" s="0" t="n">
        <v>17</v>
      </c>
      <c r="C104" s="0" t="s">
        <v>178</v>
      </c>
      <c r="D104" s="11" t="n">
        <f aca="false">B104&gt;K$2</f>
        <v>1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128</v>
      </c>
      <c r="B105" s="0" t="n">
        <v>8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130</v>
      </c>
      <c r="B106" s="0" t="n">
        <v>3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131</v>
      </c>
      <c r="B107" s="0" t="n">
        <v>86</v>
      </c>
      <c r="C107" s="0" t="s">
        <v>178</v>
      </c>
      <c r="D107" s="11" t="n">
        <f aca="false">B107&gt;K$2</f>
        <v>1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133</v>
      </c>
      <c r="B108" s="0" t="n">
        <v>18</v>
      </c>
      <c r="C108" s="0" t="s">
        <v>178</v>
      </c>
      <c r="D108" s="11" t="n">
        <f aca="false">B108&gt;K$2</f>
        <v>1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134</v>
      </c>
      <c r="B109" s="0" t="n">
        <v>4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135</v>
      </c>
      <c r="B110" s="0" t="n">
        <v>3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136</v>
      </c>
      <c r="B111" s="0" t="n">
        <v>12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137</v>
      </c>
      <c r="B112" s="0" t="n">
        <v>2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138</v>
      </c>
      <c r="B113" s="0" t="n">
        <v>2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139</v>
      </c>
      <c r="B114" s="0" t="n">
        <v>2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140</v>
      </c>
      <c r="B115" s="0" t="n">
        <v>2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141</v>
      </c>
      <c r="B116" s="0" t="n">
        <v>11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142</v>
      </c>
      <c r="B117" s="0" t="n">
        <v>3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3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6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4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147</v>
      </c>
      <c r="B121" s="0" t="n">
        <v>4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148</v>
      </c>
      <c r="B122" s="0" t="n">
        <v>2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</sheetData>
  <autoFilter ref="A1:E1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22" colorId="64" zoomScale="160" zoomScaleNormal="16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4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n">
        <v>256644</v>
      </c>
      <c r="B2" s="0" t="n">
        <v>10</v>
      </c>
      <c r="C2" s="0" t="s">
        <v>178</v>
      </c>
      <c r="D2" s="11" t="n">
        <f aca="false">B2&gt;K$2</f>
        <v>0</v>
      </c>
      <c r="E2" s="11" t="n">
        <f aca="false">B2&lt;=M$2</f>
        <v>0</v>
      </c>
      <c r="G2" s="0" t="n">
        <f aca="false">QUARTILE(B$2:B$122,1)</f>
        <v>5</v>
      </c>
      <c r="H2" s="0" t="n">
        <f aca="false">QUARTILE(B$2:B$122,2)</f>
        <v>8</v>
      </c>
      <c r="I2" s="0" t="n">
        <f aca="false">QUARTILE(B$2:B$122,3)</f>
        <v>16</v>
      </c>
      <c r="J2" s="0" t="n">
        <f aca="false">I2-G2</f>
        <v>11</v>
      </c>
      <c r="K2" s="0" t="n">
        <f aca="false">I2+J2*1.5</f>
        <v>32.5</v>
      </c>
      <c r="L2" s="0" t="n">
        <f aca="false">G2-1.5*J2</f>
        <v>-11.5</v>
      </c>
      <c r="M2" s="0" t="n">
        <f aca="false">H2/3</f>
        <v>2.66666666666667</v>
      </c>
    </row>
    <row r="3" customFormat="false" ht="12.8" hidden="false" customHeight="false" outlineLevel="0" collapsed="false">
      <c r="A3" s="0" t="s">
        <v>29</v>
      </c>
      <c r="B3" s="0" t="n">
        <v>84</v>
      </c>
      <c r="C3" s="0" t="s">
        <v>178</v>
      </c>
      <c r="D3" s="11" t="n">
        <f aca="false">B3&gt;K$2</f>
        <v>1</v>
      </c>
      <c r="E3" s="11" t="n">
        <f aca="false">B3&lt;=M$2</f>
        <v>0</v>
      </c>
      <c r="G3" s="4" t="s">
        <v>306</v>
      </c>
      <c r="H3" s="4" t="n">
        <f aca="false">100*COUNTIF(D1:D122,1)/121</f>
        <v>9.91735537190083</v>
      </c>
    </row>
    <row r="4" customFormat="false" ht="12.8" hidden="false" customHeight="false" outlineLevel="0" collapsed="false">
      <c r="A4" s="0" t="s">
        <v>30</v>
      </c>
      <c r="B4" s="0" t="n">
        <v>4</v>
      </c>
      <c r="C4" s="0" t="s">
        <v>178</v>
      </c>
      <c r="D4" s="11" t="n">
        <f aca="false">B4&gt;K$2</f>
        <v>0</v>
      </c>
      <c r="E4" s="11" t="n">
        <f aca="false">B4&lt;=M$2</f>
        <v>0</v>
      </c>
      <c r="G4" s="0" t="s">
        <v>307</v>
      </c>
      <c r="H4" s="0" t="n">
        <f aca="false">100*COUNTIF(E2:E122,1)/121</f>
        <v>4.95867768595041</v>
      </c>
    </row>
    <row r="5" customFormat="false" ht="12.8" hidden="false" customHeight="false" outlineLevel="0" collapsed="false">
      <c r="A5" s="0" t="s">
        <v>31</v>
      </c>
      <c r="B5" s="0" t="n">
        <v>20</v>
      </c>
      <c r="C5" s="0" t="s">
        <v>178</v>
      </c>
      <c r="D5" s="11" t="n">
        <f aca="false">B5&gt;K$2</f>
        <v>0</v>
      </c>
      <c r="E5" s="11" t="n">
        <f aca="false">B5&lt;=M$2</f>
        <v>0</v>
      </c>
    </row>
    <row r="6" customFormat="false" ht="12.8" hidden="false" customHeight="false" outlineLevel="0" collapsed="false">
      <c r="A6" s="0" t="s">
        <v>32</v>
      </c>
      <c r="B6" s="0" t="n">
        <v>32</v>
      </c>
      <c r="C6" s="0" t="s">
        <v>178</v>
      </c>
      <c r="D6" s="11" t="n">
        <f aca="false">B6&gt;K$2</f>
        <v>0</v>
      </c>
      <c r="E6" s="11" t="n">
        <f aca="false">B6&lt;=M$2</f>
        <v>0</v>
      </c>
    </row>
    <row r="7" customFormat="false" ht="12.8" hidden="false" customHeight="false" outlineLevel="0" collapsed="false">
      <c r="A7" s="0" t="s">
        <v>33</v>
      </c>
      <c r="B7" s="0" t="n">
        <v>13</v>
      </c>
      <c r="C7" s="0" t="s">
        <v>178</v>
      </c>
      <c r="D7" s="11" t="n">
        <f aca="false">B7&gt;K$2</f>
        <v>0</v>
      </c>
      <c r="E7" s="11" t="n">
        <f aca="false">B7&lt;=M$2</f>
        <v>0</v>
      </c>
    </row>
    <row r="8" customFormat="false" ht="12.8" hidden="false" customHeight="false" outlineLevel="0" collapsed="false">
      <c r="A8" s="0" t="s">
        <v>34</v>
      </c>
      <c r="B8" s="0" t="n">
        <v>7</v>
      </c>
      <c r="C8" s="0" t="s">
        <v>178</v>
      </c>
      <c r="D8" s="11" t="n">
        <f aca="false">B8&gt;K$2</f>
        <v>0</v>
      </c>
      <c r="E8" s="11" t="n">
        <f aca="false">B8&lt;=M$2</f>
        <v>0</v>
      </c>
    </row>
    <row r="9" customFormat="false" ht="12.8" hidden="false" customHeight="false" outlineLevel="0" collapsed="false">
      <c r="A9" s="0" t="s">
        <v>35</v>
      </c>
      <c r="B9" s="0" t="n">
        <v>3</v>
      </c>
      <c r="C9" s="0" t="s">
        <v>178</v>
      </c>
      <c r="D9" s="11" t="n">
        <f aca="false">B9&gt;K$2</f>
        <v>0</v>
      </c>
      <c r="E9" s="11" t="n">
        <f aca="false">B9&lt;=M$2</f>
        <v>0</v>
      </c>
    </row>
    <row r="10" customFormat="false" ht="12.8" hidden="false" customHeight="false" outlineLevel="0" collapsed="false">
      <c r="A10" s="0" t="s">
        <v>36</v>
      </c>
      <c r="B10" s="0" t="n">
        <v>11</v>
      </c>
      <c r="C10" s="0" t="s">
        <v>178</v>
      </c>
      <c r="D10" s="11" t="n">
        <f aca="false">B10&gt;K$2</f>
        <v>0</v>
      </c>
      <c r="E10" s="11" t="n">
        <f aca="false">B10&lt;=M$2</f>
        <v>0</v>
      </c>
    </row>
    <row r="11" customFormat="false" ht="12.8" hidden="false" customHeight="false" outlineLevel="0" collapsed="false">
      <c r="A11" s="0" t="s">
        <v>37</v>
      </c>
      <c r="B11" s="0" t="n">
        <v>8</v>
      </c>
      <c r="C11" s="0" t="s">
        <v>178</v>
      </c>
      <c r="D11" s="11" t="n">
        <f aca="false">B11&gt;K$2</f>
        <v>0</v>
      </c>
      <c r="E11" s="11" t="n">
        <f aca="false">B11&lt;=M$2</f>
        <v>0</v>
      </c>
    </row>
    <row r="12" customFormat="false" ht="12.8" hidden="false" customHeight="false" outlineLevel="0" collapsed="false">
      <c r="A12" s="0" t="s">
        <v>38</v>
      </c>
      <c r="B12" s="0" t="n">
        <v>9</v>
      </c>
      <c r="C12" s="0" t="s">
        <v>178</v>
      </c>
      <c r="D12" s="11" t="n">
        <f aca="false">B12&gt;K$2</f>
        <v>0</v>
      </c>
      <c r="E12" s="11" t="n">
        <f aca="false">B12&lt;=M$2</f>
        <v>0</v>
      </c>
    </row>
    <row r="13" customFormat="false" ht="12.8" hidden="false" customHeight="false" outlineLevel="0" collapsed="false">
      <c r="A13" s="0" t="s">
        <v>39</v>
      </c>
      <c r="B13" s="0" t="n">
        <v>3</v>
      </c>
      <c r="C13" s="0" t="s">
        <v>178</v>
      </c>
      <c r="D13" s="11" t="n">
        <f aca="false">B13&gt;K$2</f>
        <v>0</v>
      </c>
      <c r="E13" s="11" t="n">
        <f aca="false">B13&lt;=M$2</f>
        <v>0</v>
      </c>
    </row>
    <row r="14" customFormat="false" ht="12.8" hidden="false" customHeight="false" outlineLevel="0" collapsed="false">
      <c r="A14" s="0" t="s">
        <v>40</v>
      </c>
      <c r="B14" s="0" t="n">
        <v>29</v>
      </c>
      <c r="C14" s="0" t="s">
        <v>178</v>
      </c>
      <c r="D14" s="11" t="n">
        <f aca="false">B14&gt;K$2</f>
        <v>0</v>
      </c>
      <c r="E14" s="11" t="n">
        <f aca="false">B14&lt;=M$2</f>
        <v>0</v>
      </c>
    </row>
    <row r="15" customFormat="false" ht="12.8" hidden="false" customHeight="false" outlineLevel="0" collapsed="false">
      <c r="A15" s="0" t="s">
        <v>41</v>
      </c>
      <c r="B15" s="0" t="n">
        <v>2</v>
      </c>
      <c r="C15" s="0" t="s">
        <v>178</v>
      </c>
      <c r="D15" s="11" t="n">
        <f aca="false">B15&gt;K$2</f>
        <v>0</v>
      </c>
      <c r="E15" s="11" t="n">
        <f aca="false">B15&lt;=M$2</f>
        <v>1</v>
      </c>
    </row>
    <row r="16" customFormat="false" ht="12.8" hidden="false" customHeight="false" outlineLevel="0" collapsed="false">
      <c r="A16" s="0" t="s">
        <v>42</v>
      </c>
      <c r="B16" s="0" t="n">
        <v>8</v>
      </c>
      <c r="C16" s="0" t="s">
        <v>178</v>
      </c>
      <c r="D16" s="11" t="n">
        <f aca="false">B16&gt;K$2</f>
        <v>0</v>
      </c>
      <c r="E16" s="11" t="n">
        <f aca="false">B16&lt;=M$2</f>
        <v>0</v>
      </c>
    </row>
    <row r="17" customFormat="false" ht="12.8" hidden="false" customHeight="false" outlineLevel="0" collapsed="false">
      <c r="A17" s="0" t="s">
        <v>43</v>
      </c>
      <c r="B17" s="0" t="n">
        <v>4</v>
      </c>
      <c r="C17" s="0" t="s">
        <v>178</v>
      </c>
      <c r="D17" s="11" t="n">
        <f aca="false">B17&gt;K$2</f>
        <v>0</v>
      </c>
      <c r="E17" s="11" t="n">
        <f aca="false">B17&lt;=M$2</f>
        <v>0</v>
      </c>
    </row>
    <row r="18" customFormat="false" ht="12.8" hidden="false" customHeight="false" outlineLevel="0" collapsed="false">
      <c r="A18" s="0" t="s">
        <v>44</v>
      </c>
      <c r="B18" s="0" t="n">
        <v>7</v>
      </c>
      <c r="C18" s="0" t="s">
        <v>178</v>
      </c>
      <c r="D18" s="11" t="n">
        <f aca="false">B18&gt;K$2</f>
        <v>0</v>
      </c>
      <c r="E18" s="11" t="n">
        <f aca="false">B18&lt;=M$2</f>
        <v>0</v>
      </c>
    </row>
    <row r="19" customFormat="false" ht="12.8" hidden="false" customHeight="false" outlineLevel="0" collapsed="false">
      <c r="A19" s="0" t="s">
        <v>45</v>
      </c>
      <c r="B19" s="0" t="n">
        <v>4</v>
      </c>
      <c r="C19" s="0" t="s">
        <v>178</v>
      </c>
      <c r="D19" s="11" t="n">
        <f aca="false">B19&gt;K$2</f>
        <v>0</v>
      </c>
      <c r="E19" s="11" t="n">
        <f aca="false">B19&lt;=M$2</f>
        <v>0</v>
      </c>
    </row>
    <row r="20" customFormat="false" ht="12.8" hidden="false" customHeight="false" outlineLevel="0" collapsed="false">
      <c r="A20" s="0" t="s">
        <v>46</v>
      </c>
      <c r="B20" s="0" t="n">
        <v>7</v>
      </c>
      <c r="C20" s="0" t="s">
        <v>178</v>
      </c>
      <c r="D20" s="11" t="n">
        <f aca="false">B20&gt;K$2</f>
        <v>0</v>
      </c>
      <c r="E20" s="11" t="n">
        <f aca="false">B20&lt;=M$2</f>
        <v>0</v>
      </c>
    </row>
    <row r="21" customFormat="false" ht="12.8" hidden="false" customHeight="false" outlineLevel="0" collapsed="false">
      <c r="A21" s="0" t="s">
        <v>47</v>
      </c>
      <c r="B21" s="0" t="n">
        <v>8</v>
      </c>
      <c r="C21" s="0" t="s">
        <v>178</v>
      </c>
      <c r="D21" s="11" t="n">
        <f aca="false">B21&gt;K$2</f>
        <v>0</v>
      </c>
      <c r="E21" s="11" t="n">
        <f aca="false">B21&lt;=M$2</f>
        <v>0</v>
      </c>
    </row>
    <row r="22" customFormat="false" ht="12.8" hidden="false" customHeight="false" outlineLevel="0" collapsed="false">
      <c r="A22" s="0" t="s">
        <v>48</v>
      </c>
      <c r="B22" s="0" t="n">
        <v>10</v>
      </c>
      <c r="C22" s="0" t="s">
        <v>178</v>
      </c>
      <c r="D22" s="11" t="n">
        <f aca="false">B22&gt;K$2</f>
        <v>0</v>
      </c>
      <c r="E22" s="11" t="n">
        <f aca="false">B22&lt;=M$2</f>
        <v>0</v>
      </c>
    </row>
    <row r="23" customFormat="false" ht="12.8" hidden="false" customHeight="false" outlineLevel="0" collapsed="false">
      <c r="A23" s="0" t="s">
        <v>49</v>
      </c>
      <c r="B23" s="0" t="n">
        <v>5</v>
      </c>
      <c r="C23" s="0" t="s">
        <v>178</v>
      </c>
      <c r="D23" s="11" t="n">
        <f aca="false">B23&gt;K$2</f>
        <v>0</v>
      </c>
      <c r="E23" s="11" t="n">
        <f aca="false">B23&lt;=M$2</f>
        <v>0</v>
      </c>
    </row>
    <row r="24" customFormat="false" ht="12.8" hidden="false" customHeight="false" outlineLevel="0" collapsed="false">
      <c r="A24" s="0" t="s">
        <v>50</v>
      </c>
      <c r="B24" s="0" t="n">
        <v>7</v>
      </c>
      <c r="C24" s="0" t="s">
        <v>178</v>
      </c>
      <c r="D24" s="11" t="n">
        <f aca="false">B24&gt;K$2</f>
        <v>0</v>
      </c>
      <c r="E24" s="11" t="n">
        <f aca="false">B24&lt;=M$2</f>
        <v>0</v>
      </c>
    </row>
    <row r="25" customFormat="false" ht="12.8" hidden="false" customHeight="false" outlineLevel="0" collapsed="false">
      <c r="A25" s="0" t="s">
        <v>51</v>
      </c>
      <c r="B25" s="0" t="n">
        <v>8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52</v>
      </c>
      <c r="B26" s="0" t="n">
        <v>8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53</v>
      </c>
      <c r="B27" s="0" t="n">
        <v>7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54</v>
      </c>
      <c r="B28" s="0" t="n">
        <v>29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55</v>
      </c>
      <c r="B29" s="0" t="n">
        <v>7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56</v>
      </c>
      <c r="B30" s="0" t="n">
        <v>2</v>
      </c>
      <c r="C30" s="0" t="s">
        <v>178</v>
      </c>
      <c r="D30" s="11" t="n">
        <f aca="false">B30&gt;K$2</f>
        <v>0</v>
      </c>
      <c r="E30" s="11" t="n">
        <f aca="false">B30&lt;=M$2</f>
        <v>1</v>
      </c>
    </row>
    <row r="31" customFormat="false" ht="12.8" hidden="false" customHeight="false" outlineLevel="0" collapsed="false">
      <c r="A31" s="0" t="s">
        <v>57</v>
      </c>
      <c r="B31" s="0" t="n">
        <v>15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58</v>
      </c>
      <c r="B32" s="0" t="n">
        <v>3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59</v>
      </c>
      <c r="B33" s="0" t="n">
        <v>6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60</v>
      </c>
      <c r="B34" s="0" t="n">
        <v>5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61</v>
      </c>
      <c r="B35" s="0" t="n">
        <v>12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16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63</v>
      </c>
      <c r="B37" s="0" t="n">
        <v>57</v>
      </c>
      <c r="C37" s="0" t="s">
        <v>178</v>
      </c>
      <c r="D37" s="11" t="n">
        <f aca="false">B37&gt;K$2</f>
        <v>1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64</v>
      </c>
      <c r="B38" s="0" t="n">
        <v>10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65</v>
      </c>
      <c r="B39" s="0" t="n">
        <v>8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66</v>
      </c>
      <c r="B40" s="0" t="n">
        <v>5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67</v>
      </c>
      <c r="B41" s="0" t="n">
        <v>4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68</v>
      </c>
      <c r="B42" s="0" t="n">
        <v>10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69</v>
      </c>
      <c r="B43" s="0" t="n">
        <v>7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70</v>
      </c>
      <c r="B44" s="0" t="n">
        <v>25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71</v>
      </c>
      <c r="B45" s="0" t="n">
        <v>207</v>
      </c>
      <c r="C45" s="0" t="s">
        <v>178</v>
      </c>
      <c r="D45" s="11" t="n">
        <f aca="false">B45&gt;K$2</f>
        <v>1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72</v>
      </c>
      <c r="B46" s="0" t="n">
        <v>2</v>
      </c>
      <c r="C46" s="0" t="s">
        <v>178</v>
      </c>
      <c r="D46" s="11" t="n">
        <f aca="false">B46&gt;K$2</f>
        <v>0</v>
      </c>
      <c r="E46" s="11" t="n">
        <f aca="false">B46&lt;=M$2</f>
        <v>1</v>
      </c>
    </row>
    <row r="47" customFormat="false" ht="12.8" hidden="false" customHeight="false" outlineLevel="0" collapsed="false">
      <c r="A47" s="0" t="s">
        <v>73</v>
      </c>
      <c r="B47" s="0" t="n">
        <v>9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74</v>
      </c>
      <c r="B48" s="0" t="n">
        <v>61</v>
      </c>
      <c r="C48" s="0" t="s">
        <v>178</v>
      </c>
      <c r="D48" s="11" t="n">
        <f aca="false">B48&gt;K$2</f>
        <v>1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75</v>
      </c>
      <c r="B49" s="0" t="n">
        <v>9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76</v>
      </c>
      <c r="B50" s="0" t="n">
        <v>1</v>
      </c>
      <c r="C50" s="0" t="s">
        <v>178</v>
      </c>
      <c r="D50" s="11" t="n">
        <f aca="false">B50&gt;K$2</f>
        <v>0</v>
      </c>
      <c r="E50" s="11" t="n">
        <f aca="false">B50&lt;=M$2</f>
        <v>1</v>
      </c>
    </row>
    <row r="51" customFormat="false" ht="12.8" hidden="false" customHeight="false" outlineLevel="0" collapsed="false">
      <c r="A51" s="0" t="s">
        <v>77</v>
      </c>
      <c r="B51" s="0" t="n">
        <v>5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78</v>
      </c>
      <c r="B52" s="0" t="n">
        <v>9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79</v>
      </c>
      <c r="B53" s="0" t="n">
        <v>33</v>
      </c>
      <c r="C53" s="0" t="s">
        <v>178</v>
      </c>
      <c r="D53" s="11" t="n">
        <f aca="false">B53&gt;K$2</f>
        <v>1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80</v>
      </c>
      <c r="B54" s="0" t="n">
        <v>16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81</v>
      </c>
      <c r="B55" s="0" t="n">
        <v>13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82</v>
      </c>
      <c r="B56" s="0" t="n">
        <v>115</v>
      </c>
      <c r="C56" s="0" t="s">
        <v>178</v>
      </c>
      <c r="D56" s="11" t="n">
        <f aca="false">B56&gt;K$2</f>
        <v>1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83</v>
      </c>
      <c r="B57" s="0" t="n">
        <v>17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84</v>
      </c>
      <c r="B58" s="0" t="n">
        <v>4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85</v>
      </c>
      <c r="B59" s="0" t="n">
        <v>5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86</v>
      </c>
      <c r="B60" s="0" t="n">
        <v>27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87</v>
      </c>
      <c r="B61" s="0" t="n">
        <v>24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88</v>
      </c>
      <c r="B62" s="0" t="n">
        <v>5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89</v>
      </c>
      <c r="B63" s="0" t="n">
        <v>4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90</v>
      </c>
      <c r="B64" s="0" t="n">
        <v>4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91</v>
      </c>
      <c r="B65" s="0" t="n">
        <v>9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92</v>
      </c>
      <c r="B66" s="0" t="n">
        <v>7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93</v>
      </c>
      <c r="B67" s="0" t="n">
        <v>4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94</v>
      </c>
      <c r="B68" s="0" t="n">
        <v>8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95</v>
      </c>
      <c r="B69" s="0" t="n">
        <v>15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s">
        <v>96</v>
      </c>
      <c r="B70" s="0" t="n">
        <v>60</v>
      </c>
      <c r="C70" s="0" t="s">
        <v>178</v>
      </c>
      <c r="D70" s="11" t="n">
        <f aca="false">B70&gt;K$2</f>
        <v>1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97</v>
      </c>
      <c r="B71" s="0" t="n">
        <v>4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98</v>
      </c>
      <c r="B72" s="0" t="n">
        <v>8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99</v>
      </c>
      <c r="B73" s="0" t="n">
        <v>11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100</v>
      </c>
      <c r="B74" s="0" t="n">
        <v>7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101</v>
      </c>
      <c r="B75" s="0" t="n">
        <v>4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102</v>
      </c>
      <c r="B76" s="0" t="n">
        <v>5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103</v>
      </c>
      <c r="B77" s="0" t="n">
        <v>8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104</v>
      </c>
      <c r="B78" s="0" t="n">
        <v>5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105</v>
      </c>
      <c r="B79" s="0" t="n">
        <v>10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106</v>
      </c>
      <c r="B80" s="0" t="n">
        <v>24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107</v>
      </c>
      <c r="B81" s="0" t="n">
        <v>2</v>
      </c>
      <c r="C81" s="0" t="s">
        <v>178</v>
      </c>
      <c r="D81" s="11" t="n">
        <f aca="false">B81&gt;K$2</f>
        <v>0</v>
      </c>
      <c r="E81" s="11" t="n">
        <f aca="false">B81&lt;=M$2</f>
        <v>1</v>
      </c>
    </row>
    <row r="82" customFormat="false" ht="12.8" hidden="false" customHeight="false" outlineLevel="0" collapsed="false">
      <c r="A82" s="0" t="s">
        <v>108</v>
      </c>
      <c r="B82" s="0" t="n">
        <v>111</v>
      </c>
      <c r="C82" s="0" t="s">
        <v>178</v>
      </c>
      <c r="D82" s="11" t="n">
        <f aca="false">B82&gt;K$2</f>
        <v>1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109</v>
      </c>
      <c r="B83" s="0" t="n">
        <v>20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110</v>
      </c>
      <c r="B84" s="0" t="n">
        <v>13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111</v>
      </c>
      <c r="B85" s="0" t="n">
        <v>5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112</v>
      </c>
      <c r="B86" s="0" t="n">
        <v>6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113</v>
      </c>
      <c r="B87" s="0" t="n">
        <v>6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114</v>
      </c>
      <c r="B88" s="0" t="n">
        <v>5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115</v>
      </c>
      <c r="B89" s="0" t="n">
        <v>12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116</v>
      </c>
      <c r="B90" s="0" t="n">
        <v>29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117</v>
      </c>
      <c r="B91" s="0" t="n">
        <v>68</v>
      </c>
      <c r="C91" s="0" t="s">
        <v>178</v>
      </c>
      <c r="D91" s="11" t="n">
        <f aca="false">B91&gt;K$2</f>
        <v>1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118</v>
      </c>
      <c r="B92" s="0" t="n">
        <v>2</v>
      </c>
      <c r="C92" s="0" t="s">
        <v>178</v>
      </c>
      <c r="D92" s="11" t="n">
        <f aca="false">B92&gt;K$2</f>
        <v>0</v>
      </c>
      <c r="E92" s="11" t="n">
        <f aca="false">B92&lt;=M$2</f>
        <v>1</v>
      </c>
    </row>
    <row r="93" customFormat="false" ht="12.8" hidden="false" customHeight="false" outlineLevel="0" collapsed="false">
      <c r="A93" s="0" t="s">
        <v>119</v>
      </c>
      <c r="B93" s="0" t="n">
        <v>4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120</v>
      </c>
      <c r="B94" s="0" t="n">
        <v>27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121</v>
      </c>
      <c r="B95" s="0" t="n">
        <v>30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122</v>
      </c>
      <c r="B96" s="0" t="n">
        <v>17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123</v>
      </c>
      <c r="B97" s="0" t="n">
        <v>38</v>
      </c>
      <c r="C97" s="0" t="s">
        <v>178</v>
      </c>
      <c r="D97" s="11" t="n">
        <f aca="false">B97&gt;K$2</f>
        <v>1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124</v>
      </c>
      <c r="B98" s="0" t="n">
        <v>3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125</v>
      </c>
      <c r="B99" s="0" t="n">
        <v>32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126</v>
      </c>
      <c r="B100" s="0" t="n">
        <v>29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127</v>
      </c>
      <c r="B101" s="0" t="n">
        <v>19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128</v>
      </c>
      <c r="B102" s="10" t="n">
        <v>10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129</v>
      </c>
      <c r="B103" s="0" t="n">
        <v>3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130</v>
      </c>
      <c r="B104" s="0" t="n">
        <v>6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131</v>
      </c>
      <c r="B105" s="0" t="n">
        <v>92</v>
      </c>
      <c r="C105" s="0" t="s">
        <v>178</v>
      </c>
      <c r="D105" s="11" t="n">
        <f aca="false">B105&gt;K$2</f>
        <v>1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132</v>
      </c>
      <c r="B106" s="0" t="n">
        <v>8</v>
      </c>
      <c r="C106" s="0" t="s">
        <v>178</v>
      </c>
      <c r="D106" s="11" t="n">
        <f aca="false">B106&gt;K$2</f>
        <v>0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133</v>
      </c>
      <c r="B107" s="0" t="n">
        <v>42</v>
      </c>
      <c r="C107" s="0" t="s">
        <v>178</v>
      </c>
      <c r="D107" s="11" t="n">
        <f aca="false">B107&gt;K$2</f>
        <v>1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134</v>
      </c>
      <c r="B108" s="0" t="n">
        <v>4</v>
      </c>
      <c r="C108" s="0" t="s">
        <v>178</v>
      </c>
      <c r="D108" s="11" t="n">
        <f aca="false">B108&gt;K$2</f>
        <v>0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135</v>
      </c>
      <c r="B109" s="0" t="n">
        <v>5</v>
      </c>
      <c r="C109" s="0" t="s">
        <v>178</v>
      </c>
      <c r="D109" s="11" t="n">
        <f aca="false">B109&gt;K$2</f>
        <v>0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136</v>
      </c>
      <c r="B110" s="0" t="n">
        <v>23</v>
      </c>
      <c r="C110" s="0" t="s">
        <v>178</v>
      </c>
      <c r="D110" s="11" t="n">
        <f aca="false">B110&gt;K$2</f>
        <v>0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137</v>
      </c>
      <c r="B111" s="0" t="n">
        <v>3</v>
      </c>
      <c r="C111" s="0" t="s">
        <v>178</v>
      </c>
      <c r="D111" s="11" t="n">
        <f aca="false">B111&gt;K$2</f>
        <v>0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138</v>
      </c>
      <c r="B112" s="0" t="n">
        <v>3</v>
      </c>
      <c r="C112" s="0" t="s">
        <v>178</v>
      </c>
      <c r="D112" s="11" t="n">
        <f aca="false">B112&gt;K$2</f>
        <v>0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139</v>
      </c>
      <c r="B113" s="0" t="n">
        <v>3</v>
      </c>
      <c r="C113" s="0" t="s">
        <v>178</v>
      </c>
      <c r="D113" s="11" t="n">
        <f aca="false">B113&gt;K$2</f>
        <v>0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140</v>
      </c>
      <c r="B114" s="0" t="n">
        <v>3</v>
      </c>
      <c r="C114" s="0" t="s">
        <v>178</v>
      </c>
      <c r="D114" s="11" t="n">
        <f aca="false">B114&gt;K$2</f>
        <v>0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141</v>
      </c>
      <c r="B115" s="0" t="n">
        <v>13</v>
      </c>
      <c r="C115" s="0" t="s">
        <v>178</v>
      </c>
      <c r="D115" s="11" t="n">
        <f aca="false">B115&gt;K$2</f>
        <v>0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142</v>
      </c>
      <c r="B116" s="0" t="n">
        <v>8</v>
      </c>
      <c r="C116" s="0" t="s">
        <v>178</v>
      </c>
      <c r="D116" s="11" t="n">
        <f aca="false">B116&gt;K$2</f>
        <v>0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143</v>
      </c>
      <c r="B117" s="0" t="n">
        <v>4</v>
      </c>
      <c r="C117" s="0" t="s">
        <v>178</v>
      </c>
      <c r="D117" s="11" t="n">
        <f aca="false">B117&gt;K$2</f>
        <v>0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144</v>
      </c>
      <c r="B118" s="0" t="n">
        <v>13</v>
      </c>
      <c r="C118" s="0" t="s">
        <v>178</v>
      </c>
      <c r="D118" s="11" t="n">
        <f aca="false">B118&gt;K$2</f>
        <v>0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145</v>
      </c>
      <c r="B119" s="0" t="n">
        <v>6</v>
      </c>
      <c r="C119" s="0" t="s">
        <v>178</v>
      </c>
      <c r="D119" s="11" t="n">
        <f aca="false">B119&gt;K$2</f>
        <v>0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146</v>
      </c>
      <c r="B120" s="0" t="n">
        <v>8</v>
      </c>
      <c r="C120" s="0" t="s">
        <v>178</v>
      </c>
      <c r="D120" s="11" t="n">
        <f aca="false">B120&gt;K$2</f>
        <v>0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147</v>
      </c>
      <c r="B121" s="0" t="n">
        <v>11</v>
      </c>
      <c r="C121" s="0" t="s">
        <v>178</v>
      </c>
      <c r="D121" s="11" t="n">
        <f aca="false">B121&gt;K$2</f>
        <v>0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148</v>
      </c>
      <c r="B122" s="0" t="n">
        <v>3</v>
      </c>
      <c r="C122" s="0" t="s">
        <v>178</v>
      </c>
      <c r="D122" s="11" t="n">
        <f aca="false">B122&gt;K$2</f>
        <v>0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4</v>
      </c>
    </row>
    <row r="1048438" customFormat="false" ht="12.8" hidden="false" customHeight="false" outlineLevel="0" collapsed="false">
      <c r="B1048438" s="0" t="n">
        <v>10</v>
      </c>
    </row>
    <row r="1048439" customFormat="false" ht="12.8" hidden="false" customHeight="false" outlineLevel="0" collapsed="false">
      <c r="B1048439" s="0" t="n">
        <v>84</v>
      </c>
    </row>
    <row r="1048440" customFormat="false" ht="12.8" hidden="false" customHeight="false" outlineLevel="0" collapsed="false">
      <c r="B1048440" s="0" t="n">
        <v>2</v>
      </c>
    </row>
    <row r="1048441" customFormat="false" ht="12.8" hidden="false" customHeight="false" outlineLevel="0" collapsed="false">
      <c r="B1048441" s="0" t="n">
        <v>4</v>
      </c>
    </row>
    <row r="1048442" customFormat="false" ht="12.8" hidden="false" customHeight="false" outlineLevel="0" collapsed="false">
      <c r="B1048442" s="0" t="n">
        <v>2</v>
      </c>
    </row>
    <row r="1048443" customFormat="false" ht="12.8" hidden="false" customHeight="false" outlineLevel="0" collapsed="false">
      <c r="B1048443" s="0" t="n">
        <v>20</v>
      </c>
    </row>
    <row r="1048444" customFormat="false" ht="12.8" hidden="false" customHeight="false" outlineLevel="0" collapsed="false">
      <c r="B1048444" s="0" t="n">
        <v>32</v>
      </c>
    </row>
    <row r="1048445" customFormat="false" ht="12.8" hidden="false" customHeight="false" outlineLevel="0" collapsed="false">
      <c r="B1048445" s="0" t="n">
        <v>2</v>
      </c>
    </row>
    <row r="1048446" customFormat="false" ht="12.8" hidden="false" customHeight="false" outlineLevel="0" collapsed="false">
      <c r="B1048446" s="0" t="n">
        <v>13</v>
      </c>
    </row>
    <row r="1048447" customFormat="false" ht="12.8" hidden="false" customHeight="false" outlineLevel="0" collapsed="false">
      <c r="B1048447" s="0" t="n">
        <v>7</v>
      </c>
    </row>
    <row r="1048448" customFormat="false" ht="12.8" hidden="false" customHeight="false" outlineLevel="0" collapsed="false">
      <c r="B1048448" s="0" t="n">
        <v>3</v>
      </c>
    </row>
    <row r="1048449" customFormat="false" ht="12.8" hidden="false" customHeight="false" outlineLevel="0" collapsed="false">
      <c r="B1048449" s="0" t="n">
        <v>11</v>
      </c>
    </row>
    <row r="1048450" customFormat="false" ht="12.8" hidden="false" customHeight="false" outlineLevel="0" collapsed="false">
      <c r="B1048450" s="0" t="n">
        <v>8</v>
      </c>
    </row>
    <row r="1048451" customFormat="false" ht="12.8" hidden="false" customHeight="false" outlineLevel="0" collapsed="false">
      <c r="B1048451" s="0" t="n">
        <v>9</v>
      </c>
    </row>
    <row r="1048452" customFormat="false" ht="12.8" hidden="false" customHeight="false" outlineLevel="0" collapsed="false">
      <c r="B1048452" s="0" t="n">
        <v>3</v>
      </c>
    </row>
    <row r="1048453" customFormat="false" ht="12.8" hidden="false" customHeight="false" outlineLevel="0" collapsed="false">
      <c r="B1048453" s="0" t="n">
        <v>29</v>
      </c>
    </row>
    <row r="1048454" customFormat="false" ht="12.8" hidden="false" customHeight="false" outlineLevel="0" collapsed="false">
      <c r="B1048454" s="0" t="n">
        <v>2</v>
      </c>
    </row>
    <row r="1048455" customFormat="false" ht="12.8" hidden="false" customHeight="false" outlineLevel="0" collapsed="false">
      <c r="B1048455" s="0" t="n">
        <v>5</v>
      </c>
    </row>
    <row r="1048456" customFormat="false" ht="12.8" hidden="false" customHeight="false" outlineLevel="0" collapsed="false">
      <c r="B1048456" s="0" t="n">
        <v>8</v>
      </c>
    </row>
    <row r="1048457" customFormat="false" ht="12.8" hidden="false" customHeight="false" outlineLevel="0" collapsed="false">
      <c r="B1048457" s="0" t="n">
        <v>4</v>
      </c>
    </row>
    <row r="1048458" customFormat="false" ht="12.8" hidden="false" customHeight="false" outlineLevel="0" collapsed="false">
      <c r="B1048458" s="0" t="n">
        <v>7</v>
      </c>
    </row>
    <row r="1048459" customFormat="false" ht="12.8" hidden="false" customHeight="false" outlineLevel="0" collapsed="false">
      <c r="B1048459" s="0" t="n">
        <v>4</v>
      </c>
    </row>
    <row r="1048460" customFormat="false" ht="12.8" hidden="false" customHeight="false" outlineLevel="0" collapsed="false">
      <c r="B1048460" s="0" t="n">
        <v>7</v>
      </c>
    </row>
    <row r="1048461" customFormat="false" ht="12.8" hidden="false" customHeight="false" outlineLevel="0" collapsed="false">
      <c r="B1048461" s="0" t="n">
        <v>8</v>
      </c>
    </row>
    <row r="1048462" customFormat="false" ht="12.8" hidden="false" customHeight="false" outlineLevel="0" collapsed="false">
      <c r="B1048462" s="0" t="n">
        <v>10</v>
      </c>
    </row>
    <row r="1048463" customFormat="false" ht="12.8" hidden="false" customHeight="false" outlineLevel="0" collapsed="false">
      <c r="B1048463" s="0" t="n">
        <v>5</v>
      </c>
    </row>
    <row r="1048464" customFormat="false" ht="12.8" hidden="false" customHeight="false" outlineLevel="0" collapsed="false">
      <c r="B1048464" s="0" t="n">
        <v>7</v>
      </c>
    </row>
    <row r="1048465" customFormat="false" ht="12.8" hidden="false" customHeight="false" outlineLevel="0" collapsed="false">
      <c r="B1048465" s="0" t="n">
        <v>8</v>
      </c>
    </row>
    <row r="1048466" customFormat="false" ht="12.8" hidden="false" customHeight="false" outlineLevel="0" collapsed="false">
      <c r="B1048466" s="0" t="n">
        <v>8</v>
      </c>
    </row>
    <row r="1048467" customFormat="false" ht="12.8" hidden="false" customHeight="false" outlineLevel="0" collapsed="false">
      <c r="B1048467" s="0" t="n">
        <v>1</v>
      </c>
    </row>
    <row r="1048468" customFormat="false" ht="12.8" hidden="false" customHeight="false" outlineLevel="0" collapsed="false">
      <c r="B1048468" s="0" t="n">
        <v>7</v>
      </c>
    </row>
    <row r="1048469" customFormat="false" ht="12.8" hidden="false" customHeight="false" outlineLevel="0" collapsed="false">
      <c r="B1048469" s="0" t="n">
        <v>29</v>
      </c>
    </row>
    <row r="1048470" customFormat="false" ht="12.8" hidden="false" customHeight="false" outlineLevel="0" collapsed="false">
      <c r="B1048470" s="0" t="n">
        <v>7</v>
      </c>
    </row>
    <row r="1048471" customFormat="false" ht="12.8" hidden="false" customHeight="false" outlineLevel="0" collapsed="false">
      <c r="B1048471" s="0" t="n">
        <v>2</v>
      </c>
    </row>
    <row r="1048472" customFormat="false" ht="12.8" hidden="false" customHeight="false" outlineLevel="0" collapsed="false">
      <c r="B1048472" s="0" t="n">
        <v>15</v>
      </c>
    </row>
    <row r="1048473" customFormat="false" ht="12.8" hidden="false" customHeight="false" outlineLevel="0" collapsed="false">
      <c r="B1048473" s="0" t="n">
        <v>3</v>
      </c>
    </row>
    <row r="1048474" customFormat="false" ht="12.8" hidden="false" customHeight="false" outlineLevel="0" collapsed="false">
      <c r="B1048474" s="0" t="n">
        <v>6</v>
      </c>
    </row>
    <row r="1048475" customFormat="false" ht="12.8" hidden="false" customHeight="false" outlineLevel="0" collapsed="false">
      <c r="B1048475" s="0" t="n">
        <v>5</v>
      </c>
    </row>
    <row r="1048476" customFormat="false" ht="12.8" hidden="false" customHeight="false" outlineLevel="0" collapsed="false">
      <c r="B1048476" s="0" t="n">
        <v>12</v>
      </c>
    </row>
    <row r="1048477" customFormat="false" ht="12.8" hidden="false" customHeight="false" outlineLevel="0" collapsed="false">
      <c r="B1048477" s="0" t="n">
        <v>16</v>
      </c>
    </row>
    <row r="1048478" customFormat="false" ht="12.8" hidden="false" customHeight="false" outlineLevel="0" collapsed="false">
      <c r="B1048478" s="0" t="n">
        <v>4</v>
      </c>
    </row>
    <row r="1048479" customFormat="false" ht="12.8" hidden="false" customHeight="false" outlineLevel="0" collapsed="false">
      <c r="B1048479" s="0" t="n">
        <v>57</v>
      </c>
    </row>
    <row r="1048480" customFormat="false" ht="12.8" hidden="false" customHeight="false" outlineLevel="0" collapsed="false">
      <c r="B1048480" s="0" t="n">
        <v>10</v>
      </c>
    </row>
    <row r="1048481" customFormat="false" ht="12.8" hidden="false" customHeight="false" outlineLevel="0" collapsed="false">
      <c r="B1048481" s="0" t="n">
        <v>8</v>
      </c>
    </row>
    <row r="1048482" customFormat="false" ht="12.8" hidden="false" customHeight="false" outlineLevel="0" collapsed="false">
      <c r="B1048482" s="0" t="n">
        <v>6</v>
      </c>
    </row>
    <row r="1048483" customFormat="false" ht="12.8" hidden="false" customHeight="false" outlineLevel="0" collapsed="false">
      <c r="B1048483" s="0" t="n">
        <v>5</v>
      </c>
    </row>
    <row r="1048484" customFormat="false" ht="12.8" hidden="false" customHeight="false" outlineLevel="0" collapsed="false">
      <c r="B1048484" s="0" t="n">
        <v>4</v>
      </c>
    </row>
    <row r="1048485" customFormat="false" ht="12.8" hidden="false" customHeight="false" outlineLevel="0" collapsed="false">
      <c r="B1048485" s="0" t="n">
        <v>10</v>
      </c>
    </row>
    <row r="1048486" customFormat="false" ht="12.8" hidden="false" customHeight="false" outlineLevel="0" collapsed="false">
      <c r="B1048486" s="0" t="n">
        <v>7</v>
      </c>
    </row>
    <row r="1048487" customFormat="false" ht="12.8" hidden="false" customHeight="false" outlineLevel="0" collapsed="false">
      <c r="B1048487" s="0" t="n">
        <v>25</v>
      </c>
    </row>
    <row r="1048488" customFormat="false" ht="12.8" hidden="false" customHeight="false" outlineLevel="0" collapsed="false">
      <c r="B1048488" s="0" t="n">
        <v>207</v>
      </c>
    </row>
    <row r="1048489" customFormat="false" ht="12.8" hidden="false" customHeight="false" outlineLevel="0" collapsed="false">
      <c r="B1048489" s="0" t="n">
        <v>2</v>
      </c>
    </row>
    <row r="1048490" customFormat="false" ht="12.8" hidden="false" customHeight="false" outlineLevel="0" collapsed="false">
      <c r="B1048490" s="0" t="n">
        <v>9</v>
      </c>
    </row>
    <row r="1048491" customFormat="false" ht="12.8" hidden="false" customHeight="false" outlineLevel="0" collapsed="false">
      <c r="B1048491" s="0" t="n">
        <v>61</v>
      </c>
    </row>
    <row r="1048492" customFormat="false" ht="12.8" hidden="false" customHeight="false" outlineLevel="0" collapsed="false">
      <c r="B1048492" s="0" t="n">
        <v>9</v>
      </c>
    </row>
    <row r="1048493" customFormat="false" ht="12.8" hidden="false" customHeight="false" outlineLevel="0" collapsed="false">
      <c r="B1048493" s="0" t="n">
        <v>1</v>
      </c>
    </row>
    <row r="1048494" customFormat="false" ht="12.8" hidden="false" customHeight="false" outlineLevel="0" collapsed="false">
      <c r="B1048494" s="0" t="n">
        <v>5</v>
      </c>
    </row>
    <row r="1048495" customFormat="false" ht="12.8" hidden="false" customHeight="false" outlineLevel="0" collapsed="false">
      <c r="B1048495" s="0" t="n">
        <v>9</v>
      </c>
    </row>
    <row r="1048496" customFormat="false" ht="12.8" hidden="false" customHeight="false" outlineLevel="0" collapsed="false">
      <c r="B1048496" s="0" t="n">
        <v>33</v>
      </c>
    </row>
    <row r="1048497" customFormat="false" ht="12.8" hidden="false" customHeight="false" outlineLevel="0" collapsed="false">
      <c r="B1048497" s="0" t="n">
        <v>5</v>
      </c>
    </row>
    <row r="1048498" customFormat="false" ht="12.8" hidden="false" customHeight="false" outlineLevel="0" collapsed="false">
      <c r="B1048498" s="0" t="n">
        <v>16</v>
      </c>
    </row>
    <row r="1048499" customFormat="false" ht="12.8" hidden="false" customHeight="false" outlineLevel="0" collapsed="false">
      <c r="B1048499" s="0" t="n">
        <v>13</v>
      </c>
    </row>
    <row r="1048500" customFormat="false" ht="12.8" hidden="false" customHeight="false" outlineLevel="0" collapsed="false">
      <c r="B1048500" s="0" t="n">
        <v>115</v>
      </c>
    </row>
    <row r="1048501" customFormat="false" ht="12.8" hidden="false" customHeight="false" outlineLevel="0" collapsed="false">
      <c r="B1048501" s="0" t="n">
        <v>17</v>
      </c>
    </row>
    <row r="1048502" customFormat="false" ht="12.8" hidden="false" customHeight="false" outlineLevel="0" collapsed="false">
      <c r="B1048502" s="0" t="n">
        <v>4</v>
      </c>
    </row>
    <row r="1048503" customFormat="false" ht="12.8" hidden="false" customHeight="false" outlineLevel="0" collapsed="false">
      <c r="B1048503" s="0" t="n">
        <v>5</v>
      </c>
    </row>
    <row r="1048504" customFormat="false" ht="12.8" hidden="false" customHeight="false" outlineLevel="0" collapsed="false">
      <c r="B1048504" s="0" t="n">
        <v>5</v>
      </c>
    </row>
    <row r="1048505" customFormat="false" ht="12.8" hidden="false" customHeight="false" outlineLevel="0" collapsed="false">
      <c r="B1048505" s="0" t="n">
        <v>5</v>
      </c>
    </row>
    <row r="1048506" customFormat="false" ht="12.8" hidden="false" customHeight="false" outlineLevel="0" collapsed="false">
      <c r="B1048506" s="0" t="n">
        <v>27</v>
      </c>
    </row>
    <row r="1048507" customFormat="false" ht="12.8" hidden="false" customHeight="false" outlineLevel="0" collapsed="false">
      <c r="B1048507" s="0" t="n">
        <v>24</v>
      </c>
    </row>
    <row r="1048508" customFormat="false" ht="12.8" hidden="false" customHeight="false" outlineLevel="0" collapsed="false">
      <c r="B1048508" s="0" t="n">
        <v>5</v>
      </c>
    </row>
    <row r="1048509" customFormat="false" ht="12.8" hidden="false" customHeight="false" outlineLevel="0" collapsed="false">
      <c r="B1048509" s="0" t="n">
        <v>4</v>
      </c>
    </row>
    <row r="1048510" customFormat="false" ht="12.8" hidden="false" customHeight="false" outlineLevel="0" collapsed="false">
      <c r="B1048510" s="0" t="n">
        <v>4</v>
      </c>
    </row>
    <row r="1048511" customFormat="false" ht="12.8" hidden="false" customHeight="false" outlineLevel="0" collapsed="false">
      <c r="B1048511" s="0" t="n">
        <v>1</v>
      </c>
    </row>
    <row r="1048512" customFormat="false" ht="12.8" hidden="false" customHeight="false" outlineLevel="0" collapsed="false">
      <c r="B1048512" s="0" t="n">
        <v>9</v>
      </c>
    </row>
    <row r="1048513" customFormat="false" ht="12.8" hidden="false" customHeight="false" outlineLevel="0" collapsed="false">
      <c r="B1048513" s="0" t="n">
        <v>7</v>
      </c>
    </row>
    <row r="1048514" customFormat="false" ht="12.8" hidden="false" customHeight="false" outlineLevel="0" collapsed="false">
      <c r="B1048514" s="0" t="n">
        <v>4</v>
      </c>
    </row>
    <row r="1048515" customFormat="false" ht="12.8" hidden="false" customHeight="false" outlineLevel="0" collapsed="false">
      <c r="B1048515" s="0" t="n">
        <v>4</v>
      </c>
    </row>
    <row r="1048516" customFormat="false" ht="12.8" hidden="false" customHeight="false" outlineLevel="0" collapsed="false">
      <c r="B1048516" s="0" t="n">
        <v>8</v>
      </c>
    </row>
    <row r="1048517" customFormat="false" ht="12.8" hidden="false" customHeight="false" outlineLevel="0" collapsed="false">
      <c r="B1048517" s="0" t="n">
        <v>4</v>
      </c>
    </row>
    <row r="1048518" customFormat="false" ht="12.8" hidden="false" customHeight="false" outlineLevel="0" collapsed="false">
      <c r="B1048518" s="0" t="n">
        <v>15</v>
      </c>
    </row>
    <row r="1048519" customFormat="false" ht="12.8" hidden="false" customHeight="false" outlineLevel="0" collapsed="false">
      <c r="B1048519" s="0" t="n">
        <v>60</v>
      </c>
    </row>
    <row r="1048520" customFormat="false" ht="12.8" hidden="false" customHeight="false" outlineLevel="0" collapsed="false">
      <c r="B1048520" s="0" t="n">
        <v>4</v>
      </c>
    </row>
    <row r="1048521" customFormat="false" ht="12.8" hidden="false" customHeight="false" outlineLevel="0" collapsed="false">
      <c r="B1048521" s="0" t="n">
        <v>8</v>
      </c>
    </row>
    <row r="1048522" customFormat="false" ht="12.8" hidden="false" customHeight="false" outlineLevel="0" collapsed="false">
      <c r="B1048522" s="0" t="n">
        <v>11</v>
      </c>
    </row>
    <row r="1048523" customFormat="false" ht="12.8" hidden="false" customHeight="false" outlineLevel="0" collapsed="false">
      <c r="B1048523" s="0" t="n">
        <v>7</v>
      </c>
    </row>
    <row r="1048524" customFormat="false" ht="12.8" hidden="false" customHeight="false" outlineLevel="0" collapsed="false">
      <c r="B1048524" s="0" t="n">
        <v>5</v>
      </c>
    </row>
    <row r="1048525" customFormat="false" ht="12.8" hidden="false" customHeight="false" outlineLevel="0" collapsed="false">
      <c r="B1048525" s="0" t="n">
        <v>4</v>
      </c>
    </row>
    <row r="1048526" customFormat="false" ht="12.8" hidden="false" customHeight="false" outlineLevel="0" collapsed="false">
      <c r="B1048526" s="0" t="n">
        <v>5</v>
      </c>
    </row>
    <row r="1048527" customFormat="false" ht="12.8" hidden="false" customHeight="false" outlineLevel="0" collapsed="false">
      <c r="B1048527" s="0" t="n">
        <v>5</v>
      </c>
    </row>
    <row r="1048528" customFormat="false" ht="12.8" hidden="false" customHeight="false" outlineLevel="0" collapsed="false">
      <c r="B1048528" s="0" t="n">
        <v>8</v>
      </c>
    </row>
    <row r="1048529" customFormat="false" ht="12.8" hidden="false" customHeight="false" outlineLevel="0" collapsed="false">
      <c r="B1048529" s="0" t="n">
        <v>5</v>
      </c>
    </row>
    <row r="1048530" customFormat="false" ht="12.8" hidden="false" customHeight="false" outlineLevel="0" collapsed="false">
      <c r="B1048530" s="0" t="n">
        <v>10</v>
      </c>
    </row>
    <row r="1048531" customFormat="false" ht="12.8" hidden="false" customHeight="false" outlineLevel="0" collapsed="false">
      <c r="B1048531" s="0" t="n">
        <v>24</v>
      </c>
    </row>
    <row r="1048532" customFormat="false" ht="12.8" hidden="false" customHeight="false" outlineLevel="0" collapsed="false">
      <c r="B1048532" s="0" t="n">
        <v>5</v>
      </c>
    </row>
    <row r="1048533" customFormat="false" ht="12.8" hidden="false" customHeight="false" outlineLevel="0" collapsed="false">
      <c r="B1048533" s="0" t="n">
        <v>2</v>
      </c>
    </row>
    <row r="1048534" customFormat="false" ht="12.8" hidden="false" customHeight="false" outlineLevel="0" collapsed="false">
      <c r="B1048534" s="0" t="n">
        <v>111</v>
      </c>
    </row>
    <row r="1048535" customFormat="false" ht="12.8" hidden="false" customHeight="false" outlineLevel="0" collapsed="false">
      <c r="B1048535" s="0" t="n">
        <v>20</v>
      </c>
    </row>
    <row r="1048536" customFormat="false" ht="12.8" hidden="false" customHeight="false" outlineLevel="0" collapsed="false">
      <c r="B1048536" s="0" t="n">
        <v>13</v>
      </c>
    </row>
    <row r="1048537" customFormat="false" ht="12.8" hidden="false" customHeight="false" outlineLevel="0" collapsed="false">
      <c r="B1048537" s="0" t="n">
        <v>5</v>
      </c>
    </row>
    <row r="1048538" customFormat="false" ht="12.8" hidden="false" customHeight="false" outlineLevel="0" collapsed="false">
      <c r="B1048538" s="0" t="n">
        <v>6</v>
      </c>
    </row>
    <row r="1048539" customFormat="false" ht="12.8" hidden="false" customHeight="false" outlineLevel="0" collapsed="false">
      <c r="B1048539" s="0" t="n">
        <v>6</v>
      </c>
    </row>
    <row r="1048540" customFormat="false" ht="12.8" hidden="false" customHeight="false" outlineLevel="0" collapsed="false">
      <c r="B1048540" s="0" t="n">
        <v>5</v>
      </c>
    </row>
    <row r="1048541" customFormat="false" ht="12.8" hidden="false" customHeight="false" outlineLevel="0" collapsed="false">
      <c r="B1048541" s="0" t="n">
        <v>12</v>
      </c>
    </row>
    <row r="1048542" customFormat="false" ht="12.8" hidden="false" customHeight="false" outlineLevel="0" collapsed="false">
      <c r="B1048542" s="0" t="n">
        <v>29</v>
      </c>
    </row>
    <row r="1048543" customFormat="false" ht="12.8" hidden="false" customHeight="false" outlineLevel="0" collapsed="false">
      <c r="B1048543" s="0" t="n">
        <v>68</v>
      </c>
    </row>
    <row r="1048544" customFormat="false" ht="12.8" hidden="false" customHeight="false" outlineLevel="0" collapsed="false">
      <c r="B1048544" s="0" t="n">
        <v>2</v>
      </c>
    </row>
    <row r="1048545" customFormat="false" ht="12.8" hidden="false" customHeight="false" outlineLevel="0" collapsed="false">
      <c r="B1048545" s="0" t="n">
        <v>4</v>
      </c>
    </row>
    <row r="1048546" customFormat="false" ht="12.8" hidden="false" customHeight="false" outlineLevel="0" collapsed="false">
      <c r="B1048546" s="0" t="n">
        <v>27</v>
      </c>
    </row>
    <row r="1048547" customFormat="false" ht="12.8" hidden="false" customHeight="false" outlineLevel="0" collapsed="false">
      <c r="B1048547" s="0" t="n">
        <v>30</v>
      </c>
    </row>
    <row r="1048548" customFormat="false" ht="12.8" hidden="false" customHeight="false" outlineLevel="0" collapsed="false">
      <c r="B1048548" s="0" t="n">
        <v>17</v>
      </c>
    </row>
    <row r="1048549" customFormat="false" ht="12.8" hidden="false" customHeight="false" outlineLevel="0" collapsed="false">
      <c r="B1048549" s="0" t="n">
        <v>38</v>
      </c>
    </row>
    <row r="1048550" customFormat="false" ht="12.8" hidden="false" customHeight="false" outlineLevel="0" collapsed="false">
      <c r="B1048550" s="0" t="n">
        <v>3</v>
      </c>
    </row>
    <row r="1048551" customFormat="false" ht="12.8" hidden="false" customHeight="false" outlineLevel="0" collapsed="false">
      <c r="B1048551" s="0" t="n">
        <v>32</v>
      </c>
    </row>
    <row r="1048552" customFormat="false" ht="12.8" hidden="false" customHeight="false" outlineLevel="0" collapsed="false">
      <c r="B1048552" s="0" t="n">
        <v>29</v>
      </c>
    </row>
    <row r="1048553" customFormat="false" ht="12.8" hidden="false" customHeight="false" outlineLevel="0" collapsed="false">
      <c r="B1048553" s="0" t="n">
        <v>19</v>
      </c>
    </row>
    <row r="1048554" customFormat="false" ht="12.8" hidden="false" customHeight="false" outlineLevel="0" collapsed="false">
      <c r="B1048554" s="10" t="n">
        <v>10</v>
      </c>
    </row>
    <row r="1048555" customFormat="false" ht="12.8" hidden="false" customHeight="false" outlineLevel="0" collapsed="false">
      <c r="B1048555" s="0" t="n">
        <v>5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3.57"/>
    <col collapsed="false" customWidth="true" hidden="false" outlineLevel="0" max="5" min="5" style="0" width="12.71"/>
    <col collapsed="false" customWidth="true" hidden="false" outlineLevel="0" max="1025" min="6" style="0" width="10.71"/>
  </cols>
  <sheetData>
    <row r="1" customFormat="false" ht="12.8" hidden="false" customHeight="false" outlineLevel="0" collapsed="false">
      <c r="A1" s="3" t="s">
        <v>0</v>
      </c>
      <c r="B1" s="3" t="s">
        <v>5</v>
      </c>
      <c r="C1" s="3" t="s">
        <v>175</v>
      </c>
      <c r="D1" s="3" t="s">
        <v>298</v>
      </c>
      <c r="E1" s="3" t="s">
        <v>299</v>
      </c>
      <c r="G1" s="0" t="s">
        <v>300</v>
      </c>
      <c r="H1" s="0" t="s">
        <v>301</v>
      </c>
      <c r="I1" s="0" t="s">
        <v>302</v>
      </c>
      <c r="J1" s="0" t="s">
        <v>303</v>
      </c>
      <c r="K1" s="0" t="s">
        <v>304</v>
      </c>
      <c r="L1" s="0" t="s">
        <v>27</v>
      </c>
      <c r="M1" s="0" t="s">
        <v>305</v>
      </c>
    </row>
    <row r="2" customFormat="false" ht="12.8" hidden="false" customHeight="false" outlineLevel="0" collapsed="false">
      <c r="A2" s="0" t="s">
        <v>35</v>
      </c>
      <c r="B2" s="0" t="n">
        <v>0</v>
      </c>
      <c r="C2" s="0" t="s">
        <v>178</v>
      </c>
      <c r="D2" s="11" t="n">
        <f aca="false">B2&gt;K$2</f>
        <v>0</v>
      </c>
      <c r="E2" s="11" t="n">
        <f aca="false">B2&lt;=M$2</f>
        <v>1</v>
      </c>
      <c r="G2" s="0" t="n">
        <f aca="false">QUARTILE(B$2:B$122,1)</f>
        <v>5</v>
      </c>
      <c r="H2" s="0" t="n">
        <f aca="false">QUARTILE(B$2:B$122,2)</f>
        <v>14</v>
      </c>
      <c r="I2" s="0" t="n">
        <f aca="false">QUARTILE(B$2:B$122,3)</f>
        <v>54</v>
      </c>
      <c r="J2" s="0" t="n">
        <f aca="false">I2-G2</f>
        <v>49</v>
      </c>
      <c r="K2" s="0" t="n">
        <f aca="false">I2+J2*1.5</f>
        <v>127.5</v>
      </c>
      <c r="L2" s="0" t="n">
        <f aca="false">G2-1.5*J2</f>
        <v>-68.5</v>
      </c>
      <c r="M2" s="0" t="n">
        <f aca="false">H2/3</f>
        <v>4.66666666666667</v>
      </c>
    </row>
    <row r="3" customFormat="false" ht="12.8" hidden="false" customHeight="false" outlineLevel="0" collapsed="false">
      <c r="A3" s="0" t="s">
        <v>114</v>
      </c>
      <c r="B3" s="0" t="n">
        <v>0</v>
      </c>
      <c r="C3" s="0" t="s">
        <v>178</v>
      </c>
      <c r="D3" s="11" t="n">
        <f aca="false">B3&gt;K$2</f>
        <v>0</v>
      </c>
      <c r="E3" s="11" t="n">
        <f aca="false">B3&lt;=M$2</f>
        <v>1</v>
      </c>
      <c r="G3" s="4" t="s">
        <v>306</v>
      </c>
      <c r="H3" s="4" t="n">
        <f aca="false">100*COUNTIF(D2:D122,1)/121</f>
        <v>14.0495867768595</v>
      </c>
    </row>
    <row r="4" customFormat="false" ht="12.8" hidden="false" customHeight="false" outlineLevel="0" collapsed="false">
      <c r="A4" s="0" t="s">
        <v>148</v>
      </c>
      <c r="B4" s="0" t="n">
        <v>0</v>
      </c>
      <c r="C4" s="0" t="s">
        <v>178</v>
      </c>
      <c r="D4" s="11" t="n">
        <f aca="false">B4&gt;K$2</f>
        <v>0</v>
      </c>
      <c r="E4" s="11" t="n">
        <f aca="false">B4&lt;=M$2</f>
        <v>1</v>
      </c>
      <c r="G4" s="0" t="s">
        <v>307</v>
      </c>
      <c r="H4" s="0" t="n">
        <f aca="false">100*COUNTIF(E2:E122,1)/121</f>
        <v>19.0082644628099</v>
      </c>
    </row>
    <row r="5" customFormat="false" ht="12.8" hidden="false" customHeight="false" outlineLevel="0" collapsed="false">
      <c r="A5" s="0" t="s">
        <v>39</v>
      </c>
      <c r="B5" s="0" t="n">
        <v>1</v>
      </c>
      <c r="C5" s="0" t="s">
        <v>178</v>
      </c>
      <c r="D5" s="11" t="n">
        <f aca="false">B5&gt;K$2</f>
        <v>0</v>
      </c>
      <c r="E5" s="11" t="n">
        <f aca="false">B5&lt;=M$2</f>
        <v>1</v>
      </c>
    </row>
    <row r="6" customFormat="false" ht="12.8" hidden="false" customHeight="false" outlineLevel="0" collapsed="false">
      <c r="A6" s="0" t="s">
        <v>76</v>
      </c>
      <c r="B6" s="0" t="n">
        <v>1</v>
      </c>
      <c r="C6" s="0" t="s">
        <v>178</v>
      </c>
      <c r="D6" s="11" t="n">
        <f aca="false">B6&gt;K$2</f>
        <v>0</v>
      </c>
      <c r="E6" s="11" t="n">
        <f aca="false">B6&lt;=M$2</f>
        <v>1</v>
      </c>
    </row>
    <row r="7" customFormat="false" ht="12.8" hidden="false" customHeight="false" outlineLevel="0" collapsed="false">
      <c r="A7" s="0" t="s">
        <v>90</v>
      </c>
      <c r="B7" s="0" t="n">
        <v>1</v>
      </c>
      <c r="C7" s="0" t="s">
        <v>178</v>
      </c>
      <c r="D7" s="11" t="n">
        <f aca="false">B7&gt;K$2</f>
        <v>0</v>
      </c>
      <c r="E7" s="11" t="n">
        <f aca="false">B7&lt;=M$2</f>
        <v>1</v>
      </c>
    </row>
    <row r="8" customFormat="false" ht="12.8" hidden="false" customHeight="false" outlineLevel="0" collapsed="false">
      <c r="A8" s="0" t="s">
        <v>99</v>
      </c>
      <c r="B8" s="0" t="n">
        <v>1</v>
      </c>
      <c r="C8" s="0" t="s">
        <v>178</v>
      </c>
      <c r="D8" s="11" t="n">
        <f aca="false">B8&gt;K$2</f>
        <v>0</v>
      </c>
      <c r="E8" s="11" t="n">
        <f aca="false">B8&lt;=M$2</f>
        <v>1</v>
      </c>
    </row>
    <row r="9" customFormat="false" ht="12.8" hidden="false" customHeight="false" outlineLevel="0" collapsed="false">
      <c r="A9" s="0" t="s">
        <v>118</v>
      </c>
      <c r="B9" s="0" t="n">
        <v>1</v>
      </c>
      <c r="C9" s="0" t="s">
        <v>178</v>
      </c>
      <c r="D9" s="11" t="n">
        <f aca="false">B9&gt;K$2</f>
        <v>0</v>
      </c>
      <c r="E9" s="11" t="n">
        <f aca="false">B9&lt;=M$2</f>
        <v>1</v>
      </c>
    </row>
    <row r="10" customFormat="false" ht="12.8" hidden="false" customHeight="false" outlineLevel="0" collapsed="false">
      <c r="A10" s="0" t="s">
        <v>143</v>
      </c>
      <c r="B10" s="0" t="n">
        <v>1</v>
      </c>
      <c r="C10" s="0" t="s">
        <v>178</v>
      </c>
      <c r="D10" s="11" t="n">
        <f aca="false">B10&gt;K$2</f>
        <v>0</v>
      </c>
      <c r="E10" s="11" t="n">
        <f aca="false">B10&lt;=M$2</f>
        <v>1</v>
      </c>
    </row>
    <row r="11" customFormat="false" ht="12.8" hidden="false" customHeight="false" outlineLevel="0" collapsed="false">
      <c r="A11" s="0" t="s">
        <v>43</v>
      </c>
      <c r="B11" s="0" t="n">
        <v>2</v>
      </c>
      <c r="C11" s="0" t="s">
        <v>178</v>
      </c>
      <c r="D11" s="11" t="n">
        <f aca="false">B11&gt;K$2</f>
        <v>0</v>
      </c>
      <c r="E11" s="11" t="n">
        <f aca="false">B11&lt;=M$2</f>
        <v>1</v>
      </c>
    </row>
    <row r="12" customFormat="false" ht="12.8" hidden="false" customHeight="false" outlineLevel="0" collapsed="false">
      <c r="A12" s="0" t="s">
        <v>49</v>
      </c>
      <c r="B12" s="0" t="n">
        <v>2</v>
      </c>
      <c r="C12" s="0" t="s">
        <v>178</v>
      </c>
      <c r="D12" s="11" t="n">
        <f aca="false">B12&gt;K$2</f>
        <v>0</v>
      </c>
      <c r="E12" s="11" t="n">
        <f aca="false">B12&lt;=M$2</f>
        <v>1</v>
      </c>
    </row>
    <row r="13" customFormat="false" ht="12.8" hidden="false" customHeight="false" outlineLevel="0" collapsed="false">
      <c r="A13" s="0" t="s">
        <v>58</v>
      </c>
      <c r="B13" s="0" t="n">
        <v>2</v>
      </c>
      <c r="C13" s="0" t="s">
        <v>178</v>
      </c>
      <c r="D13" s="11" t="n">
        <f aca="false">B13&gt;K$2</f>
        <v>0</v>
      </c>
      <c r="E13" s="11" t="n">
        <f aca="false">B13&lt;=M$2</f>
        <v>1</v>
      </c>
    </row>
    <row r="14" customFormat="false" ht="12.8" hidden="false" customHeight="false" outlineLevel="0" collapsed="false">
      <c r="A14" s="0" t="s">
        <v>67</v>
      </c>
      <c r="B14" s="0" t="n">
        <v>2</v>
      </c>
      <c r="C14" s="0" t="s">
        <v>178</v>
      </c>
      <c r="D14" s="11" t="n">
        <f aca="false">B14&gt;K$2</f>
        <v>0</v>
      </c>
      <c r="E14" s="11" t="n">
        <f aca="false">B14&lt;=M$2</f>
        <v>1</v>
      </c>
    </row>
    <row r="15" customFormat="false" ht="12.8" hidden="false" customHeight="false" outlineLevel="0" collapsed="false">
      <c r="A15" s="0" t="s">
        <v>104</v>
      </c>
      <c r="B15" s="0" t="n">
        <v>2</v>
      </c>
      <c r="C15" s="0" t="s">
        <v>178</v>
      </c>
      <c r="D15" s="11" t="n">
        <f aca="false">B15&gt;K$2</f>
        <v>0</v>
      </c>
      <c r="E15" s="11" t="n">
        <f aca="false">B15&lt;=M$2</f>
        <v>1</v>
      </c>
    </row>
    <row r="16" customFormat="false" ht="12.8" hidden="false" customHeight="false" outlineLevel="0" collapsed="false">
      <c r="A16" s="0" t="s">
        <v>113</v>
      </c>
      <c r="B16" s="0" t="n">
        <v>2</v>
      </c>
      <c r="C16" s="0" t="s">
        <v>178</v>
      </c>
      <c r="D16" s="11" t="n">
        <f aca="false">B16&gt;K$2</f>
        <v>0</v>
      </c>
      <c r="E16" s="11" t="n">
        <f aca="false">B16&lt;=M$2</f>
        <v>1</v>
      </c>
    </row>
    <row r="17" customFormat="false" ht="12.8" hidden="false" customHeight="false" outlineLevel="0" collapsed="false">
      <c r="A17" s="0" t="s">
        <v>137</v>
      </c>
      <c r="B17" s="0" t="n">
        <v>2</v>
      </c>
      <c r="C17" s="0" t="s">
        <v>178</v>
      </c>
      <c r="D17" s="11" t="n">
        <f aca="false">B17&gt;K$2</f>
        <v>0</v>
      </c>
      <c r="E17" s="11" t="n">
        <f aca="false">B17&lt;=M$2</f>
        <v>1</v>
      </c>
    </row>
    <row r="18" customFormat="false" ht="12.8" hidden="false" customHeight="false" outlineLevel="0" collapsed="false">
      <c r="A18" s="0" t="s">
        <v>138</v>
      </c>
      <c r="B18" s="0" t="n">
        <v>2</v>
      </c>
      <c r="C18" s="0" t="s">
        <v>178</v>
      </c>
      <c r="D18" s="11" t="n">
        <f aca="false">B18&gt;K$2</f>
        <v>0</v>
      </c>
      <c r="E18" s="11" t="n">
        <f aca="false">B18&lt;=M$2</f>
        <v>1</v>
      </c>
    </row>
    <row r="19" customFormat="false" ht="12.8" hidden="false" customHeight="false" outlineLevel="0" collapsed="false">
      <c r="A19" s="0" t="s">
        <v>139</v>
      </c>
      <c r="B19" s="0" t="n">
        <v>2</v>
      </c>
      <c r="C19" s="0" t="s">
        <v>178</v>
      </c>
      <c r="D19" s="11" t="n">
        <f aca="false">B19&gt;K$2</f>
        <v>0</v>
      </c>
      <c r="E19" s="11" t="n">
        <f aca="false">B19&lt;=M$2</f>
        <v>1</v>
      </c>
    </row>
    <row r="20" customFormat="false" ht="12.8" hidden="false" customHeight="false" outlineLevel="0" collapsed="false">
      <c r="A20" s="0" t="s">
        <v>140</v>
      </c>
      <c r="B20" s="0" t="n">
        <v>2</v>
      </c>
      <c r="C20" s="0" t="s">
        <v>178</v>
      </c>
      <c r="D20" s="11" t="n">
        <f aca="false">B20&gt;K$2</f>
        <v>0</v>
      </c>
      <c r="E20" s="11" t="n">
        <f aca="false">B20&lt;=M$2</f>
        <v>1</v>
      </c>
    </row>
    <row r="21" customFormat="false" ht="12.8" hidden="false" customHeight="false" outlineLevel="0" collapsed="false">
      <c r="A21" s="0" t="s">
        <v>53</v>
      </c>
      <c r="B21" s="0" t="n">
        <v>3</v>
      </c>
      <c r="C21" s="0" t="s">
        <v>178</v>
      </c>
      <c r="D21" s="11" t="n">
        <f aca="false">B21&gt;K$2</f>
        <v>0</v>
      </c>
      <c r="E21" s="11" t="n">
        <f aca="false">B21&lt;=M$2</f>
        <v>1</v>
      </c>
    </row>
    <row r="22" customFormat="false" ht="12.8" hidden="false" customHeight="false" outlineLevel="0" collapsed="false">
      <c r="A22" s="0" t="s">
        <v>69</v>
      </c>
      <c r="B22" s="0" t="n">
        <v>3</v>
      </c>
      <c r="C22" s="0" t="s">
        <v>178</v>
      </c>
      <c r="D22" s="11" t="n">
        <f aca="false">B22&gt;K$2</f>
        <v>0</v>
      </c>
      <c r="E22" s="11" t="n">
        <f aca="false">B22&lt;=M$2</f>
        <v>1</v>
      </c>
    </row>
    <row r="23" customFormat="false" ht="12.8" hidden="false" customHeight="false" outlineLevel="0" collapsed="false">
      <c r="A23" s="0" t="s">
        <v>30</v>
      </c>
      <c r="B23" s="0" t="n">
        <v>4</v>
      </c>
      <c r="C23" s="0" t="s">
        <v>178</v>
      </c>
      <c r="D23" s="11" t="n">
        <f aca="false">B23&gt;K$2</f>
        <v>0</v>
      </c>
      <c r="E23" s="11" t="n">
        <f aca="false">B23&lt;=M$2</f>
        <v>1</v>
      </c>
    </row>
    <row r="24" customFormat="false" ht="12.8" hidden="false" customHeight="false" outlineLevel="0" collapsed="false">
      <c r="A24" s="0" t="s">
        <v>72</v>
      </c>
      <c r="B24" s="0" t="n">
        <v>4</v>
      </c>
      <c r="C24" s="0" t="s">
        <v>178</v>
      </c>
      <c r="D24" s="11" t="n">
        <f aca="false">B24&gt;K$2</f>
        <v>0</v>
      </c>
      <c r="E24" s="11" t="n">
        <f aca="false">B24&lt;=M$2</f>
        <v>1</v>
      </c>
    </row>
    <row r="25" customFormat="false" ht="12.8" hidden="false" customHeight="false" outlineLevel="0" collapsed="false">
      <c r="A25" s="0" t="s">
        <v>36</v>
      </c>
      <c r="B25" s="0" t="n">
        <v>5</v>
      </c>
      <c r="C25" s="0" t="s">
        <v>178</v>
      </c>
      <c r="D25" s="11" t="n">
        <f aca="false">B25&gt;K$2</f>
        <v>0</v>
      </c>
      <c r="E25" s="11" t="n">
        <f aca="false">B25&lt;=M$2</f>
        <v>0</v>
      </c>
    </row>
    <row r="26" customFormat="false" ht="12.8" hidden="false" customHeight="false" outlineLevel="0" collapsed="false">
      <c r="A26" s="0" t="s">
        <v>44</v>
      </c>
      <c r="B26" s="0" t="n">
        <v>5</v>
      </c>
      <c r="C26" s="0" t="s">
        <v>178</v>
      </c>
      <c r="D26" s="11" t="n">
        <f aca="false">B26&gt;K$2</f>
        <v>0</v>
      </c>
      <c r="E26" s="11" t="n">
        <f aca="false">B26&lt;=M$2</f>
        <v>0</v>
      </c>
    </row>
    <row r="27" customFormat="false" ht="12.8" hidden="false" customHeight="false" outlineLevel="0" collapsed="false">
      <c r="A27" s="0" t="s">
        <v>51</v>
      </c>
      <c r="B27" s="0" t="n">
        <v>5</v>
      </c>
      <c r="C27" s="0" t="s">
        <v>178</v>
      </c>
      <c r="D27" s="11" t="n">
        <f aca="false">B27&gt;K$2</f>
        <v>0</v>
      </c>
      <c r="E27" s="11" t="n">
        <f aca="false">B27&lt;=M$2</f>
        <v>0</v>
      </c>
    </row>
    <row r="28" customFormat="false" ht="12.8" hidden="false" customHeight="false" outlineLevel="0" collapsed="false">
      <c r="A28" s="0" t="s">
        <v>55</v>
      </c>
      <c r="B28" s="0" t="n">
        <v>5</v>
      </c>
      <c r="C28" s="0" t="s">
        <v>178</v>
      </c>
      <c r="D28" s="11" t="n">
        <f aca="false">B28&gt;K$2</f>
        <v>0</v>
      </c>
      <c r="E28" s="11" t="n">
        <f aca="false">B28&lt;=M$2</f>
        <v>0</v>
      </c>
    </row>
    <row r="29" customFormat="false" ht="12.8" hidden="false" customHeight="false" outlineLevel="0" collapsed="false">
      <c r="A29" s="0" t="s">
        <v>83</v>
      </c>
      <c r="B29" s="0" t="n">
        <v>5</v>
      </c>
      <c r="C29" s="0" t="s">
        <v>178</v>
      </c>
      <c r="D29" s="11" t="n">
        <f aca="false">B29&gt;K$2</f>
        <v>0</v>
      </c>
      <c r="E29" s="11" t="n">
        <f aca="false">B29&lt;=M$2</f>
        <v>0</v>
      </c>
    </row>
    <row r="30" customFormat="false" ht="12.8" hidden="false" customHeight="false" outlineLevel="0" collapsed="false">
      <c r="A30" s="0" t="s">
        <v>101</v>
      </c>
      <c r="B30" s="0" t="n">
        <v>5</v>
      </c>
      <c r="C30" s="0" t="s">
        <v>178</v>
      </c>
      <c r="D30" s="11" t="n">
        <f aca="false">B30&gt;K$2</f>
        <v>0</v>
      </c>
      <c r="E30" s="11" t="n">
        <f aca="false">B30&lt;=M$2</f>
        <v>0</v>
      </c>
    </row>
    <row r="31" customFormat="false" ht="12.8" hidden="false" customHeight="false" outlineLevel="0" collapsed="false">
      <c r="A31" s="0" t="s">
        <v>102</v>
      </c>
      <c r="B31" s="0" t="n">
        <v>5</v>
      </c>
      <c r="C31" s="0" t="s">
        <v>178</v>
      </c>
      <c r="D31" s="11" t="n">
        <f aca="false">B31&gt;K$2</f>
        <v>0</v>
      </c>
      <c r="E31" s="11" t="n">
        <f aca="false">B31&lt;=M$2</f>
        <v>0</v>
      </c>
    </row>
    <row r="32" customFormat="false" ht="12.8" hidden="false" customHeight="false" outlineLevel="0" collapsed="false">
      <c r="A32" s="0" t="s">
        <v>112</v>
      </c>
      <c r="B32" s="0" t="n">
        <v>5</v>
      </c>
      <c r="C32" s="0" t="s">
        <v>178</v>
      </c>
      <c r="D32" s="11" t="n">
        <f aca="false">B32&gt;K$2</f>
        <v>0</v>
      </c>
      <c r="E32" s="11" t="n">
        <f aca="false">B32&lt;=M$2</f>
        <v>0</v>
      </c>
    </row>
    <row r="33" customFormat="false" ht="12.8" hidden="false" customHeight="false" outlineLevel="0" collapsed="false">
      <c r="A33" s="0" t="s">
        <v>128</v>
      </c>
      <c r="B33" s="0" t="n">
        <v>5</v>
      </c>
      <c r="C33" s="0" t="s">
        <v>178</v>
      </c>
      <c r="D33" s="11" t="n">
        <f aca="false">B33&gt;K$2</f>
        <v>0</v>
      </c>
      <c r="E33" s="11" t="n">
        <f aca="false">B33&lt;=M$2</f>
        <v>0</v>
      </c>
    </row>
    <row r="34" customFormat="false" ht="12.8" hidden="false" customHeight="false" outlineLevel="0" collapsed="false">
      <c r="A34" s="0" t="s">
        <v>146</v>
      </c>
      <c r="B34" s="0" t="n">
        <v>5</v>
      </c>
      <c r="C34" s="0" t="s">
        <v>178</v>
      </c>
      <c r="D34" s="11" t="n">
        <f aca="false">B34&gt;K$2</f>
        <v>0</v>
      </c>
      <c r="E34" s="11" t="n">
        <f aca="false">B34&lt;=M$2</f>
        <v>0</v>
      </c>
    </row>
    <row r="35" customFormat="false" ht="12.8" hidden="false" customHeight="false" outlineLevel="0" collapsed="false">
      <c r="A35" s="0" t="s">
        <v>37</v>
      </c>
      <c r="B35" s="0" t="n">
        <v>6</v>
      </c>
      <c r="C35" s="0" t="s">
        <v>178</v>
      </c>
      <c r="D35" s="11" t="n">
        <f aca="false">B35&gt;K$2</f>
        <v>0</v>
      </c>
      <c r="E35" s="11" t="n">
        <f aca="false">B35&lt;=M$2</f>
        <v>0</v>
      </c>
    </row>
    <row r="36" customFormat="false" ht="12.8" hidden="false" customHeight="false" outlineLevel="0" collapsed="false">
      <c r="A36" s="0" t="s">
        <v>62</v>
      </c>
      <c r="B36" s="0" t="n">
        <v>6</v>
      </c>
      <c r="C36" s="0" t="s">
        <v>178</v>
      </c>
      <c r="D36" s="11" t="n">
        <f aca="false">B36&gt;K$2</f>
        <v>0</v>
      </c>
      <c r="E36" s="11" t="n">
        <f aca="false">B36&lt;=M$2</f>
        <v>0</v>
      </c>
    </row>
    <row r="37" customFormat="false" ht="12.8" hidden="false" customHeight="false" outlineLevel="0" collapsed="false">
      <c r="A37" s="0" t="s">
        <v>144</v>
      </c>
      <c r="B37" s="0" t="n">
        <v>6</v>
      </c>
      <c r="C37" s="0" t="s">
        <v>178</v>
      </c>
      <c r="D37" s="11" t="n">
        <f aca="false">B37&gt;K$2</f>
        <v>0</v>
      </c>
      <c r="E37" s="11" t="n">
        <f aca="false">B37&lt;=M$2</f>
        <v>0</v>
      </c>
    </row>
    <row r="38" customFormat="false" ht="12.8" hidden="false" customHeight="false" outlineLevel="0" collapsed="false">
      <c r="A38" s="0" t="s">
        <v>46</v>
      </c>
      <c r="B38" s="0" t="n">
        <v>7</v>
      </c>
      <c r="C38" s="0" t="s">
        <v>178</v>
      </c>
      <c r="D38" s="11" t="n">
        <f aca="false">B38&gt;K$2</f>
        <v>0</v>
      </c>
      <c r="E38" s="11" t="n">
        <f aca="false">B38&lt;=M$2</f>
        <v>0</v>
      </c>
    </row>
    <row r="39" customFormat="false" ht="12.8" hidden="false" customHeight="false" outlineLevel="0" collapsed="false">
      <c r="A39" s="0" t="s">
        <v>60</v>
      </c>
      <c r="B39" s="0" t="n">
        <v>7</v>
      </c>
      <c r="C39" s="0" t="s">
        <v>178</v>
      </c>
      <c r="D39" s="11" t="n">
        <f aca="false">B39&gt;K$2</f>
        <v>0</v>
      </c>
      <c r="E39" s="11" t="n">
        <f aca="false">B39&lt;=M$2</f>
        <v>0</v>
      </c>
    </row>
    <row r="40" customFormat="false" ht="12.8" hidden="false" customHeight="false" outlineLevel="0" collapsed="false">
      <c r="A40" s="0" t="s">
        <v>73</v>
      </c>
      <c r="B40" s="0" t="n">
        <v>7</v>
      </c>
      <c r="C40" s="0" t="s">
        <v>178</v>
      </c>
      <c r="D40" s="11" t="n">
        <f aca="false">B40&gt;K$2</f>
        <v>0</v>
      </c>
      <c r="E40" s="11" t="n">
        <f aca="false">B40&lt;=M$2</f>
        <v>0</v>
      </c>
    </row>
    <row r="41" customFormat="false" ht="12.8" hidden="false" customHeight="false" outlineLevel="0" collapsed="false">
      <c r="A41" s="0" t="s">
        <v>92</v>
      </c>
      <c r="B41" s="0" t="n">
        <v>7</v>
      </c>
      <c r="C41" s="0" t="s">
        <v>178</v>
      </c>
      <c r="D41" s="11" t="n">
        <f aca="false">B41&gt;K$2</f>
        <v>0</v>
      </c>
      <c r="E41" s="11" t="n">
        <f aca="false">B41&lt;=M$2</f>
        <v>0</v>
      </c>
    </row>
    <row r="42" customFormat="false" ht="12.8" hidden="false" customHeight="false" outlineLevel="0" collapsed="false">
      <c r="A42" s="0" t="s">
        <v>93</v>
      </c>
      <c r="B42" s="0" t="n">
        <v>7</v>
      </c>
      <c r="C42" s="0" t="s">
        <v>178</v>
      </c>
      <c r="D42" s="11" t="n">
        <f aca="false">B42&gt;K$2</f>
        <v>0</v>
      </c>
      <c r="E42" s="11" t="n">
        <f aca="false">B42&lt;=M$2</f>
        <v>0</v>
      </c>
    </row>
    <row r="43" customFormat="false" ht="12.8" hidden="false" customHeight="false" outlineLevel="0" collapsed="false">
      <c r="A43" s="0" t="s">
        <v>100</v>
      </c>
      <c r="B43" s="0" t="n">
        <v>7</v>
      </c>
      <c r="C43" s="0" t="s">
        <v>178</v>
      </c>
      <c r="D43" s="11" t="n">
        <f aca="false">B43&gt;K$2</f>
        <v>0</v>
      </c>
      <c r="E43" s="11" t="n">
        <f aca="false">B43&lt;=M$2</f>
        <v>0</v>
      </c>
    </row>
    <row r="44" customFormat="false" ht="12.8" hidden="false" customHeight="false" outlineLevel="0" collapsed="false">
      <c r="A44" s="0" t="s">
        <v>103</v>
      </c>
      <c r="B44" s="0" t="n">
        <v>7</v>
      </c>
      <c r="C44" s="0" t="s">
        <v>178</v>
      </c>
      <c r="D44" s="11" t="n">
        <f aca="false">B44&gt;K$2</f>
        <v>0</v>
      </c>
      <c r="E44" s="11" t="n">
        <f aca="false">B44&lt;=M$2</f>
        <v>0</v>
      </c>
    </row>
    <row r="45" customFormat="false" ht="12.8" hidden="false" customHeight="false" outlineLevel="0" collapsed="false">
      <c r="A45" s="0" t="s">
        <v>111</v>
      </c>
      <c r="B45" s="0" t="n">
        <v>7</v>
      </c>
      <c r="C45" s="0" t="s">
        <v>178</v>
      </c>
      <c r="D45" s="11" t="n">
        <f aca="false">B45&gt;K$2</f>
        <v>0</v>
      </c>
      <c r="E45" s="11" t="n">
        <f aca="false">B45&lt;=M$2</f>
        <v>0</v>
      </c>
    </row>
    <row r="46" customFormat="false" ht="12.8" hidden="false" customHeight="false" outlineLevel="0" collapsed="false">
      <c r="A46" s="0" t="s">
        <v>134</v>
      </c>
      <c r="B46" s="0" t="n">
        <v>7</v>
      </c>
      <c r="C46" s="0" t="s">
        <v>178</v>
      </c>
      <c r="D46" s="11" t="n">
        <f aca="false">B46&gt;K$2</f>
        <v>0</v>
      </c>
      <c r="E46" s="11" t="n">
        <f aca="false">B46&lt;=M$2</f>
        <v>0</v>
      </c>
    </row>
    <row r="47" customFormat="false" ht="12.8" hidden="false" customHeight="false" outlineLevel="0" collapsed="false">
      <c r="A47" s="0" t="s">
        <v>45</v>
      </c>
      <c r="B47" s="0" t="n">
        <v>8</v>
      </c>
      <c r="C47" s="0" t="s">
        <v>178</v>
      </c>
      <c r="D47" s="11" t="n">
        <f aca="false">B47&gt;K$2</f>
        <v>0</v>
      </c>
      <c r="E47" s="11" t="n">
        <f aca="false">B47&lt;=M$2</f>
        <v>0</v>
      </c>
    </row>
    <row r="48" customFormat="false" ht="12.8" hidden="false" customHeight="false" outlineLevel="0" collapsed="false">
      <c r="A48" s="0" t="s">
        <v>84</v>
      </c>
      <c r="B48" s="0" t="n">
        <v>8</v>
      </c>
      <c r="C48" s="0" t="s">
        <v>178</v>
      </c>
      <c r="D48" s="11" t="n">
        <f aca="false">B48&gt;K$2</f>
        <v>0</v>
      </c>
      <c r="E48" s="11" t="n">
        <f aca="false">B48&lt;=M$2</f>
        <v>0</v>
      </c>
    </row>
    <row r="49" customFormat="false" ht="12.8" hidden="false" customHeight="false" outlineLevel="0" collapsed="false">
      <c r="A49" s="0" t="s">
        <v>122</v>
      </c>
      <c r="B49" s="0" t="n">
        <v>8</v>
      </c>
      <c r="C49" s="0" t="s">
        <v>178</v>
      </c>
      <c r="D49" s="11" t="n">
        <f aca="false">B49&gt;K$2</f>
        <v>0</v>
      </c>
      <c r="E49" s="11" t="n">
        <f aca="false">B49&lt;=M$2</f>
        <v>0</v>
      </c>
    </row>
    <row r="50" customFormat="false" ht="12.8" hidden="false" customHeight="false" outlineLevel="0" collapsed="false">
      <c r="A50" s="0" t="s">
        <v>68</v>
      </c>
      <c r="B50" s="0" t="n">
        <v>9</v>
      </c>
      <c r="C50" s="0" t="s">
        <v>178</v>
      </c>
      <c r="D50" s="11" t="n">
        <f aca="false">B50&gt;K$2</f>
        <v>0</v>
      </c>
      <c r="E50" s="11" t="n">
        <f aca="false">B50&lt;=M$2</f>
        <v>0</v>
      </c>
    </row>
    <row r="51" customFormat="false" ht="12.8" hidden="false" customHeight="false" outlineLevel="0" collapsed="false">
      <c r="A51" s="0" t="s">
        <v>85</v>
      </c>
      <c r="B51" s="0" t="n">
        <v>9</v>
      </c>
      <c r="C51" s="0" t="s">
        <v>178</v>
      </c>
      <c r="D51" s="11" t="n">
        <f aca="false">B51&gt;K$2</f>
        <v>0</v>
      </c>
      <c r="E51" s="11" t="n">
        <f aca="false">B51&lt;=M$2</f>
        <v>0</v>
      </c>
    </row>
    <row r="52" customFormat="false" ht="12.8" hidden="false" customHeight="false" outlineLevel="0" collapsed="false">
      <c r="A52" s="0" t="s">
        <v>145</v>
      </c>
      <c r="B52" s="0" t="n">
        <v>9</v>
      </c>
      <c r="C52" s="0" t="s">
        <v>178</v>
      </c>
      <c r="D52" s="11" t="n">
        <f aca="false">B52&gt;K$2</f>
        <v>0</v>
      </c>
      <c r="E52" s="11" t="n">
        <f aca="false">B52&lt;=M$2</f>
        <v>0</v>
      </c>
    </row>
    <row r="53" customFormat="false" ht="12.8" hidden="false" customHeight="false" outlineLevel="0" collapsed="false">
      <c r="A53" s="0" t="s">
        <v>94</v>
      </c>
      <c r="B53" s="0" t="n">
        <v>10</v>
      </c>
      <c r="C53" s="0" t="s">
        <v>178</v>
      </c>
      <c r="D53" s="11" t="n">
        <f aca="false">B53&gt;K$2</f>
        <v>0</v>
      </c>
      <c r="E53" s="11" t="n">
        <f aca="false">B53&lt;=M$2</f>
        <v>0</v>
      </c>
    </row>
    <row r="54" customFormat="false" ht="12.8" hidden="false" customHeight="false" outlineLevel="0" collapsed="false">
      <c r="A54" s="0" t="s">
        <v>105</v>
      </c>
      <c r="B54" s="0" t="n">
        <v>10</v>
      </c>
      <c r="C54" s="0" t="s">
        <v>178</v>
      </c>
      <c r="D54" s="11" t="n">
        <f aca="false">B54&gt;K$2</f>
        <v>0</v>
      </c>
      <c r="E54" s="11" t="n">
        <f aca="false">B54&lt;=M$2</f>
        <v>0</v>
      </c>
    </row>
    <row r="55" customFormat="false" ht="12.8" hidden="false" customHeight="false" outlineLevel="0" collapsed="false">
      <c r="A55" s="0" t="s">
        <v>124</v>
      </c>
      <c r="B55" s="0" t="n">
        <v>10</v>
      </c>
      <c r="C55" s="0" t="s">
        <v>178</v>
      </c>
      <c r="D55" s="11" t="n">
        <f aca="false">B55&gt;K$2</f>
        <v>0</v>
      </c>
      <c r="E55" s="11" t="n">
        <f aca="false">B55&lt;=M$2</f>
        <v>0</v>
      </c>
    </row>
    <row r="56" customFormat="false" ht="12.8" hidden="false" customHeight="false" outlineLevel="0" collapsed="false">
      <c r="A56" s="0" t="s">
        <v>78</v>
      </c>
      <c r="B56" s="0" t="n">
        <v>11</v>
      </c>
      <c r="C56" s="0" t="s">
        <v>178</v>
      </c>
      <c r="D56" s="11" t="n">
        <f aca="false">B56&gt;K$2</f>
        <v>0</v>
      </c>
      <c r="E56" s="11" t="n">
        <f aca="false">B56&lt;=M$2</f>
        <v>0</v>
      </c>
    </row>
    <row r="57" customFormat="false" ht="12.8" hidden="false" customHeight="false" outlineLevel="0" collapsed="false">
      <c r="A57" s="0" t="s">
        <v>130</v>
      </c>
      <c r="B57" s="0" t="n">
        <v>11</v>
      </c>
      <c r="C57" s="0" t="s">
        <v>178</v>
      </c>
      <c r="D57" s="11" t="n">
        <f aca="false">B57&gt;K$2</f>
        <v>0</v>
      </c>
      <c r="E57" s="11" t="n">
        <f aca="false">B57&lt;=M$2</f>
        <v>0</v>
      </c>
    </row>
    <row r="58" customFormat="false" ht="12.8" hidden="false" customHeight="false" outlineLevel="0" collapsed="false">
      <c r="A58" s="0" t="s">
        <v>88</v>
      </c>
      <c r="B58" s="0" t="n">
        <v>12</v>
      </c>
      <c r="C58" s="0" t="s">
        <v>178</v>
      </c>
      <c r="D58" s="11" t="n">
        <f aca="false">B58&gt;K$2</f>
        <v>0</v>
      </c>
      <c r="E58" s="11" t="n">
        <f aca="false">B58&lt;=M$2</f>
        <v>0</v>
      </c>
    </row>
    <row r="59" customFormat="false" ht="12.8" hidden="false" customHeight="false" outlineLevel="0" collapsed="false">
      <c r="A59" s="0" t="s">
        <v>132</v>
      </c>
      <c r="B59" s="0" t="n">
        <v>12</v>
      </c>
      <c r="C59" s="0" t="s">
        <v>178</v>
      </c>
      <c r="D59" s="11" t="n">
        <f aca="false">B59&gt;K$2</f>
        <v>0</v>
      </c>
      <c r="E59" s="11" t="n">
        <f aca="false">B59&lt;=M$2</f>
        <v>0</v>
      </c>
    </row>
    <row r="60" customFormat="false" ht="12.8" hidden="false" customHeight="false" outlineLevel="0" collapsed="false">
      <c r="A60" s="0" t="s">
        <v>107</v>
      </c>
      <c r="B60" s="0" t="n">
        <v>13</v>
      </c>
      <c r="C60" s="0" t="s">
        <v>178</v>
      </c>
      <c r="D60" s="11" t="n">
        <f aca="false">B60&gt;K$2</f>
        <v>0</v>
      </c>
      <c r="E60" s="11" t="n">
        <f aca="false">B60&lt;=M$2</f>
        <v>0</v>
      </c>
    </row>
    <row r="61" customFormat="false" ht="12.8" hidden="false" customHeight="false" outlineLevel="0" collapsed="false">
      <c r="A61" s="0" t="s">
        <v>141</v>
      </c>
      <c r="B61" s="0" t="n">
        <v>13</v>
      </c>
      <c r="C61" s="0" t="s">
        <v>178</v>
      </c>
      <c r="D61" s="11" t="n">
        <f aca="false">B61&gt;K$2</f>
        <v>0</v>
      </c>
      <c r="E61" s="11" t="n">
        <f aca="false">B61&lt;=M$2</f>
        <v>0</v>
      </c>
    </row>
    <row r="62" customFormat="false" ht="12.8" hidden="false" customHeight="false" outlineLevel="0" collapsed="false">
      <c r="A62" s="0" t="s">
        <v>47</v>
      </c>
      <c r="B62" s="0" t="n">
        <v>14</v>
      </c>
      <c r="C62" s="0" t="s">
        <v>178</v>
      </c>
      <c r="D62" s="11" t="n">
        <f aca="false">B62&gt;K$2</f>
        <v>0</v>
      </c>
      <c r="E62" s="11" t="n">
        <f aca="false">B62&lt;=M$2</f>
        <v>0</v>
      </c>
    </row>
    <row r="63" customFormat="false" ht="12.8" hidden="false" customHeight="false" outlineLevel="0" collapsed="false">
      <c r="A63" s="0" t="s">
        <v>91</v>
      </c>
      <c r="B63" s="0" t="n">
        <v>14</v>
      </c>
      <c r="C63" s="0" t="s">
        <v>178</v>
      </c>
      <c r="D63" s="11" t="n">
        <f aca="false">B63&gt;K$2</f>
        <v>0</v>
      </c>
      <c r="E63" s="11" t="n">
        <f aca="false">B63&lt;=M$2</f>
        <v>0</v>
      </c>
    </row>
    <row r="64" customFormat="false" ht="12.8" hidden="false" customHeight="false" outlineLevel="0" collapsed="false">
      <c r="A64" s="0" t="s">
        <v>108</v>
      </c>
      <c r="B64" s="0" t="n">
        <v>14</v>
      </c>
      <c r="C64" s="0" t="s">
        <v>178</v>
      </c>
      <c r="D64" s="11" t="n">
        <f aca="false">B64&gt;K$2</f>
        <v>0</v>
      </c>
      <c r="E64" s="11" t="n">
        <f aca="false">B64&lt;=M$2</f>
        <v>0</v>
      </c>
    </row>
    <row r="65" customFormat="false" ht="12.8" hidden="false" customHeight="false" outlineLevel="0" collapsed="false">
      <c r="A65" s="0" t="s">
        <v>147</v>
      </c>
      <c r="B65" s="0" t="n">
        <v>14</v>
      </c>
      <c r="C65" s="0" t="s">
        <v>178</v>
      </c>
      <c r="D65" s="11" t="n">
        <f aca="false">B65&gt;K$2</f>
        <v>0</v>
      </c>
      <c r="E65" s="11" t="n">
        <f aca="false">B65&lt;=M$2</f>
        <v>0</v>
      </c>
    </row>
    <row r="66" customFormat="false" ht="12.8" hidden="false" customHeight="false" outlineLevel="0" collapsed="false">
      <c r="A66" s="0" t="s">
        <v>115</v>
      </c>
      <c r="B66" s="0" t="n">
        <v>15</v>
      </c>
      <c r="C66" s="0" t="s">
        <v>178</v>
      </c>
      <c r="D66" s="11" t="n">
        <f aca="false">B66&gt;K$2</f>
        <v>0</v>
      </c>
      <c r="E66" s="11" t="n">
        <f aca="false">B66&lt;=M$2</f>
        <v>0</v>
      </c>
    </row>
    <row r="67" customFormat="false" ht="12.8" hidden="false" customHeight="false" outlineLevel="0" collapsed="false">
      <c r="A67" s="0" t="s">
        <v>129</v>
      </c>
      <c r="B67" s="0" t="n">
        <v>15</v>
      </c>
      <c r="C67" s="0" t="s">
        <v>178</v>
      </c>
      <c r="D67" s="11" t="n">
        <f aca="false">B67&gt;K$2</f>
        <v>0</v>
      </c>
      <c r="E67" s="11" t="n">
        <f aca="false">B67&lt;=M$2</f>
        <v>0</v>
      </c>
    </row>
    <row r="68" customFormat="false" ht="12.8" hidden="false" customHeight="false" outlineLevel="0" collapsed="false">
      <c r="A68" s="0" t="s">
        <v>110</v>
      </c>
      <c r="B68" s="0" t="n">
        <v>16</v>
      </c>
      <c r="C68" s="0" t="s">
        <v>178</v>
      </c>
      <c r="D68" s="11" t="n">
        <f aca="false">B68&gt;K$2</f>
        <v>0</v>
      </c>
      <c r="E68" s="11" t="n">
        <f aca="false">B68&lt;=M$2</f>
        <v>0</v>
      </c>
    </row>
    <row r="69" customFormat="false" ht="12.8" hidden="false" customHeight="false" outlineLevel="0" collapsed="false">
      <c r="A69" s="0" t="s">
        <v>119</v>
      </c>
      <c r="B69" s="0" t="n">
        <v>16</v>
      </c>
      <c r="C69" s="0" t="s">
        <v>178</v>
      </c>
      <c r="D69" s="11" t="n">
        <f aca="false">B69&gt;K$2</f>
        <v>0</v>
      </c>
      <c r="E69" s="11" t="n">
        <f aca="false">B69&lt;=M$2</f>
        <v>0</v>
      </c>
    </row>
    <row r="70" customFormat="false" ht="12.8" hidden="false" customHeight="false" outlineLevel="0" collapsed="false">
      <c r="A70" s="0" t="n">
        <v>256644</v>
      </c>
      <c r="B70" s="0" t="n">
        <v>17</v>
      </c>
      <c r="C70" s="0" t="s">
        <v>178</v>
      </c>
      <c r="D70" s="11" t="n">
        <f aca="false">B70&gt;K$2</f>
        <v>0</v>
      </c>
      <c r="E70" s="11" t="n">
        <f aca="false">B70&lt;=M$2</f>
        <v>0</v>
      </c>
    </row>
    <row r="71" customFormat="false" ht="12.8" hidden="false" customHeight="false" outlineLevel="0" collapsed="false">
      <c r="A71" s="0" t="s">
        <v>41</v>
      </c>
      <c r="B71" s="0" t="n">
        <v>17</v>
      </c>
      <c r="C71" s="0" t="s">
        <v>178</v>
      </c>
      <c r="D71" s="11" t="n">
        <f aca="false">B71&gt;K$2</f>
        <v>0</v>
      </c>
      <c r="E71" s="11" t="n">
        <f aca="false">B71&lt;=M$2</f>
        <v>0</v>
      </c>
    </row>
    <row r="72" customFormat="false" ht="12.8" hidden="false" customHeight="false" outlineLevel="0" collapsed="false">
      <c r="A72" s="0" t="s">
        <v>33</v>
      </c>
      <c r="B72" s="0" t="n">
        <v>18</v>
      </c>
      <c r="C72" s="0" t="s">
        <v>178</v>
      </c>
      <c r="D72" s="11" t="n">
        <f aca="false">B72&gt;K$2</f>
        <v>0</v>
      </c>
      <c r="E72" s="11" t="n">
        <f aca="false">B72&lt;=M$2</f>
        <v>0</v>
      </c>
    </row>
    <row r="73" customFormat="false" ht="12.8" hidden="false" customHeight="false" outlineLevel="0" collapsed="false">
      <c r="A73" s="0" t="s">
        <v>136</v>
      </c>
      <c r="B73" s="0" t="n">
        <v>18</v>
      </c>
      <c r="C73" s="0" t="s">
        <v>178</v>
      </c>
      <c r="D73" s="11" t="n">
        <f aca="false">B73&gt;K$2</f>
        <v>0</v>
      </c>
      <c r="E73" s="11" t="n">
        <f aca="false">B73&lt;=M$2</f>
        <v>0</v>
      </c>
    </row>
    <row r="74" customFormat="false" ht="12.8" hidden="false" customHeight="false" outlineLevel="0" collapsed="false">
      <c r="A74" s="0" t="s">
        <v>64</v>
      </c>
      <c r="B74" s="0" t="n">
        <v>20</v>
      </c>
      <c r="C74" s="0" t="s">
        <v>178</v>
      </c>
      <c r="D74" s="11" t="n">
        <f aca="false">B74&gt;K$2</f>
        <v>0</v>
      </c>
      <c r="E74" s="11" t="n">
        <f aca="false">B74&lt;=M$2</f>
        <v>0</v>
      </c>
    </row>
    <row r="75" customFormat="false" ht="12.8" hidden="false" customHeight="false" outlineLevel="0" collapsed="false">
      <c r="A75" s="0" t="s">
        <v>75</v>
      </c>
      <c r="B75" s="0" t="n">
        <v>20</v>
      </c>
      <c r="C75" s="0" t="s">
        <v>178</v>
      </c>
      <c r="D75" s="11" t="n">
        <f aca="false">B75&gt;K$2</f>
        <v>0</v>
      </c>
      <c r="E75" s="11" t="n">
        <f aca="false">B75&lt;=M$2</f>
        <v>0</v>
      </c>
    </row>
    <row r="76" customFormat="false" ht="12.8" hidden="false" customHeight="false" outlineLevel="0" collapsed="false">
      <c r="A76" s="0" t="s">
        <v>38</v>
      </c>
      <c r="B76" s="0" t="n">
        <v>21</v>
      </c>
      <c r="C76" s="0" t="s">
        <v>178</v>
      </c>
      <c r="D76" s="11" t="n">
        <f aca="false">B76&gt;K$2</f>
        <v>0</v>
      </c>
      <c r="E76" s="11" t="n">
        <f aca="false">B76&lt;=M$2</f>
        <v>0</v>
      </c>
    </row>
    <row r="77" customFormat="false" ht="12.8" hidden="false" customHeight="false" outlineLevel="0" collapsed="false">
      <c r="A77" s="0" t="s">
        <v>65</v>
      </c>
      <c r="B77" s="0" t="n">
        <v>22</v>
      </c>
      <c r="C77" s="0" t="s">
        <v>178</v>
      </c>
      <c r="D77" s="11" t="n">
        <f aca="false">B77&gt;K$2</f>
        <v>0</v>
      </c>
      <c r="E77" s="11" t="n">
        <f aca="false">B77&lt;=M$2</f>
        <v>0</v>
      </c>
    </row>
    <row r="78" customFormat="false" ht="12.8" hidden="false" customHeight="false" outlineLevel="0" collapsed="false">
      <c r="A78" s="0" t="s">
        <v>34</v>
      </c>
      <c r="B78" s="0" t="n">
        <v>23</v>
      </c>
      <c r="C78" s="0" t="s">
        <v>178</v>
      </c>
      <c r="D78" s="11" t="n">
        <f aca="false">B78&gt;K$2</f>
        <v>0</v>
      </c>
      <c r="E78" s="11" t="n">
        <f aca="false">B78&lt;=M$2</f>
        <v>0</v>
      </c>
    </row>
    <row r="79" customFormat="false" ht="12.8" hidden="false" customHeight="false" outlineLevel="0" collapsed="false">
      <c r="A79" s="0" t="s">
        <v>48</v>
      </c>
      <c r="B79" s="0" t="n">
        <v>23</v>
      </c>
      <c r="C79" s="0" t="s">
        <v>178</v>
      </c>
      <c r="D79" s="11" t="n">
        <f aca="false">B79&gt;K$2</f>
        <v>0</v>
      </c>
      <c r="E79" s="11" t="n">
        <f aca="false">B79&lt;=M$2</f>
        <v>0</v>
      </c>
    </row>
    <row r="80" customFormat="false" ht="12.8" hidden="false" customHeight="false" outlineLevel="0" collapsed="false">
      <c r="A80" s="0" t="s">
        <v>97</v>
      </c>
      <c r="B80" s="0" t="n">
        <v>23</v>
      </c>
      <c r="C80" s="0" t="s">
        <v>178</v>
      </c>
      <c r="D80" s="11" t="n">
        <f aca="false">B80&gt;K$2</f>
        <v>0</v>
      </c>
      <c r="E80" s="11" t="n">
        <f aca="false">B80&lt;=M$2</f>
        <v>0</v>
      </c>
    </row>
    <row r="81" customFormat="false" ht="12.8" hidden="false" customHeight="false" outlineLevel="0" collapsed="false">
      <c r="A81" s="0" t="s">
        <v>80</v>
      </c>
      <c r="B81" s="0" t="n">
        <v>24</v>
      </c>
      <c r="C81" s="0" t="s">
        <v>178</v>
      </c>
      <c r="D81" s="11" t="n">
        <f aca="false">B81&gt;K$2</f>
        <v>0</v>
      </c>
      <c r="E81" s="11" t="n">
        <f aca="false">B81&lt;=M$2</f>
        <v>0</v>
      </c>
    </row>
    <row r="82" customFormat="false" ht="12.8" hidden="false" customHeight="false" outlineLevel="0" collapsed="false">
      <c r="A82" s="0" t="s">
        <v>142</v>
      </c>
      <c r="B82" s="0" t="n">
        <v>24</v>
      </c>
      <c r="C82" s="0" t="s">
        <v>178</v>
      </c>
      <c r="D82" s="11" t="n">
        <f aca="false">B82&gt;K$2</f>
        <v>0</v>
      </c>
      <c r="E82" s="11" t="n">
        <f aca="false">B82&lt;=M$2</f>
        <v>0</v>
      </c>
    </row>
    <row r="83" customFormat="false" ht="12.8" hidden="false" customHeight="false" outlineLevel="0" collapsed="false">
      <c r="A83" s="0" t="s">
        <v>98</v>
      </c>
      <c r="B83" s="0" t="n">
        <v>26</v>
      </c>
      <c r="C83" s="0" t="s">
        <v>178</v>
      </c>
      <c r="D83" s="11" t="n">
        <f aca="false">B83&gt;K$2</f>
        <v>0</v>
      </c>
      <c r="E83" s="11" t="n">
        <f aca="false">B83&lt;=M$2</f>
        <v>0</v>
      </c>
    </row>
    <row r="84" customFormat="false" ht="12.8" hidden="false" customHeight="false" outlineLevel="0" collapsed="false">
      <c r="A84" s="0" t="s">
        <v>52</v>
      </c>
      <c r="B84" s="0" t="n">
        <v>29</v>
      </c>
      <c r="C84" s="0" t="s">
        <v>178</v>
      </c>
      <c r="D84" s="11" t="n">
        <f aca="false">B84&gt;K$2</f>
        <v>0</v>
      </c>
      <c r="E84" s="11" t="n">
        <f aca="false">B84&lt;=M$2</f>
        <v>0</v>
      </c>
    </row>
    <row r="85" customFormat="false" ht="12.8" hidden="false" customHeight="false" outlineLevel="0" collapsed="false">
      <c r="A85" s="0" t="s">
        <v>135</v>
      </c>
      <c r="B85" s="0" t="n">
        <v>31</v>
      </c>
      <c r="C85" s="0" t="s">
        <v>178</v>
      </c>
      <c r="D85" s="11" t="n">
        <f aca="false">B85&gt;K$2</f>
        <v>0</v>
      </c>
      <c r="E85" s="11" t="n">
        <f aca="false">B85&lt;=M$2</f>
        <v>0</v>
      </c>
    </row>
    <row r="86" customFormat="false" ht="12.8" hidden="false" customHeight="false" outlineLevel="0" collapsed="false">
      <c r="A86" s="0" t="s">
        <v>81</v>
      </c>
      <c r="B86" s="0" t="n">
        <v>35</v>
      </c>
      <c r="C86" s="0" t="s">
        <v>178</v>
      </c>
      <c r="D86" s="11" t="n">
        <f aca="false">B86&gt;K$2</f>
        <v>0</v>
      </c>
      <c r="E86" s="11" t="n">
        <f aca="false">B86&lt;=M$2</f>
        <v>0</v>
      </c>
    </row>
    <row r="87" customFormat="false" ht="12.8" hidden="false" customHeight="false" outlineLevel="0" collapsed="false">
      <c r="A87" s="0" t="s">
        <v>66</v>
      </c>
      <c r="B87" s="0" t="n">
        <v>42</v>
      </c>
      <c r="C87" s="0" t="s">
        <v>178</v>
      </c>
      <c r="D87" s="11" t="n">
        <f aca="false">B87&gt;K$2</f>
        <v>0</v>
      </c>
      <c r="E87" s="11" t="n">
        <f aca="false">B87&lt;=M$2</f>
        <v>0</v>
      </c>
    </row>
    <row r="88" customFormat="false" ht="12.8" hidden="false" customHeight="false" outlineLevel="0" collapsed="false">
      <c r="A88" s="0" t="s">
        <v>87</v>
      </c>
      <c r="B88" s="0" t="n">
        <v>44</v>
      </c>
      <c r="C88" s="0" t="s">
        <v>178</v>
      </c>
      <c r="D88" s="11" t="n">
        <f aca="false">B88&gt;K$2</f>
        <v>0</v>
      </c>
      <c r="E88" s="11" t="n">
        <f aca="false">B88&lt;=M$2</f>
        <v>0</v>
      </c>
    </row>
    <row r="89" customFormat="false" ht="12.8" hidden="false" customHeight="false" outlineLevel="0" collapsed="false">
      <c r="A89" s="0" t="s">
        <v>89</v>
      </c>
      <c r="B89" s="0" t="n">
        <v>47</v>
      </c>
      <c r="C89" s="0" t="s">
        <v>178</v>
      </c>
      <c r="D89" s="11" t="n">
        <f aca="false">B89&gt;K$2</f>
        <v>0</v>
      </c>
      <c r="E89" s="11" t="n">
        <f aca="false">B89&lt;=M$2</f>
        <v>0</v>
      </c>
    </row>
    <row r="90" customFormat="false" ht="12.8" hidden="false" customHeight="false" outlineLevel="0" collapsed="false">
      <c r="A90" s="0" t="s">
        <v>32</v>
      </c>
      <c r="B90" s="0" t="n">
        <v>49</v>
      </c>
      <c r="C90" s="0" t="s">
        <v>178</v>
      </c>
      <c r="D90" s="11" t="n">
        <f aca="false">B90&gt;K$2</f>
        <v>0</v>
      </c>
      <c r="E90" s="11" t="n">
        <f aca="false">B90&lt;=M$2</f>
        <v>0</v>
      </c>
    </row>
    <row r="91" customFormat="false" ht="12.8" hidden="false" customHeight="false" outlineLevel="0" collapsed="false">
      <c r="A91" s="0" t="s">
        <v>86</v>
      </c>
      <c r="B91" s="0" t="n">
        <v>51</v>
      </c>
      <c r="C91" s="0" t="s">
        <v>178</v>
      </c>
      <c r="D91" s="11" t="n">
        <f aca="false">B91&gt;K$2</f>
        <v>0</v>
      </c>
      <c r="E91" s="11" t="n">
        <f aca="false">B91&lt;=M$2</f>
        <v>0</v>
      </c>
    </row>
    <row r="92" customFormat="false" ht="12.8" hidden="false" customHeight="false" outlineLevel="0" collapsed="false">
      <c r="A92" s="0" t="s">
        <v>95</v>
      </c>
      <c r="B92" s="0" t="n">
        <v>54</v>
      </c>
      <c r="C92" s="0" t="s">
        <v>178</v>
      </c>
      <c r="D92" s="11" t="n">
        <f aca="false">B92&gt;K$2</f>
        <v>0</v>
      </c>
      <c r="E92" s="11" t="n">
        <f aca="false">B92&lt;=M$2</f>
        <v>0</v>
      </c>
    </row>
    <row r="93" customFormat="false" ht="12.8" hidden="false" customHeight="false" outlineLevel="0" collapsed="false">
      <c r="A93" s="0" t="s">
        <v>127</v>
      </c>
      <c r="B93" s="0" t="n">
        <v>54</v>
      </c>
      <c r="C93" s="0" t="s">
        <v>178</v>
      </c>
      <c r="D93" s="11" t="n">
        <f aca="false">B93&gt;K$2</f>
        <v>0</v>
      </c>
      <c r="E93" s="11" t="n">
        <f aca="false">B93&lt;=M$2</f>
        <v>0</v>
      </c>
    </row>
    <row r="94" customFormat="false" ht="12.8" hidden="false" customHeight="false" outlineLevel="0" collapsed="false">
      <c r="A94" s="0" t="s">
        <v>79</v>
      </c>
      <c r="B94" s="0" t="n">
        <v>57</v>
      </c>
      <c r="C94" s="0" t="s">
        <v>178</v>
      </c>
      <c r="D94" s="11" t="n">
        <f aca="false">B94&gt;K$2</f>
        <v>0</v>
      </c>
      <c r="E94" s="11" t="n">
        <f aca="false">B94&lt;=M$2</f>
        <v>0</v>
      </c>
    </row>
    <row r="95" customFormat="false" ht="12.8" hidden="false" customHeight="false" outlineLevel="0" collapsed="false">
      <c r="A95" s="0" t="s">
        <v>59</v>
      </c>
      <c r="B95" s="0" t="n">
        <v>58</v>
      </c>
      <c r="C95" s="0" t="s">
        <v>178</v>
      </c>
      <c r="D95" s="11" t="n">
        <f aca="false">B95&gt;K$2</f>
        <v>0</v>
      </c>
      <c r="E95" s="11" t="n">
        <f aca="false">B95&lt;=M$2</f>
        <v>0</v>
      </c>
    </row>
    <row r="96" customFormat="false" ht="12.8" hidden="false" customHeight="false" outlineLevel="0" collapsed="false">
      <c r="A96" s="0" t="s">
        <v>120</v>
      </c>
      <c r="B96" s="0" t="n">
        <v>59</v>
      </c>
      <c r="C96" s="0" t="s">
        <v>178</v>
      </c>
      <c r="D96" s="11" t="n">
        <f aca="false">B96&gt;K$2</f>
        <v>0</v>
      </c>
      <c r="E96" s="11" t="n">
        <f aca="false">B96&lt;=M$2</f>
        <v>0</v>
      </c>
    </row>
    <row r="97" customFormat="false" ht="12.8" hidden="false" customHeight="false" outlineLevel="0" collapsed="false">
      <c r="A97" s="0" t="s">
        <v>40</v>
      </c>
      <c r="B97" s="0" t="n">
        <v>61</v>
      </c>
      <c r="C97" s="0" t="s">
        <v>178</v>
      </c>
      <c r="D97" s="11" t="n">
        <f aca="false">B97&gt;K$2</f>
        <v>0</v>
      </c>
      <c r="E97" s="11" t="n">
        <f aca="false">B97&lt;=M$2</f>
        <v>0</v>
      </c>
    </row>
    <row r="98" customFormat="false" ht="12.8" hidden="false" customHeight="false" outlineLevel="0" collapsed="false">
      <c r="A98" s="0" t="s">
        <v>106</v>
      </c>
      <c r="B98" s="0" t="n">
        <v>61</v>
      </c>
      <c r="C98" s="0" t="s">
        <v>178</v>
      </c>
      <c r="D98" s="11" t="n">
        <f aca="false">B98&gt;K$2</f>
        <v>0</v>
      </c>
      <c r="E98" s="11" t="n">
        <f aca="false">B98&lt;=M$2</f>
        <v>0</v>
      </c>
    </row>
    <row r="99" customFormat="false" ht="12.8" hidden="false" customHeight="false" outlineLevel="0" collapsed="false">
      <c r="A99" s="0" t="s">
        <v>77</v>
      </c>
      <c r="B99" s="0" t="n">
        <v>64</v>
      </c>
      <c r="C99" s="0" t="s">
        <v>178</v>
      </c>
      <c r="D99" s="11" t="n">
        <f aca="false">B99&gt;K$2</f>
        <v>0</v>
      </c>
      <c r="E99" s="11" t="n">
        <f aca="false">B99&lt;=M$2</f>
        <v>0</v>
      </c>
    </row>
    <row r="100" customFormat="false" ht="12.8" hidden="false" customHeight="false" outlineLevel="0" collapsed="false">
      <c r="A100" s="0" t="s">
        <v>63</v>
      </c>
      <c r="B100" s="0" t="n">
        <v>70</v>
      </c>
      <c r="C100" s="0" t="s">
        <v>178</v>
      </c>
      <c r="D100" s="11" t="n">
        <f aca="false">B100&gt;K$2</f>
        <v>0</v>
      </c>
      <c r="E100" s="11" t="n">
        <f aca="false">B100&lt;=M$2</f>
        <v>0</v>
      </c>
    </row>
    <row r="101" customFormat="false" ht="12.8" hidden="false" customHeight="false" outlineLevel="0" collapsed="false">
      <c r="A101" s="0" t="s">
        <v>31</v>
      </c>
      <c r="B101" s="0" t="n">
        <v>80</v>
      </c>
      <c r="C101" s="0" t="s">
        <v>178</v>
      </c>
      <c r="D101" s="11" t="n">
        <f aca="false">B101&gt;K$2</f>
        <v>0</v>
      </c>
      <c r="E101" s="11" t="n">
        <f aca="false">B101&lt;=M$2</f>
        <v>0</v>
      </c>
    </row>
    <row r="102" customFormat="false" ht="12.8" hidden="false" customHeight="false" outlineLevel="0" collapsed="false">
      <c r="A102" s="0" t="s">
        <v>74</v>
      </c>
      <c r="B102" s="0" t="n">
        <v>91</v>
      </c>
      <c r="C102" s="0" t="s">
        <v>178</v>
      </c>
      <c r="D102" s="11" t="n">
        <f aca="false">B102&gt;K$2</f>
        <v>0</v>
      </c>
      <c r="E102" s="11" t="n">
        <f aca="false">B102&lt;=M$2</f>
        <v>0</v>
      </c>
    </row>
    <row r="103" customFormat="false" ht="12.8" hidden="false" customHeight="false" outlineLevel="0" collapsed="false">
      <c r="A103" s="0" t="s">
        <v>96</v>
      </c>
      <c r="B103" s="0" t="n">
        <v>91</v>
      </c>
      <c r="C103" s="0" t="s">
        <v>178</v>
      </c>
      <c r="D103" s="11" t="n">
        <f aca="false">B103&gt;K$2</f>
        <v>0</v>
      </c>
      <c r="E103" s="11" t="n">
        <f aca="false">B103&lt;=M$2</f>
        <v>0</v>
      </c>
    </row>
    <row r="104" customFormat="false" ht="12.8" hidden="false" customHeight="false" outlineLevel="0" collapsed="false">
      <c r="A104" s="0" t="s">
        <v>109</v>
      </c>
      <c r="B104" s="0" t="n">
        <v>109</v>
      </c>
      <c r="C104" s="0" t="s">
        <v>178</v>
      </c>
      <c r="D104" s="11" t="n">
        <f aca="false">B104&gt;K$2</f>
        <v>0</v>
      </c>
      <c r="E104" s="11" t="n">
        <f aca="false">B104&lt;=M$2</f>
        <v>0</v>
      </c>
    </row>
    <row r="105" customFormat="false" ht="12.8" hidden="false" customHeight="false" outlineLevel="0" collapsed="false">
      <c r="A105" s="0" t="s">
        <v>70</v>
      </c>
      <c r="B105" s="0" t="n">
        <v>117</v>
      </c>
      <c r="C105" s="0" t="s">
        <v>178</v>
      </c>
      <c r="D105" s="11" t="n">
        <f aca="false">B105&gt;K$2</f>
        <v>0</v>
      </c>
      <c r="E105" s="11" t="n">
        <f aca="false">B105&lt;=M$2</f>
        <v>0</v>
      </c>
    </row>
    <row r="106" customFormat="false" ht="12.8" hidden="false" customHeight="false" outlineLevel="0" collapsed="false">
      <c r="A106" s="0" t="s">
        <v>54</v>
      </c>
      <c r="B106" s="0" t="n">
        <v>154</v>
      </c>
      <c r="C106" s="0" t="s">
        <v>178</v>
      </c>
      <c r="D106" s="11" t="n">
        <f aca="false">B106&gt;K$2</f>
        <v>1</v>
      </c>
      <c r="E106" s="11" t="n">
        <f aca="false">B106&lt;=M$2</f>
        <v>0</v>
      </c>
    </row>
    <row r="107" customFormat="false" ht="12.8" hidden="false" customHeight="false" outlineLevel="0" collapsed="false">
      <c r="A107" s="0" t="s">
        <v>116</v>
      </c>
      <c r="B107" s="0" t="n">
        <v>154</v>
      </c>
      <c r="C107" s="0" t="s">
        <v>178</v>
      </c>
      <c r="D107" s="11" t="n">
        <f aca="false">B107&gt;K$2</f>
        <v>1</v>
      </c>
      <c r="E107" s="11" t="n">
        <f aca="false">B107&lt;=M$2</f>
        <v>0</v>
      </c>
    </row>
    <row r="108" customFormat="false" ht="12.8" hidden="false" customHeight="false" outlineLevel="0" collapsed="false">
      <c r="A108" s="0" t="s">
        <v>126</v>
      </c>
      <c r="B108" s="0" t="n">
        <v>154</v>
      </c>
      <c r="C108" s="0" t="s">
        <v>178</v>
      </c>
      <c r="D108" s="11" t="n">
        <f aca="false">B108&gt;K$2</f>
        <v>1</v>
      </c>
      <c r="E108" s="11" t="n">
        <f aca="false">B108&lt;=M$2</f>
        <v>0</v>
      </c>
    </row>
    <row r="109" customFormat="false" ht="12.8" hidden="false" customHeight="false" outlineLevel="0" collapsed="false">
      <c r="A109" s="0" t="s">
        <v>123</v>
      </c>
      <c r="B109" s="0" t="n">
        <v>195</v>
      </c>
      <c r="C109" s="0" t="s">
        <v>178</v>
      </c>
      <c r="D109" s="11" t="n">
        <f aca="false">B109&gt;K$2</f>
        <v>1</v>
      </c>
      <c r="E109" s="11" t="n">
        <f aca="false">B109&lt;=M$2</f>
        <v>0</v>
      </c>
    </row>
    <row r="110" customFormat="false" ht="12.8" hidden="false" customHeight="false" outlineLevel="0" collapsed="false">
      <c r="A110" s="0" t="s">
        <v>50</v>
      </c>
      <c r="B110" s="0" t="n">
        <v>198</v>
      </c>
      <c r="C110" s="0" t="s">
        <v>178</v>
      </c>
      <c r="D110" s="11" t="n">
        <f aca="false">B110&gt;K$2</f>
        <v>1</v>
      </c>
      <c r="E110" s="11" t="n">
        <f aca="false">B110&lt;=M$2</f>
        <v>0</v>
      </c>
    </row>
    <row r="111" customFormat="false" ht="12.8" hidden="false" customHeight="false" outlineLevel="0" collapsed="false">
      <c r="A111" s="0" t="s">
        <v>42</v>
      </c>
      <c r="B111" s="0" t="n">
        <v>250</v>
      </c>
      <c r="C111" s="0" t="s">
        <v>178</v>
      </c>
      <c r="D111" s="11" t="n">
        <f aca="false">B111&gt;K$2</f>
        <v>1</v>
      </c>
      <c r="E111" s="11" t="n">
        <f aca="false">B111&lt;=M$2</f>
        <v>0</v>
      </c>
    </row>
    <row r="112" customFormat="false" ht="12.8" hidden="false" customHeight="false" outlineLevel="0" collapsed="false">
      <c r="A112" s="0" t="s">
        <v>125</v>
      </c>
      <c r="B112" s="0" t="n">
        <v>257</v>
      </c>
      <c r="C112" s="0" t="s">
        <v>178</v>
      </c>
      <c r="D112" s="11" t="n">
        <f aca="false">B112&gt;K$2</f>
        <v>1</v>
      </c>
      <c r="E112" s="11" t="n">
        <f aca="false">B112&lt;=M$2</f>
        <v>0</v>
      </c>
    </row>
    <row r="113" customFormat="false" ht="12.8" hidden="false" customHeight="false" outlineLevel="0" collapsed="false">
      <c r="A113" s="0" t="s">
        <v>121</v>
      </c>
      <c r="B113" s="0" t="n">
        <v>344</v>
      </c>
      <c r="C113" s="0" t="s">
        <v>178</v>
      </c>
      <c r="D113" s="11" t="n">
        <f aca="false">B113&gt;K$2</f>
        <v>1</v>
      </c>
      <c r="E113" s="11" t="n">
        <f aca="false">B113&lt;=M$2</f>
        <v>0</v>
      </c>
    </row>
    <row r="114" customFormat="false" ht="12.8" hidden="false" customHeight="false" outlineLevel="0" collapsed="false">
      <c r="A114" s="0" t="s">
        <v>117</v>
      </c>
      <c r="B114" s="0" t="n">
        <v>614</v>
      </c>
      <c r="C114" s="0" t="s">
        <v>178</v>
      </c>
      <c r="D114" s="11" t="n">
        <f aca="false">B114&gt;K$2</f>
        <v>1</v>
      </c>
      <c r="E114" s="11" t="n">
        <f aca="false">B114&lt;=M$2</f>
        <v>0</v>
      </c>
    </row>
    <row r="115" customFormat="false" ht="12.8" hidden="false" customHeight="false" outlineLevel="0" collapsed="false">
      <c r="A115" s="0" t="s">
        <v>71</v>
      </c>
      <c r="B115" s="0" t="n">
        <v>900</v>
      </c>
      <c r="C115" s="0" t="s">
        <v>178</v>
      </c>
      <c r="D115" s="11" t="n">
        <f aca="false">B115&gt;K$2</f>
        <v>1</v>
      </c>
      <c r="E115" s="11" t="n">
        <f aca="false">B115&lt;=M$2</f>
        <v>0</v>
      </c>
    </row>
    <row r="116" customFormat="false" ht="12.8" hidden="false" customHeight="false" outlineLevel="0" collapsed="false">
      <c r="A116" s="0" t="s">
        <v>57</v>
      </c>
      <c r="B116" s="0" t="n">
        <v>1008</v>
      </c>
      <c r="C116" s="0" t="s">
        <v>178</v>
      </c>
      <c r="D116" s="11" t="n">
        <f aca="false">B116&gt;K$2</f>
        <v>1</v>
      </c>
      <c r="E116" s="11" t="n">
        <f aca="false">B116&lt;=M$2</f>
        <v>0</v>
      </c>
    </row>
    <row r="117" customFormat="false" ht="12.8" hidden="false" customHeight="false" outlineLevel="0" collapsed="false">
      <c r="A117" s="0" t="s">
        <v>61</v>
      </c>
      <c r="B117" s="0" t="n">
        <v>1063</v>
      </c>
      <c r="C117" s="0" t="s">
        <v>178</v>
      </c>
      <c r="D117" s="11" t="n">
        <f aca="false">B117&gt;K$2</f>
        <v>1</v>
      </c>
      <c r="E117" s="11" t="n">
        <f aca="false">B117&lt;=M$2</f>
        <v>0</v>
      </c>
    </row>
    <row r="118" customFormat="false" ht="12.8" hidden="false" customHeight="false" outlineLevel="0" collapsed="false">
      <c r="A118" s="0" t="s">
        <v>133</v>
      </c>
      <c r="B118" s="0" t="n">
        <v>1506</v>
      </c>
      <c r="C118" s="0" t="s">
        <v>178</v>
      </c>
      <c r="D118" s="11" t="n">
        <f aca="false">B118&gt;K$2</f>
        <v>1</v>
      </c>
      <c r="E118" s="11" t="n">
        <f aca="false">B118&lt;=M$2</f>
        <v>0</v>
      </c>
    </row>
    <row r="119" customFormat="false" ht="12.8" hidden="false" customHeight="false" outlineLevel="0" collapsed="false">
      <c r="A119" s="0" t="s">
        <v>29</v>
      </c>
      <c r="B119" s="0" t="n">
        <v>1653</v>
      </c>
      <c r="C119" s="0" t="s">
        <v>178</v>
      </c>
      <c r="D119" s="11" t="n">
        <f aca="false">B119&gt;K$2</f>
        <v>1</v>
      </c>
      <c r="E119" s="11" t="n">
        <f aca="false">B119&lt;=M$2</f>
        <v>0</v>
      </c>
    </row>
    <row r="120" customFormat="false" ht="12.8" hidden="false" customHeight="false" outlineLevel="0" collapsed="false">
      <c r="A120" s="0" t="s">
        <v>131</v>
      </c>
      <c r="B120" s="0" t="n">
        <v>2385</v>
      </c>
      <c r="C120" s="0" t="s">
        <v>178</v>
      </c>
      <c r="D120" s="11" t="n">
        <f aca="false">B120&gt;K$2</f>
        <v>1</v>
      </c>
      <c r="E120" s="11" t="n">
        <f aca="false">B120&lt;=M$2</f>
        <v>0</v>
      </c>
    </row>
    <row r="121" customFormat="false" ht="12.8" hidden="false" customHeight="false" outlineLevel="0" collapsed="false">
      <c r="A121" s="0" t="s">
        <v>82</v>
      </c>
      <c r="B121" s="0" t="n">
        <v>3461</v>
      </c>
      <c r="C121" s="0" t="s">
        <v>178</v>
      </c>
      <c r="D121" s="11" t="n">
        <f aca="false">B121&gt;K$2</f>
        <v>1</v>
      </c>
      <c r="E121" s="11" t="n">
        <f aca="false">B121&lt;=M$2</f>
        <v>0</v>
      </c>
    </row>
    <row r="122" customFormat="false" ht="12.8" hidden="false" customHeight="false" outlineLevel="0" collapsed="false">
      <c r="A122" s="0" t="s">
        <v>56</v>
      </c>
      <c r="B122" s="0" t="n">
        <v>10532</v>
      </c>
      <c r="C122" s="0" t="s">
        <v>178</v>
      </c>
      <c r="D122" s="11" t="n">
        <f aca="false">B122&gt;K$2</f>
        <v>1</v>
      </c>
      <c r="E122" s="11" t="n">
        <f aca="false">B122&lt;=M$2</f>
        <v>0</v>
      </c>
    </row>
    <row r="1048437" customFormat="false" ht="12.8" hidden="false" customHeight="false" outlineLevel="0" collapsed="false">
      <c r="B1048437" s="0" t="s">
        <v>5</v>
      </c>
    </row>
    <row r="1048438" customFormat="false" ht="12.8" hidden="false" customHeight="false" outlineLevel="0" collapsed="false">
      <c r="B1048438" s="0" t="n">
        <v>17</v>
      </c>
    </row>
    <row r="1048439" customFormat="false" ht="12.8" hidden="false" customHeight="false" outlineLevel="0" collapsed="false">
      <c r="B1048439" s="0" t="n">
        <v>1653</v>
      </c>
    </row>
    <row r="1048440" customFormat="false" ht="12.8" hidden="false" customHeight="false" outlineLevel="0" collapsed="false">
      <c r="B1048440" s="0" t="n">
        <v>2</v>
      </c>
    </row>
    <row r="1048441" customFormat="false" ht="12.8" hidden="false" customHeight="false" outlineLevel="0" collapsed="false">
      <c r="B1048441" s="0" t="n">
        <v>4</v>
      </c>
    </row>
    <row r="1048442" customFormat="false" ht="12.8" hidden="false" customHeight="false" outlineLevel="0" collapsed="false">
      <c r="B1048442" s="0" t="n">
        <v>0</v>
      </c>
    </row>
    <row r="1048443" customFormat="false" ht="12.8" hidden="false" customHeight="false" outlineLevel="0" collapsed="false">
      <c r="B1048443" s="0" t="n">
        <v>80</v>
      </c>
    </row>
    <row r="1048444" customFormat="false" ht="12.8" hidden="false" customHeight="false" outlineLevel="0" collapsed="false">
      <c r="B1048444" s="0" t="n">
        <v>49</v>
      </c>
    </row>
    <row r="1048445" customFormat="false" ht="12.8" hidden="false" customHeight="false" outlineLevel="0" collapsed="false">
      <c r="B1048445" s="0" t="n">
        <v>0</v>
      </c>
    </row>
    <row r="1048446" customFormat="false" ht="12.8" hidden="false" customHeight="false" outlineLevel="0" collapsed="false">
      <c r="B1048446" s="0" t="n">
        <v>18</v>
      </c>
    </row>
    <row r="1048447" customFormat="false" ht="12.8" hidden="false" customHeight="false" outlineLevel="0" collapsed="false">
      <c r="B1048447" s="0" t="n">
        <v>23</v>
      </c>
    </row>
    <row r="1048448" customFormat="false" ht="12.8" hidden="false" customHeight="false" outlineLevel="0" collapsed="false">
      <c r="B1048448" s="0" t="n">
        <v>0</v>
      </c>
    </row>
    <row r="1048449" customFormat="false" ht="12.8" hidden="false" customHeight="false" outlineLevel="0" collapsed="false">
      <c r="B1048449" s="0" t="n">
        <v>5</v>
      </c>
    </row>
    <row r="1048450" customFormat="false" ht="12.8" hidden="false" customHeight="false" outlineLevel="0" collapsed="false">
      <c r="B1048450" s="0" t="n">
        <v>6</v>
      </c>
    </row>
    <row r="1048451" customFormat="false" ht="12.8" hidden="false" customHeight="false" outlineLevel="0" collapsed="false">
      <c r="B1048451" s="0" t="n">
        <v>21</v>
      </c>
    </row>
    <row r="1048452" customFormat="false" ht="12.8" hidden="false" customHeight="false" outlineLevel="0" collapsed="false">
      <c r="B1048452" s="0" t="n">
        <v>1</v>
      </c>
    </row>
    <row r="1048453" customFormat="false" ht="12.8" hidden="false" customHeight="false" outlineLevel="0" collapsed="false">
      <c r="B1048453" s="0" t="n">
        <v>61</v>
      </c>
    </row>
    <row r="1048454" customFormat="false" ht="12.8" hidden="false" customHeight="false" outlineLevel="0" collapsed="false">
      <c r="B1048454" s="0" t="n">
        <v>17</v>
      </c>
    </row>
    <row r="1048455" customFormat="false" ht="12.8" hidden="false" customHeight="false" outlineLevel="0" collapsed="false">
      <c r="B1048455" s="0" t="n">
        <v>5</v>
      </c>
    </row>
    <row r="1048456" customFormat="false" ht="12.8" hidden="false" customHeight="false" outlineLevel="0" collapsed="false">
      <c r="B1048456" s="0" t="n">
        <v>250</v>
      </c>
    </row>
    <row r="1048457" customFormat="false" ht="12.8" hidden="false" customHeight="false" outlineLevel="0" collapsed="false">
      <c r="B1048457" s="0" t="n">
        <v>2</v>
      </c>
    </row>
    <row r="1048458" customFormat="false" ht="12.8" hidden="false" customHeight="false" outlineLevel="0" collapsed="false">
      <c r="B1048458" s="0" t="n">
        <v>5</v>
      </c>
    </row>
    <row r="1048459" customFormat="false" ht="12.8" hidden="false" customHeight="false" outlineLevel="0" collapsed="false">
      <c r="B1048459" s="0" t="n">
        <v>8</v>
      </c>
    </row>
    <row r="1048460" customFormat="false" ht="12.8" hidden="false" customHeight="false" outlineLevel="0" collapsed="false">
      <c r="B1048460" s="0" t="n">
        <v>7</v>
      </c>
    </row>
    <row r="1048461" customFormat="false" ht="12.8" hidden="false" customHeight="false" outlineLevel="0" collapsed="false">
      <c r="B1048461" s="0" t="n">
        <v>14</v>
      </c>
    </row>
    <row r="1048462" customFormat="false" ht="12.8" hidden="false" customHeight="false" outlineLevel="0" collapsed="false">
      <c r="B1048462" s="0" t="n">
        <v>23</v>
      </c>
    </row>
    <row r="1048463" customFormat="false" ht="12.8" hidden="false" customHeight="false" outlineLevel="0" collapsed="false">
      <c r="B1048463" s="0" t="n">
        <v>2</v>
      </c>
    </row>
    <row r="1048464" customFormat="false" ht="12.8" hidden="false" customHeight="false" outlineLevel="0" collapsed="false">
      <c r="B1048464" s="0" t="n">
        <v>198</v>
      </c>
    </row>
    <row r="1048465" customFormat="false" ht="12.8" hidden="false" customHeight="false" outlineLevel="0" collapsed="false">
      <c r="B1048465" s="0" t="n">
        <v>5</v>
      </c>
    </row>
    <row r="1048466" customFormat="false" ht="12.8" hidden="false" customHeight="false" outlineLevel="0" collapsed="false">
      <c r="B1048466" s="0" t="n">
        <v>29</v>
      </c>
    </row>
    <row r="1048467" customFormat="false" ht="12.8" hidden="false" customHeight="false" outlineLevel="0" collapsed="false">
      <c r="B1048467" s="0" t="n">
        <v>0</v>
      </c>
    </row>
    <row r="1048468" customFormat="false" ht="12.8" hidden="false" customHeight="false" outlineLevel="0" collapsed="false">
      <c r="B1048468" s="0" t="n">
        <v>3</v>
      </c>
    </row>
    <row r="1048469" customFormat="false" ht="12.8" hidden="false" customHeight="false" outlineLevel="0" collapsed="false">
      <c r="B1048469" s="0" t="n">
        <v>154</v>
      </c>
    </row>
    <row r="1048470" customFormat="false" ht="12.8" hidden="false" customHeight="false" outlineLevel="0" collapsed="false">
      <c r="B1048470" s="0" t="n">
        <v>5</v>
      </c>
    </row>
    <row r="1048471" customFormat="false" ht="12.8" hidden="false" customHeight="false" outlineLevel="0" collapsed="false">
      <c r="B1048471" s="0" t="n">
        <v>10532</v>
      </c>
    </row>
    <row r="1048472" customFormat="false" ht="12.8" hidden="false" customHeight="false" outlineLevel="0" collapsed="false">
      <c r="B1048472" s="0" t="n">
        <v>1008</v>
      </c>
    </row>
    <row r="1048473" customFormat="false" ht="12.8" hidden="false" customHeight="false" outlineLevel="0" collapsed="false">
      <c r="B1048473" s="0" t="n">
        <v>2</v>
      </c>
    </row>
    <row r="1048474" customFormat="false" ht="12.8" hidden="false" customHeight="false" outlineLevel="0" collapsed="false">
      <c r="B1048474" s="0" t="n">
        <v>58</v>
      </c>
    </row>
    <row r="1048475" customFormat="false" ht="12.8" hidden="false" customHeight="false" outlineLevel="0" collapsed="false">
      <c r="B1048475" s="0" t="n">
        <v>7</v>
      </c>
    </row>
    <row r="1048476" customFormat="false" ht="12.8" hidden="false" customHeight="false" outlineLevel="0" collapsed="false">
      <c r="B1048476" s="0" t="n">
        <v>1063</v>
      </c>
    </row>
    <row r="1048477" customFormat="false" ht="12.8" hidden="false" customHeight="false" outlineLevel="0" collapsed="false">
      <c r="B1048477" s="0" t="n">
        <v>6</v>
      </c>
    </row>
    <row r="1048478" customFormat="false" ht="12.8" hidden="false" customHeight="false" outlineLevel="0" collapsed="false">
      <c r="B1048478" s="0" t="n">
        <v>5</v>
      </c>
    </row>
    <row r="1048479" customFormat="false" ht="12.8" hidden="false" customHeight="false" outlineLevel="0" collapsed="false">
      <c r="B1048479" s="0" t="n">
        <v>70</v>
      </c>
    </row>
    <row r="1048480" customFormat="false" ht="12.8" hidden="false" customHeight="false" outlineLevel="0" collapsed="false">
      <c r="B1048480" s="0" t="n">
        <v>20</v>
      </c>
    </row>
    <row r="1048481" customFormat="false" ht="12.8" hidden="false" customHeight="false" outlineLevel="0" collapsed="false">
      <c r="B1048481" s="0" t="n">
        <v>22</v>
      </c>
    </row>
    <row r="1048482" customFormat="false" ht="12.8" hidden="false" customHeight="false" outlineLevel="0" collapsed="false">
      <c r="B1048482" s="0" t="n">
        <v>5</v>
      </c>
    </row>
    <row r="1048483" customFormat="false" ht="12.8" hidden="false" customHeight="false" outlineLevel="0" collapsed="false">
      <c r="B1048483" s="0" t="n">
        <v>42</v>
      </c>
    </row>
    <row r="1048484" customFormat="false" ht="12.8" hidden="false" customHeight="false" outlineLevel="0" collapsed="false">
      <c r="B1048484" s="0" t="n">
        <v>2</v>
      </c>
    </row>
    <row r="1048485" customFormat="false" ht="12.8" hidden="false" customHeight="false" outlineLevel="0" collapsed="false">
      <c r="B1048485" s="0" t="n">
        <v>9</v>
      </c>
    </row>
    <row r="1048486" customFormat="false" ht="12.8" hidden="false" customHeight="false" outlineLevel="0" collapsed="false">
      <c r="B1048486" s="0" t="n">
        <v>3</v>
      </c>
    </row>
    <row r="1048487" customFormat="false" ht="12.8" hidden="false" customHeight="false" outlineLevel="0" collapsed="false">
      <c r="B1048487" s="0" t="n">
        <v>117</v>
      </c>
    </row>
    <row r="1048488" customFormat="false" ht="12.8" hidden="false" customHeight="false" outlineLevel="0" collapsed="false">
      <c r="B1048488" s="0" t="n">
        <v>900</v>
      </c>
    </row>
    <row r="1048489" customFormat="false" ht="12.8" hidden="false" customHeight="false" outlineLevel="0" collapsed="false">
      <c r="B1048489" s="0" t="n">
        <v>4</v>
      </c>
    </row>
    <row r="1048490" customFormat="false" ht="12.8" hidden="false" customHeight="false" outlineLevel="0" collapsed="false">
      <c r="B1048490" s="0" t="n">
        <v>7</v>
      </c>
    </row>
    <row r="1048491" customFormat="false" ht="12.8" hidden="false" customHeight="false" outlineLevel="0" collapsed="false">
      <c r="B1048491" s="0" t="n">
        <v>91</v>
      </c>
    </row>
    <row r="1048492" customFormat="false" ht="12.8" hidden="false" customHeight="false" outlineLevel="0" collapsed="false">
      <c r="B1048492" s="0" t="n">
        <v>20</v>
      </c>
    </row>
    <row r="1048493" customFormat="false" ht="12.8" hidden="false" customHeight="false" outlineLevel="0" collapsed="false">
      <c r="B1048493" s="0" t="n">
        <v>1</v>
      </c>
    </row>
    <row r="1048494" customFormat="false" ht="12.8" hidden="false" customHeight="false" outlineLevel="0" collapsed="false">
      <c r="B1048494" s="0" t="n">
        <v>64</v>
      </c>
    </row>
    <row r="1048495" customFormat="false" ht="12.8" hidden="false" customHeight="false" outlineLevel="0" collapsed="false">
      <c r="B1048495" s="0" t="n">
        <v>11</v>
      </c>
    </row>
    <row r="1048496" customFormat="false" ht="12.8" hidden="false" customHeight="false" outlineLevel="0" collapsed="false">
      <c r="B1048496" s="0" t="n">
        <v>57</v>
      </c>
    </row>
    <row r="1048497" customFormat="false" ht="12.8" hidden="false" customHeight="false" outlineLevel="0" collapsed="false">
      <c r="B1048497" s="0" t="n">
        <v>5</v>
      </c>
    </row>
    <row r="1048498" customFormat="false" ht="12.8" hidden="false" customHeight="false" outlineLevel="0" collapsed="false">
      <c r="B1048498" s="0" t="n">
        <v>24</v>
      </c>
    </row>
    <row r="1048499" customFormat="false" ht="12.8" hidden="false" customHeight="false" outlineLevel="0" collapsed="false">
      <c r="B1048499" s="0" t="n">
        <v>35</v>
      </c>
    </row>
    <row r="1048500" customFormat="false" ht="12.8" hidden="false" customHeight="false" outlineLevel="0" collapsed="false">
      <c r="B1048500" s="0" t="n">
        <v>3461</v>
      </c>
    </row>
    <row r="1048501" customFormat="false" ht="12.8" hidden="false" customHeight="false" outlineLevel="0" collapsed="false">
      <c r="B1048501" s="0" t="n">
        <v>5</v>
      </c>
    </row>
    <row r="1048502" customFormat="false" ht="12.8" hidden="false" customHeight="false" outlineLevel="0" collapsed="false">
      <c r="B1048502" s="0" t="n">
        <v>8</v>
      </c>
    </row>
    <row r="1048503" customFormat="false" ht="12.8" hidden="false" customHeight="false" outlineLevel="0" collapsed="false">
      <c r="B1048503" s="0" t="n">
        <v>5</v>
      </c>
    </row>
    <row r="1048504" customFormat="false" ht="12.8" hidden="false" customHeight="false" outlineLevel="0" collapsed="false">
      <c r="B1048504" s="0" t="n">
        <v>5</v>
      </c>
    </row>
    <row r="1048505" customFormat="false" ht="12.8" hidden="false" customHeight="false" outlineLevel="0" collapsed="false">
      <c r="B1048505" s="0" t="n">
        <v>9</v>
      </c>
    </row>
    <row r="1048506" customFormat="false" ht="12.8" hidden="false" customHeight="false" outlineLevel="0" collapsed="false">
      <c r="B1048506" s="0" t="n">
        <v>51</v>
      </c>
    </row>
    <row r="1048507" customFormat="false" ht="12.8" hidden="false" customHeight="false" outlineLevel="0" collapsed="false">
      <c r="B1048507" s="0" t="n">
        <v>44</v>
      </c>
    </row>
    <row r="1048508" customFormat="false" ht="12.8" hidden="false" customHeight="false" outlineLevel="0" collapsed="false">
      <c r="B1048508" s="0" t="n">
        <v>12</v>
      </c>
    </row>
    <row r="1048509" customFormat="false" ht="12.8" hidden="false" customHeight="false" outlineLevel="0" collapsed="false">
      <c r="B1048509" s="0" t="n">
        <v>47</v>
      </c>
    </row>
    <row r="1048510" customFormat="false" ht="12.8" hidden="false" customHeight="false" outlineLevel="0" collapsed="false">
      <c r="B1048510" s="0" t="n">
        <v>1</v>
      </c>
    </row>
    <row r="1048511" customFormat="false" ht="12.8" hidden="false" customHeight="false" outlineLevel="0" collapsed="false">
      <c r="B1048511" s="0" t="n">
        <v>1</v>
      </c>
    </row>
    <row r="1048512" customFormat="false" ht="12.8" hidden="false" customHeight="false" outlineLevel="0" collapsed="false">
      <c r="B1048512" s="0" t="n">
        <v>14</v>
      </c>
    </row>
    <row r="1048513" customFormat="false" ht="12.8" hidden="false" customHeight="false" outlineLevel="0" collapsed="false">
      <c r="B1048513" s="0" t="n">
        <v>7</v>
      </c>
    </row>
    <row r="1048514" customFormat="false" ht="12.8" hidden="false" customHeight="false" outlineLevel="0" collapsed="false">
      <c r="B1048514" s="0" t="n">
        <v>12</v>
      </c>
    </row>
    <row r="1048515" customFormat="false" ht="12.8" hidden="false" customHeight="false" outlineLevel="0" collapsed="false">
      <c r="B1048515" s="0" t="n">
        <v>7</v>
      </c>
    </row>
    <row r="1048516" customFormat="false" ht="12.8" hidden="false" customHeight="false" outlineLevel="0" collapsed="false">
      <c r="B1048516" s="0" t="n">
        <v>10</v>
      </c>
    </row>
    <row r="1048517" customFormat="false" ht="12.8" hidden="false" customHeight="false" outlineLevel="0" collapsed="false">
      <c r="B1048517" s="0" t="n">
        <v>5</v>
      </c>
    </row>
    <row r="1048518" customFormat="false" ht="12.8" hidden="false" customHeight="false" outlineLevel="0" collapsed="false">
      <c r="B1048518" s="0" t="n">
        <v>54</v>
      </c>
    </row>
    <row r="1048519" customFormat="false" ht="12.8" hidden="false" customHeight="false" outlineLevel="0" collapsed="false">
      <c r="B1048519" s="0" t="n">
        <v>91</v>
      </c>
    </row>
    <row r="1048520" customFormat="false" ht="12.8" hidden="false" customHeight="false" outlineLevel="0" collapsed="false">
      <c r="B1048520" s="0" t="n">
        <v>23</v>
      </c>
    </row>
    <row r="1048521" customFormat="false" ht="12.8" hidden="false" customHeight="false" outlineLevel="0" collapsed="false">
      <c r="B1048521" s="0" t="n">
        <v>26</v>
      </c>
    </row>
    <row r="1048522" customFormat="false" ht="12.8" hidden="false" customHeight="false" outlineLevel="0" collapsed="false">
      <c r="B1048522" s="0" t="n">
        <v>1</v>
      </c>
    </row>
    <row r="1048523" customFormat="false" ht="12.8" hidden="false" customHeight="false" outlineLevel="0" collapsed="false">
      <c r="B1048523" s="0" t="n">
        <v>7</v>
      </c>
    </row>
    <row r="1048524" customFormat="false" ht="12.8" hidden="false" customHeight="false" outlineLevel="0" collapsed="false">
      <c r="B1048524" s="0" t="n">
        <v>12</v>
      </c>
    </row>
    <row r="1048525" customFormat="false" ht="12.8" hidden="false" customHeight="false" outlineLevel="0" collapsed="false">
      <c r="B1048525" s="0" t="n">
        <v>5</v>
      </c>
    </row>
    <row r="1048526" customFormat="false" ht="12.8" hidden="false" customHeight="false" outlineLevel="0" collapsed="false">
      <c r="B1048526" s="0" t="n">
        <v>5</v>
      </c>
    </row>
    <row r="1048527" customFormat="false" ht="12.8" hidden="false" customHeight="false" outlineLevel="0" collapsed="false">
      <c r="B1048527" s="0" t="n">
        <v>5</v>
      </c>
    </row>
    <row r="1048528" customFormat="false" ht="12.8" hidden="false" customHeight="false" outlineLevel="0" collapsed="false">
      <c r="B1048528" s="0" t="n">
        <v>7</v>
      </c>
    </row>
    <row r="1048529" customFormat="false" ht="12.8" hidden="false" customHeight="false" outlineLevel="0" collapsed="false">
      <c r="B1048529" s="0" t="n">
        <v>2</v>
      </c>
    </row>
    <row r="1048530" customFormat="false" ht="12.8" hidden="false" customHeight="false" outlineLevel="0" collapsed="false">
      <c r="B1048530" s="0" t="n">
        <v>10</v>
      </c>
    </row>
    <row r="1048531" customFormat="false" ht="12.8" hidden="false" customHeight="false" outlineLevel="0" collapsed="false">
      <c r="B1048531" s="0" t="n">
        <v>61</v>
      </c>
    </row>
    <row r="1048532" customFormat="false" ht="12.8" hidden="false" customHeight="false" outlineLevel="0" collapsed="false">
      <c r="B1048532" s="0" t="n">
        <v>5</v>
      </c>
    </row>
    <row r="1048533" customFormat="false" ht="12.8" hidden="false" customHeight="false" outlineLevel="0" collapsed="false">
      <c r="B1048533" s="0" t="n">
        <v>13</v>
      </c>
    </row>
    <row r="1048534" customFormat="false" ht="12.8" hidden="false" customHeight="false" outlineLevel="0" collapsed="false">
      <c r="B1048534" s="0" t="n">
        <v>14</v>
      </c>
    </row>
    <row r="1048535" customFormat="false" ht="12.8" hidden="false" customHeight="false" outlineLevel="0" collapsed="false">
      <c r="B1048535" s="0" t="n">
        <v>109</v>
      </c>
    </row>
    <row r="1048536" customFormat="false" ht="12.8" hidden="false" customHeight="false" outlineLevel="0" collapsed="false">
      <c r="B1048536" s="0" t="n">
        <v>16</v>
      </c>
    </row>
    <row r="1048537" customFormat="false" ht="12.8" hidden="false" customHeight="false" outlineLevel="0" collapsed="false">
      <c r="B1048537" s="0" t="n">
        <v>7</v>
      </c>
    </row>
    <row r="1048538" customFormat="false" ht="12.8" hidden="false" customHeight="false" outlineLevel="0" collapsed="false">
      <c r="B1048538" s="0" t="n">
        <v>5</v>
      </c>
    </row>
    <row r="1048539" customFormat="false" ht="12.8" hidden="false" customHeight="false" outlineLevel="0" collapsed="false">
      <c r="B1048539" s="0" t="n">
        <v>2</v>
      </c>
    </row>
    <row r="1048540" customFormat="false" ht="12.8" hidden="false" customHeight="false" outlineLevel="0" collapsed="false">
      <c r="B1048540" s="0" t="n">
        <v>0</v>
      </c>
    </row>
    <row r="1048541" customFormat="false" ht="12.8" hidden="false" customHeight="false" outlineLevel="0" collapsed="false">
      <c r="B1048541" s="0" t="n">
        <v>15</v>
      </c>
    </row>
    <row r="1048542" customFormat="false" ht="12.8" hidden="false" customHeight="false" outlineLevel="0" collapsed="false">
      <c r="B1048542" s="0" t="n">
        <v>154</v>
      </c>
    </row>
    <row r="1048543" customFormat="false" ht="12.8" hidden="false" customHeight="false" outlineLevel="0" collapsed="false">
      <c r="B1048543" s="0" t="n">
        <v>614</v>
      </c>
    </row>
    <row r="1048544" customFormat="false" ht="12.8" hidden="false" customHeight="false" outlineLevel="0" collapsed="false">
      <c r="B1048544" s="0" t="n">
        <v>1</v>
      </c>
    </row>
    <row r="1048545" customFormat="false" ht="12.8" hidden="false" customHeight="false" outlineLevel="0" collapsed="false">
      <c r="B1048545" s="0" t="n">
        <v>16</v>
      </c>
    </row>
    <row r="1048546" customFormat="false" ht="12.8" hidden="false" customHeight="false" outlineLevel="0" collapsed="false">
      <c r="B1048546" s="0" t="n">
        <v>59</v>
      </c>
    </row>
    <row r="1048547" customFormat="false" ht="12.8" hidden="false" customHeight="false" outlineLevel="0" collapsed="false">
      <c r="B1048547" s="0" t="n">
        <v>344</v>
      </c>
    </row>
    <row r="1048548" customFormat="false" ht="12.8" hidden="false" customHeight="false" outlineLevel="0" collapsed="false">
      <c r="B1048548" s="0" t="n">
        <v>8</v>
      </c>
    </row>
    <row r="1048549" customFormat="false" ht="12.8" hidden="false" customHeight="false" outlineLevel="0" collapsed="false">
      <c r="B1048549" s="0" t="n">
        <v>195</v>
      </c>
    </row>
    <row r="1048550" customFormat="false" ht="12.8" hidden="false" customHeight="false" outlineLevel="0" collapsed="false">
      <c r="B1048550" s="0" t="n">
        <v>10</v>
      </c>
    </row>
    <row r="1048551" customFormat="false" ht="12.8" hidden="false" customHeight="false" outlineLevel="0" collapsed="false">
      <c r="B1048551" s="0" t="n">
        <v>257</v>
      </c>
    </row>
    <row r="1048552" customFormat="false" ht="12.8" hidden="false" customHeight="false" outlineLevel="0" collapsed="false">
      <c r="B1048552" s="0" t="n">
        <v>154</v>
      </c>
    </row>
    <row r="1048553" customFormat="false" ht="12.8" hidden="false" customHeight="false" outlineLevel="0" collapsed="false">
      <c r="B1048553" s="0" t="n">
        <v>54</v>
      </c>
    </row>
    <row r="1048554" customFormat="false" ht="12.8" hidden="false" customHeight="false" outlineLevel="0" collapsed="false">
      <c r="B1048554" s="0" t="n">
        <v>5</v>
      </c>
    </row>
    <row r="1048555" customFormat="false" ht="12.8" hidden="false" customHeight="false" outlineLevel="0" collapsed="false">
      <c r="B1048555" s="0" t="n">
        <v>5</v>
      </c>
    </row>
  </sheetData>
  <autoFilter ref="A1:E12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2022-05-04T11:15:58Z</dcterms:created>
  <dc:creator/>
  <dc:description/>
  <dc:language>en-US</dc:language>
  <cp:lastModifiedBy/>
  <dcterms:modified xsi:type="dcterms:W3CDTF">2023-09-18T22:31:50Z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