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026"/>
  <workbookPr defaultThemeVersion="166925"/>
  <mc:AlternateContent xmlns:mc="http://schemas.openxmlformats.org/markup-compatibility/2006">
    <mc:Choice Requires="x15">
      <x15ac:absPath xmlns:x15ac="http://schemas.microsoft.com/office/spreadsheetml/2010/11/ac" url="https://365inegi-my.sharepoint.com/personal/nallely_becerril_inegi_org_mx/Documents/Documents/Respaldo/2023/CNGE/Instrumentos de captación CNGE23 VF/"/>
    </mc:Choice>
  </mc:AlternateContent>
  <xr:revisionPtr revIDLastSave="4" documentId="13_ncr:1_{FFF5A260-D4A2-4A25-B411-4EB1C505B10B}" xr6:coauthVersionLast="47" xr6:coauthVersionMax="47" xr10:uidLastSave="{6C9ED3A2-CFF8-4FB8-84EB-86F04DB157F4}"/>
  <bookViews>
    <workbookView xWindow="-120" yWindow="-120" windowWidth="20730" windowHeight="11160" activeTab="1" xr2:uid="{5327C137-7EC8-432A-9742-E99CBE106B13}"/>
  </bookViews>
  <sheets>
    <sheet name="Índice" sheetId="3" r:id="rId1"/>
    <sheet name="Presentación" sheetId="16" r:id="rId2"/>
    <sheet name="Informantes" sheetId="14" r:id="rId3"/>
    <sheet name="Participantes" sheetId="15" r:id="rId4"/>
    <sheet name="CNGE_2023_M1_Secc2" sheetId="1" r:id="rId5"/>
    <sheet name="Glosario" sheetId="7" r:id="rId6"/>
  </sheets>
  <definedNames>
    <definedName name="_xlnm.Print_Area" localSheetId="4">CNGE_2023_M1_Secc2!$A$1:$AE$407</definedName>
    <definedName name="_xlnm.Print_Area" localSheetId="5">Glosario!$A$1:$AE$109</definedName>
    <definedName name="_xlnm.Print_Area" localSheetId="0">Índice!$A$1:$AE$25</definedName>
    <definedName name="_xlnm.Print_Area" localSheetId="2">Informantes!$A$1:$AE$58</definedName>
    <definedName name="_xlnm.Print_Area" localSheetId="3">Participantes!$A$1:$BF$72</definedName>
    <definedName name="_xlnm.Print_Area" localSheetId="1">Presentación!$A$1:$AE$136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G255" i="1" l="1"/>
  <c r="AG352" i="1" l="1"/>
  <c r="AH378" i="1" l="1"/>
  <c r="BZ376" i="1" l="1"/>
  <c r="AG268" i="1"/>
  <c r="B214" i="1"/>
  <c r="AH292" i="1" l="1"/>
  <c r="AG353" i="1" l="1"/>
  <c r="AG354" i="1"/>
  <c r="AG355" i="1"/>
  <c r="AG356" i="1"/>
  <c r="AG357" i="1"/>
  <c r="AG358" i="1"/>
  <c r="AG359" i="1"/>
  <c r="AG360" i="1"/>
  <c r="AG361" i="1"/>
  <c r="AG362" i="1"/>
  <c r="AG363" i="1"/>
  <c r="AG364" i="1"/>
  <c r="AG365" i="1"/>
  <c r="AG366" i="1"/>
  <c r="AG367" i="1"/>
  <c r="AG368" i="1"/>
  <c r="AG369" i="1"/>
  <c r="AG370" i="1"/>
  <c r="AG371" i="1"/>
  <c r="AG372" i="1"/>
  <c r="AG373" i="1"/>
  <c r="AG374" i="1"/>
  <c r="AG375" i="1"/>
  <c r="N10" i="16" l="1"/>
  <c r="AI376" i="1" l="1"/>
  <c r="AJ376" i="1"/>
  <c r="AK376" i="1"/>
  <c r="AL376" i="1" s="1"/>
  <c r="AM376" i="1" s="1"/>
  <c r="AI353" i="1"/>
  <c r="AJ353" i="1" s="1"/>
  <c r="AK353" i="1"/>
  <c r="AL353" i="1" s="1"/>
  <c r="AM353" i="1" s="1"/>
  <c r="AI354" i="1"/>
  <c r="AJ354" i="1" s="1"/>
  <c r="AK354" i="1"/>
  <c r="AL354" i="1" s="1"/>
  <c r="AM354" i="1" s="1"/>
  <c r="AI355" i="1"/>
  <c r="AJ355" i="1" s="1"/>
  <c r="AK355" i="1"/>
  <c r="AL355" i="1" s="1"/>
  <c r="AM355" i="1" s="1"/>
  <c r="AI356" i="1"/>
  <c r="AJ356" i="1" s="1"/>
  <c r="AK356" i="1"/>
  <c r="AL356" i="1" s="1"/>
  <c r="AM356" i="1" s="1"/>
  <c r="AI357" i="1"/>
  <c r="AJ357" i="1" s="1"/>
  <c r="AK357" i="1"/>
  <c r="AN357" i="1" s="1"/>
  <c r="AO357" i="1" s="1"/>
  <c r="AI358" i="1"/>
  <c r="AJ358" i="1" s="1"/>
  <c r="AK358" i="1"/>
  <c r="AL358" i="1" s="1"/>
  <c r="AM358" i="1" s="1"/>
  <c r="AI359" i="1"/>
  <c r="AJ359" i="1" s="1"/>
  <c r="AK359" i="1"/>
  <c r="AL359" i="1" s="1"/>
  <c r="AM359" i="1" s="1"/>
  <c r="AI360" i="1"/>
  <c r="AJ360" i="1" s="1"/>
  <c r="AK360" i="1"/>
  <c r="AL360" i="1" s="1"/>
  <c r="AM360" i="1" s="1"/>
  <c r="AI361" i="1"/>
  <c r="AJ361" i="1" s="1"/>
  <c r="AK361" i="1"/>
  <c r="AL361" i="1" s="1"/>
  <c r="AM361" i="1" s="1"/>
  <c r="AI362" i="1"/>
  <c r="AJ362" i="1" s="1"/>
  <c r="AK362" i="1"/>
  <c r="AL362" i="1" s="1"/>
  <c r="AM362" i="1" s="1"/>
  <c r="AI363" i="1"/>
  <c r="AJ363" i="1" s="1"/>
  <c r="AK363" i="1"/>
  <c r="AN363" i="1" s="1"/>
  <c r="AO363" i="1" s="1"/>
  <c r="AI364" i="1"/>
  <c r="AJ364" i="1" s="1"/>
  <c r="AK364" i="1"/>
  <c r="AL364" i="1" s="1"/>
  <c r="AM364" i="1" s="1"/>
  <c r="AI365" i="1"/>
  <c r="AJ365" i="1" s="1"/>
  <c r="AK365" i="1"/>
  <c r="AN365" i="1" s="1"/>
  <c r="AO365" i="1" s="1"/>
  <c r="AI366" i="1"/>
  <c r="AJ366" i="1" s="1"/>
  <c r="AK366" i="1"/>
  <c r="AL366" i="1" s="1"/>
  <c r="AM366" i="1" s="1"/>
  <c r="AI367" i="1"/>
  <c r="AJ367" i="1" s="1"/>
  <c r="AK367" i="1"/>
  <c r="AL367" i="1" s="1"/>
  <c r="AM367" i="1" s="1"/>
  <c r="AI368" i="1"/>
  <c r="AJ368" i="1" s="1"/>
  <c r="AK368" i="1"/>
  <c r="AN368" i="1" s="1"/>
  <c r="AO368" i="1" s="1"/>
  <c r="AL368" i="1"/>
  <c r="AM368" i="1" s="1"/>
  <c r="AI369" i="1"/>
  <c r="AJ369" i="1" s="1"/>
  <c r="AK369" i="1"/>
  <c r="AL369" i="1" s="1"/>
  <c r="AM369" i="1" s="1"/>
  <c r="AI370" i="1"/>
  <c r="AJ370" i="1" s="1"/>
  <c r="AK370" i="1"/>
  <c r="AL370" i="1" s="1"/>
  <c r="AM370" i="1" s="1"/>
  <c r="AI371" i="1"/>
  <c r="AJ371" i="1"/>
  <c r="AK371" i="1"/>
  <c r="AN371" i="1" s="1"/>
  <c r="AO371" i="1" s="1"/>
  <c r="AI372" i="1"/>
  <c r="AJ372" i="1" s="1"/>
  <c r="AK372" i="1"/>
  <c r="AL372" i="1" s="1"/>
  <c r="AM372" i="1" s="1"/>
  <c r="AI373" i="1"/>
  <c r="AJ373" i="1" s="1"/>
  <c r="AK373" i="1"/>
  <c r="AN373" i="1" s="1"/>
  <c r="AO373" i="1" s="1"/>
  <c r="AI374" i="1"/>
  <c r="AJ374" i="1" s="1"/>
  <c r="AK374" i="1"/>
  <c r="AN374" i="1" s="1"/>
  <c r="AO374" i="1" s="1"/>
  <c r="AI375" i="1"/>
  <c r="AJ375" i="1" s="1"/>
  <c r="AK375" i="1"/>
  <c r="AL375" i="1" s="1"/>
  <c r="AM375" i="1" s="1"/>
  <c r="AK352" i="1"/>
  <c r="AL352" i="1" s="1"/>
  <c r="AM352" i="1" s="1"/>
  <c r="AI352" i="1"/>
  <c r="AJ352" i="1" s="1"/>
  <c r="AW268" i="1"/>
  <c r="AX268" i="1" s="1"/>
  <c r="AW269" i="1"/>
  <c r="AX269" i="1" s="1"/>
  <c r="AY269" i="1"/>
  <c r="BB269" i="1" s="1"/>
  <c r="BC269" i="1" s="1"/>
  <c r="AW270" i="1"/>
  <c r="AX270" i="1" s="1"/>
  <c r="AY270" i="1"/>
  <c r="AZ270" i="1" s="1"/>
  <c r="BA270" i="1" s="1"/>
  <c r="AW271" i="1"/>
  <c r="AX271" i="1"/>
  <c r="AY271" i="1"/>
  <c r="AZ271" i="1" s="1"/>
  <c r="BA271" i="1" s="1"/>
  <c r="AW272" i="1"/>
  <c r="AX272" i="1" s="1"/>
  <c r="AY272" i="1"/>
  <c r="AZ272" i="1" s="1"/>
  <c r="BA272" i="1" s="1"/>
  <c r="AW273" i="1"/>
  <c r="AX273" i="1" s="1"/>
  <c r="AY273" i="1"/>
  <c r="AZ273" i="1" s="1"/>
  <c r="BA273" i="1" s="1"/>
  <c r="AW274" i="1"/>
  <c r="AX274" i="1" s="1"/>
  <c r="AY274" i="1"/>
  <c r="BB274" i="1" s="1"/>
  <c r="BC274" i="1" s="1"/>
  <c r="AW275" i="1"/>
  <c r="AX275" i="1" s="1"/>
  <c r="AY275" i="1"/>
  <c r="AZ275" i="1" s="1"/>
  <c r="BA275" i="1" s="1"/>
  <c r="AW276" i="1"/>
  <c r="AX276" i="1" s="1"/>
  <c r="AY276" i="1"/>
  <c r="AZ276" i="1" s="1"/>
  <c r="BA276" i="1" s="1"/>
  <c r="AW277" i="1"/>
  <c r="AX277" i="1" s="1"/>
  <c r="AY277" i="1"/>
  <c r="AZ277" i="1" s="1"/>
  <c r="BA277" i="1" s="1"/>
  <c r="AW278" i="1"/>
  <c r="AX278" i="1" s="1"/>
  <c r="AY278" i="1"/>
  <c r="AZ278" i="1" s="1"/>
  <c r="BA278" i="1" s="1"/>
  <c r="AW279" i="1"/>
  <c r="AX279" i="1" s="1"/>
  <c r="AY279" i="1"/>
  <c r="AZ279" i="1" s="1"/>
  <c r="BA279" i="1" s="1"/>
  <c r="AW280" i="1"/>
  <c r="AX280" i="1" s="1"/>
  <c r="AY280" i="1"/>
  <c r="AZ280" i="1" s="1"/>
  <c r="BA280" i="1" s="1"/>
  <c r="AW281" i="1"/>
  <c r="AX281" i="1"/>
  <c r="AY281" i="1"/>
  <c r="AZ281" i="1" s="1"/>
  <c r="BA281" i="1" s="1"/>
  <c r="AW282" i="1"/>
  <c r="AX282" i="1" s="1"/>
  <c r="AY282" i="1"/>
  <c r="BB282" i="1" s="1"/>
  <c r="BC282" i="1" s="1"/>
  <c r="AW283" i="1"/>
  <c r="AX283" i="1" s="1"/>
  <c r="AY283" i="1"/>
  <c r="AZ283" i="1" s="1"/>
  <c r="BA283" i="1" s="1"/>
  <c r="AW284" i="1"/>
  <c r="AX284" i="1" s="1"/>
  <c r="AY284" i="1"/>
  <c r="BB284" i="1" s="1"/>
  <c r="BC284" i="1" s="1"/>
  <c r="AW285" i="1"/>
  <c r="AX285" i="1" s="1"/>
  <c r="AY285" i="1"/>
  <c r="AZ285" i="1" s="1"/>
  <c r="BA285" i="1" s="1"/>
  <c r="AW286" i="1"/>
  <c r="AX286" i="1" s="1"/>
  <c r="AY286" i="1"/>
  <c r="BB286" i="1" s="1"/>
  <c r="BC286" i="1" s="1"/>
  <c r="AW287" i="1"/>
  <c r="AX287" i="1" s="1"/>
  <c r="AY287" i="1"/>
  <c r="AZ287" i="1" s="1"/>
  <c r="BA287" i="1" s="1"/>
  <c r="AW288" i="1"/>
  <c r="AX288" i="1" s="1"/>
  <c r="AY288" i="1"/>
  <c r="BB288" i="1" s="1"/>
  <c r="BC288" i="1" s="1"/>
  <c r="AW289" i="1"/>
  <c r="AX289" i="1" s="1"/>
  <c r="AY289" i="1"/>
  <c r="AZ289" i="1" s="1"/>
  <c r="BA289" i="1" s="1"/>
  <c r="AW290" i="1"/>
  <c r="AX290" i="1" s="1"/>
  <c r="AY290" i="1"/>
  <c r="BB290" i="1" s="1"/>
  <c r="BC290" i="1" s="1"/>
  <c r="AW291" i="1"/>
  <c r="AX291" i="1" s="1"/>
  <c r="AY291" i="1"/>
  <c r="AZ291" i="1" s="1"/>
  <c r="BA291" i="1" s="1"/>
  <c r="AW292" i="1"/>
  <c r="AX292" i="1" s="1"/>
  <c r="AY292" i="1"/>
  <c r="AZ292" i="1" s="1"/>
  <c r="BA292" i="1" s="1"/>
  <c r="AY268" i="1"/>
  <c r="AZ268" i="1" s="1"/>
  <c r="AT40" i="1"/>
  <c r="AU40" i="1" s="1"/>
  <c r="AV40" i="1"/>
  <c r="AY40" i="1" s="1"/>
  <c r="AZ40" i="1" s="1"/>
  <c r="AT41" i="1"/>
  <c r="AU41" i="1" s="1"/>
  <c r="AV41" i="1"/>
  <c r="AW41" i="1" s="1"/>
  <c r="AX41" i="1" s="1"/>
  <c r="AT42" i="1"/>
  <c r="AU42" i="1" s="1"/>
  <c r="AV42" i="1"/>
  <c r="AW42" i="1" s="1"/>
  <c r="AX42" i="1" s="1"/>
  <c r="AT43" i="1"/>
  <c r="AU43" i="1" s="1"/>
  <c r="AV43" i="1"/>
  <c r="AW43" i="1" s="1"/>
  <c r="AX43" i="1" s="1"/>
  <c r="AT44" i="1"/>
  <c r="AU44" i="1" s="1"/>
  <c r="AV44" i="1"/>
  <c r="AW44" i="1" s="1"/>
  <c r="AX44" i="1" s="1"/>
  <c r="AT45" i="1"/>
  <c r="AU45" i="1" s="1"/>
  <c r="AV45" i="1"/>
  <c r="AY45" i="1" s="1"/>
  <c r="AZ45" i="1" s="1"/>
  <c r="AT46" i="1"/>
  <c r="AU46" i="1" s="1"/>
  <c r="AV46" i="1"/>
  <c r="AY46" i="1" s="1"/>
  <c r="AZ46" i="1" s="1"/>
  <c r="AT47" i="1"/>
  <c r="AU47" i="1" s="1"/>
  <c r="AV47" i="1"/>
  <c r="AW47" i="1" s="1"/>
  <c r="AX47" i="1" s="1"/>
  <c r="AT48" i="1"/>
  <c r="AU48" i="1" s="1"/>
  <c r="AV48" i="1"/>
  <c r="AW48" i="1" s="1"/>
  <c r="AX48" i="1" s="1"/>
  <c r="AT49" i="1"/>
  <c r="AU49" i="1" s="1"/>
  <c r="AV49" i="1"/>
  <c r="AY49" i="1" s="1"/>
  <c r="AZ49" i="1" s="1"/>
  <c r="AW49" i="1"/>
  <c r="AX49" i="1" s="1"/>
  <c r="AT50" i="1"/>
  <c r="AU50" i="1" s="1"/>
  <c r="AV50" i="1"/>
  <c r="AY50" i="1" s="1"/>
  <c r="AZ50" i="1" s="1"/>
  <c r="AT51" i="1"/>
  <c r="AU51" i="1" s="1"/>
  <c r="AV51" i="1"/>
  <c r="AY51" i="1" s="1"/>
  <c r="AZ51" i="1" s="1"/>
  <c r="AT52" i="1"/>
  <c r="AU52" i="1" s="1"/>
  <c r="AV52" i="1"/>
  <c r="AY52" i="1" s="1"/>
  <c r="AZ52" i="1" s="1"/>
  <c r="AT53" i="1"/>
  <c r="AU53" i="1" s="1"/>
  <c r="AV53" i="1"/>
  <c r="AW53" i="1" s="1"/>
  <c r="AX53" i="1" s="1"/>
  <c r="AT54" i="1"/>
  <c r="AU54" i="1" s="1"/>
  <c r="AV54" i="1"/>
  <c r="AW54" i="1" s="1"/>
  <c r="AX54" i="1" s="1"/>
  <c r="AT55" i="1"/>
  <c r="AU55" i="1" s="1"/>
  <c r="AV55" i="1"/>
  <c r="AY55" i="1" s="1"/>
  <c r="AZ55" i="1" s="1"/>
  <c r="AT56" i="1"/>
  <c r="AU56" i="1" s="1"/>
  <c r="AV56" i="1"/>
  <c r="AY56" i="1" s="1"/>
  <c r="AZ56" i="1" s="1"/>
  <c r="AT57" i="1"/>
  <c r="AU57" i="1" s="1"/>
  <c r="AV57" i="1"/>
  <c r="AW57" i="1" s="1"/>
  <c r="AX57" i="1" s="1"/>
  <c r="AT58" i="1"/>
  <c r="AU58" i="1" s="1"/>
  <c r="AV58" i="1"/>
  <c r="AY58" i="1" s="1"/>
  <c r="AZ58" i="1" s="1"/>
  <c r="AT59" i="1"/>
  <c r="AU59" i="1" s="1"/>
  <c r="AV59" i="1"/>
  <c r="AW59" i="1" s="1"/>
  <c r="AX59" i="1" s="1"/>
  <c r="AT60" i="1"/>
  <c r="AU60" i="1" s="1"/>
  <c r="AV60" i="1"/>
  <c r="AW60" i="1" s="1"/>
  <c r="AX60" i="1" s="1"/>
  <c r="AT61" i="1"/>
  <c r="AU61" i="1" s="1"/>
  <c r="AV61" i="1"/>
  <c r="AY61" i="1" s="1"/>
  <c r="AZ61" i="1" s="1"/>
  <c r="AT62" i="1"/>
  <c r="AU62" i="1" s="1"/>
  <c r="AV62" i="1"/>
  <c r="AW62" i="1" s="1"/>
  <c r="AX62" i="1" s="1"/>
  <c r="AT63" i="1"/>
  <c r="AU63" i="1" s="1"/>
  <c r="AV63" i="1"/>
  <c r="AW63" i="1" s="1"/>
  <c r="AX63" i="1" s="1"/>
  <c r="AT64" i="1"/>
  <c r="AU64" i="1" s="1"/>
  <c r="AV64" i="1"/>
  <c r="AW64" i="1" s="1"/>
  <c r="AX64" i="1" s="1"/>
  <c r="AT65" i="1"/>
  <c r="AU65" i="1" s="1"/>
  <c r="AV65" i="1"/>
  <c r="AW65" i="1" s="1"/>
  <c r="AX65" i="1" s="1"/>
  <c r="AT66" i="1"/>
  <c r="AU66" i="1" s="1"/>
  <c r="AV66" i="1"/>
  <c r="AY66" i="1" s="1"/>
  <c r="AZ66" i="1" s="1"/>
  <c r="AT67" i="1"/>
  <c r="AU67" i="1" s="1"/>
  <c r="AV67" i="1"/>
  <c r="AY67" i="1" s="1"/>
  <c r="AZ67" i="1" s="1"/>
  <c r="AT68" i="1"/>
  <c r="AU68" i="1" s="1"/>
  <c r="AV68" i="1"/>
  <c r="AW68" i="1" s="1"/>
  <c r="AX68" i="1" s="1"/>
  <c r="AT69" i="1"/>
  <c r="AU69" i="1" s="1"/>
  <c r="AV69" i="1"/>
  <c r="AW69" i="1" s="1"/>
  <c r="AX69" i="1" s="1"/>
  <c r="AT70" i="1"/>
  <c r="AU70" i="1" s="1"/>
  <c r="AV70" i="1"/>
  <c r="AW70" i="1" s="1"/>
  <c r="AX70" i="1" s="1"/>
  <c r="AT71" i="1"/>
  <c r="AU71" i="1" s="1"/>
  <c r="AV71" i="1"/>
  <c r="AY71" i="1" s="1"/>
  <c r="AZ71" i="1" s="1"/>
  <c r="AT72" i="1"/>
  <c r="AU72" i="1" s="1"/>
  <c r="AV72" i="1"/>
  <c r="AY72" i="1" s="1"/>
  <c r="AZ72" i="1" s="1"/>
  <c r="AT73" i="1"/>
  <c r="AU73" i="1" s="1"/>
  <c r="AV73" i="1"/>
  <c r="AY73" i="1" s="1"/>
  <c r="AZ73" i="1" s="1"/>
  <c r="AT74" i="1"/>
  <c r="AU74" i="1" s="1"/>
  <c r="AV74" i="1"/>
  <c r="AW74" i="1" s="1"/>
  <c r="AX74" i="1" s="1"/>
  <c r="AT75" i="1"/>
  <c r="AU75" i="1" s="1"/>
  <c r="AV75" i="1"/>
  <c r="AY75" i="1" s="1"/>
  <c r="AZ75" i="1" s="1"/>
  <c r="AT76" i="1"/>
  <c r="AU76" i="1" s="1"/>
  <c r="AV76" i="1"/>
  <c r="AW76" i="1" s="1"/>
  <c r="AX76" i="1" s="1"/>
  <c r="AT77" i="1"/>
  <c r="AU77" i="1" s="1"/>
  <c r="AV77" i="1"/>
  <c r="AY77" i="1" s="1"/>
  <c r="AZ77" i="1" s="1"/>
  <c r="AT78" i="1"/>
  <c r="AU78" i="1" s="1"/>
  <c r="AV78" i="1"/>
  <c r="AW78" i="1" s="1"/>
  <c r="AX78" i="1" s="1"/>
  <c r="AT79" i="1"/>
  <c r="AU79" i="1" s="1"/>
  <c r="AV79" i="1"/>
  <c r="AW79" i="1" s="1"/>
  <c r="AX79" i="1" s="1"/>
  <c r="AT80" i="1"/>
  <c r="AU80" i="1" s="1"/>
  <c r="AV80" i="1"/>
  <c r="AY80" i="1" s="1"/>
  <c r="AZ80" i="1" s="1"/>
  <c r="AT81" i="1"/>
  <c r="AU81" i="1" s="1"/>
  <c r="AV81" i="1"/>
  <c r="AW81" i="1" s="1"/>
  <c r="AX81" i="1" s="1"/>
  <c r="AT82" i="1"/>
  <c r="AU82" i="1" s="1"/>
  <c r="AV82" i="1"/>
  <c r="AY82" i="1" s="1"/>
  <c r="AZ82" i="1" s="1"/>
  <c r="AT83" i="1"/>
  <c r="AU83" i="1" s="1"/>
  <c r="AV83" i="1"/>
  <c r="AY83" i="1" s="1"/>
  <c r="AZ83" i="1" s="1"/>
  <c r="AT84" i="1"/>
  <c r="AU84" i="1"/>
  <c r="AV84" i="1"/>
  <c r="AW84" i="1" s="1"/>
  <c r="AX84" i="1" s="1"/>
  <c r="AT85" i="1"/>
  <c r="AU85" i="1"/>
  <c r="AV85" i="1"/>
  <c r="AW85" i="1" s="1"/>
  <c r="AX85" i="1" s="1"/>
  <c r="AT86" i="1"/>
  <c r="AU86" i="1"/>
  <c r="AV86" i="1"/>
  <c r="AW86" i="1" s="1"/>
  <c r="AX86" i="1" s="1"/>
  <c r="AT87" i="1"/>
  <c r="AU87" i="1" s="1"/>
  <c r="AV87" i="1"/>
  <c r="AY87" i="1" s="1"/>
  <c r="AZ87" i="1" s="1"/>
  <c r="AT88" i="1"/>
  <c r="AU88" i="1" s="1"/>
  <c r="AV88" i="1"/>
  <c r="AY88" i="1" s="1"/>
  <c r="AZ88" i="1" s="1"/>
  <c r="AT89" i="1"/>
  <c r="AU89" i="1" s="1"/>
  <c r="AV89" i="1"/>
  <c r="AY89" i="1" s="1"/>
  <c r="AZ89" i="1" s="1"/>
  <c r="AW89" i="1"/>
  <c r="AX89" i="1" s="1"/>
  <c r="AT90" i="1"/>
  <c r="AU90" i="1" s="1"/>
  <c r="AV90" i="1"/>
  <c r="AW90" i="1" s="1"/>
  <c r="AX90" i="1" s="1"/>
  <c r="AT91" i="1"/>
  <c r="AU91" i="1" s="1"/>
  <c r="AV91" i="1"/>
  <c r="AY91" i="1" s="1"/>
  <c r="AZ91" i="1" s="1"/>
  <c r="AT92" i="1"/>
  <c r="AU92" i="1" s="1"/>
  <c r="AV92" i="1"/>
  <c r="AW92" i="1" s="1"/>
  <c r="AX92" i="1" s="1"/>
  <c r="AT93" i="1"/>
  <c r="AU93" i="1"/>
  <c r="AV93" i="1"/>
  <c r="AY93" i="1" s="1"/>
  <c r="AZ93" i="1" s="1"/>
  <c r="AT94" i="1"/>
  <c r="AU94" i="1" s="1"/>
  <c r="AV94" i="1"/>
  <c r="AW94" i="1" s="1"/>
  <c r="AX94" i="1" s="1"/>
  <c r="AT95" i="1"/>
  <c r="AU95" i="1" s="1"/>
  <c r="AV95" i="1"/>
  <c r="AW95" i="1" s="1"/>
  <c r="AX95" i="1" s="1"/>
  <c r="AT96" i="1"/>
  <c r="AU96" i="1" s="1"/>
  <c r="AV96" i="1"/>
  <c r="AY96" i="1" s="1"/>
  <c r="AZ96" i="1" s="1"/>
  <c r="AT97" i="1"/>
  <c r="AU97" i="1" s="1"/>
  <c r="AV97" i="1"/>
  <c r="AW97" i="1" s="1"/>
  <c r="AX97" i="1" s="1"/>
  <c r="AT98" i="1"/>
  <c r="AU98" i="1" s="1"/>
  <c r="AV98" i="1"/>
  <c r="AY98" i="1" s="1"/>
  <c r="AZ98" i="1" s="1"/>
  <c r="AT99" i="1"/>
  <c r="AU99" i="1" s="1"/>
  <c r="AV99" i="1"/>
  <c r="AY99" i="1" s="1"/>
  <c r="AZ99" i="1" s="1"/>
  <c r="AT100" i="1"/>
  <c r="AU100" i="1" s="1"/>
  <c r="AV100" i="1"/>
  <c r="AW100" i="1" s="1"/>
  <c r="AX100" i="1" s="1"/>
  <c r="AT101" i="1"/>
  <c r="AU101" i="1" s="1"/>
  <c r="AV101" i="1"/>
  <c r="AW101" i="1" s="1"/>
  <c r="AX101" i="1" s="1"/>
  <c r="AT102" i="1"/>
  <c r="AU102" i="1" s="1"/>
  <c r="AV102" i="1"/>
  <c r="AW102" i="1" s="1"/>
  <c r="AX102" i="1" s="1"/>
  <c r="AY102" i="1"/>
  <c r="AZ102" i="1" s="1"/>
  <c r="AT103" i="1"/>
  <c r="AU103" i="1" s="1"/>
  <c r="AV103" i="1"/>
  <c r="AY103" i="1" s="1"/>
  <c r="AZ103" i="1" s="1"/>
  <c r="AT104" i="1"/>
  <c r="AU104" i="1" s="1"/>
  <c r="AV104" i="1"/>
  <c r="AY104" i="1" s="1"/>
  <c r="AZ104" i="1" s="1"/>
  <c r="AT105" i="1"/>
  <c r="AU105" i="1" s="1"/>
  <c r="AV105" i="1"/>
  <c r="AY105" i="1" s="1"/>
  <c r="AZ105" i="1" s="1"/>
  <c r="AT106" i="1"/>
  <c r="AU106" i="1" s="1"/>
  <c r="AV106" i="1"/>
  <c r="AW106" i="1" s="1"/>
  <c r="AX106" i="1" s="1"/>
  <c r="AT107" i="1"/>
  <c r="AU107" i="1" s="1"/>
  <c r="AV107" i="1"/>
  <c r="AY107" i="1" s="1"/>
  <c r="AZ107" i="1" s="1"/>
  <c r="AT108" i="1"/>
  <c r="AU108" i="1" s="1"/>
  <c r="AV108" i="1"/>
  <c r="AW108" i="1" s="1"/>
  <c r="AX108" i="1" s="1"/>
  <c r="AT109" i="1"/>
  <c r="AU109" i="1" s="1"/>
  <c r="AV109" i="1"/>
  <c r="AY109" i="1" s="1"/>
  <c r="AZ109" i="1" s="1"/>
  <c r="AT110" i="1"/>
  <c r="AU110" i="1" s="1"/>
  <c r="AV110" i="1"/>
  <c r="AW110" i="1" s="1"/>
  <c r="AX110" i="1" s="1"/>
  <c r="AT111" i="1"/>
  <c r="AU111" i="1" s="1"/>
  <c r="AV111" i="1"/>
  <c r="AW111" i="1" s="1"/>
  <c r="AX111" i="1" s="1"/>
  <c r="AT112" i="1"/>
  <c r="AU112" i="1" s="1"/>
  <c r="AV112" i="1"/>
  <c r="AY112" i="1" s="1"/>
  <c r="AZ112" i="1" s="1"/>
  <c r="AT113" i="1"/>
  <c r="AU113" i="1" s="1"/>
  <c r="AV113" i="1"/>
  <c r="AY113" i="1" s="1"/>
  <c r="AZ113" i="1" s="1"/>
  <c r="AT114" i="1"/>
  <c r="AU114" i="1" s="1"/>
  <c r="AV114" i="1"/>
  <c r="AY114" i="1" s="1"/>
  <c r="AZ114" i="1" s="1"/>
  <c r="AT115" i="1"/>
  <c r="AU115" i="1" s="1"/>
  <c r="AV115" i="1"/>
  <c r="AY115" i="1" s="1"/>
  <c r="AZ115" i="1" s="1"/>
  <c r="AT116" i="1"/>
  <c r="AU116" i="1" s="1"/>
  <c r="AV116" i="1"/>
  <c r="AW116" i="1" s="1"/>
  <c r="AX116" i="1" s="1"/>
  <c r="AT117" i="1"/>
  <c r="AU117" i="1"/>
  <c r="AV117" i="1"/>
  <c r="AW117" i="1" s="1"/>
  <c r="AX117" i="1" s="1"/>
  <c r="AT118" i="1"/>
  <c r="AU118" i="1" s="1"/>
  <c r="AV118" i="1"/>
  <c r="AW118" i="1" s="1"/>
  <c r="AX118" i="1" s="1"/>
  <c r="AT119" i="1"/>
  <c r="AU119" i="1" s="1"/>
  <c r="AV119" i="1"/>
  <c r="AY119" i="1" s="1"/>
  <c r="AZ119" i="1" s="1"/>
  <c r="AT120" i="1"/>
  <c r="AU120" i="1" s="1"/>
  <c r="AV120" i="1"/>
  <c r="AY120" i="1" s="1"/>
  <c r="AZ120" i="1" s="1"/>
  <c r="AT121" i="1"/>
  <c r="AU121" i="1" s="1"/>
  <c r="AV121" i="1"/>
  <c r="AY121" i="1" s="1"/>
  <c r="AZ121" i="1" s="1"/>
  <c r="AT122" i="1"/>
  <c r="AU122" i="1" s="1"/>
  <c r="AV122" i="1"/>
  <c r="AW122" i="1" s="1"/>
  <c r="AX122" i="1" s="1"/>
  <c r="AT123" i="1"/>
  <c r="AU123" i="1" s="1"/>
  <c r="AV123" i="1"/>
  <c r="AY123" i="1" s="1"/>
  <c r="AZ123" i="1" s="1"/>
  <c r="AT124" i="1"/>
  <c r="AU124" i="1" s="1"/>
  <c r="AV124" i="1"/>
  <c r="AW124" i="1" s="1"/>
  <c r="AX124" i="1" s="1"/>
  <c r="AT125" i="1"/>
  <c r="AU125" i="1" s="1"/>
  <c r="AV125" i="1"/>
  <c r="AY125" i="1" s="1"/>
  <c r="AZ125" i="1" s="1"/>
  <c r="AT126" i="1"/>
  <c r="AU126" i="1" s="1"/>
  <c r="AV126" i="1"/>
  <c r="AW126" i="1" s="1"/>
  <c r="AX126" i="1" s="1"/>
  <c r="AT127" i="1"/>
  <c r="AU127" i="1"/>
  <c r="AV127" i="1"/>
  <c r="AW127" i="1" s="1"/>
  <c r="AX127" i="1" s="1"/>
  <c r="AT128" i="1"/>
  <c r="AU128" i="1" s="1"/>
  <c r="AV128" i="1"/>
  <c r="AY128" i="1" s="1"/>
  <c r="AZ128" i="1" s="1"/>
  <c r="AT129" i="1"/>
  <c r="AU129" i="1" s="1"/>
  <c r="AV129" i="1"/>
  <c r="AW129" i="1" s="1"/>
  <c r="AX129" i="1" s="1"/>
  <c r="AT130" i="1"/>
  <c r="AU130" i="1" s="1"/>
  <c r="AV130" i="1"/>
  <c r="AY130" i="1" s="1"/>
  <c r="AZ130" i="1" s="1"/>
  <c r="AT131" i="1"/>
  <c r="AU131" i="1" s="1"/>
  <c r="AV131" i="1"/>
  <c r="AY131" i="1" s="1"/>
  <c r="AZ131" i="1" s="1"/>
  <c r="AT132" i="1"/>
  <c r="AU132" i="1" s="1"/>
  <c r="AV132" i="1"/>
  <c r="AW132" i="1" s="1"/>
  <c r="AX132" i="1" s="1"/>
  <c r="AY132" i="1"/>
  <c r="AZ132" i="1" s="1"/>
  <c r="AT133" i="1"/>
  <c r="AU133" i="1" s="1"/>
  <c r="AV133" i="1"/>
  <c r="AW133" i="1" s="1"/>
  <c r="AX133" i="1" s="1"/>
  <c r="AT134" i="1"/>
  <c r="AU134" i="1"/>
  <c r="AV134" i="1"/>
  <c r="AW134" i="1" s="1"/>
  <c r="AX134" i="1" s="1"/>
  <c r="AT135" i="1"/>
  <c r="AU135" i="1" s="1"/>
  <c r="AV135" i="1"/>
  <c r="AY135" i="1" s="1"/>
  <c r="AZ135" i="1" s="1"/>
  <c r="AT136" i="1"/>
  <c r="AU136" i="1" s="1"/>
  <c r="AV136" i="1"/>
  <c r="AY136" i="1" s="1"/>
  <c r="AZ136" i="1" s="1"/>
  <c r="AW136" i="1"/>
  <c r="AX136" i="1" s="1"/>
  <c r="AT137" i="1"/>
  <c r="AU137" i="1" s="1"/>
  <c r="AV137" i="1"/>
  <c r="AY137" i="1" s="1"/>
  <c r="AZ137" i="1" s="1"/>
  <c r="AT138" i="1"/>
  <c r="AU138" i="1" s="1"/>
  <c r="AV138" i="1"/>
  <c r="AW138" i="1" s="1"/>
  <c r="AX138" i="1" s="1"/>
  <c r="AT139" i="1"/>
  <c r="AU139" i="1" s="1"/>
  <c r="AV139" i="1"/>
  <c r="AY139" i="1" s="1"/>
  <c r="AZ139" i="1" s="1"/>
  <c r="AT140" i="1"/>
  <c r="AU140" i="1" s="1"/>
  <c r="AV140" i="1"/>
  <c r="AW140" i="1" s="1"/>
  <c r="AX140" i="1" s="1"/>
  <c r="AY140" i="1"/>
  <c r="AZ140" i="1" s="1"/>
  <c r="AT141" i="1"/>
  <c r="AU141" i="1" s="1"/>
  <c r="AV141" i="1"/>
  <c r="AY141" i="1" s="1"/>
  <c r="AZ141" i="1" s="1"/>
  <c r="AT142" i="1"/>
  <c r="AU142" i="1" s="1"/>
  <c r="AV142" i="1"/>
  <c r="AW142" i="1" s="1"/>
  <c r="AX142" i="1" s="1"/>
  <c r="AT143" i="1"/>
  <c r="AU143" i="1" s="1"/>
  <c r="AV143" i="1"/>
  <c r="AW143" i="1" s="1"/>
  <c r="AX143" i="1" s="1"/>
  <c r="AT144" i="1"/>
  <c r="AU144" i="1" s="1"/>
  <c r="AV144" i="1"/>
  <c r="AY144" i="1" s="1"/>
  <c r="AZ144" i="1" s="1"/>
  <c r="AT145" i="1"/>
  <c r="AU145" i="1" s="1"/>
  <c r="AV145" i="1"/>
  <c r="AY145" i="1" s="1"/>
  <c r="AZ145" i="1" s="1"/>
  <c r="AW145" i="1"/>
  <c r="AX145" i="1" s="1"/>
  <c r="AT146" i="1"/>
  <c r="AU146" i="1" s="1"/>
  <c r="AV146" i="1"/>
  <c r="AY146" i="1" s="1"/>
  <c r="AZ146" i="1" s="1"/>
  <c r="AT147" i="1"/>
  <c r="AU147" i="1" s="1"/>
  <c r="AV147" i="1"/>
  <c r="AY147" i="1" s="1"/>
  <c r="AZ147" i="1" s="1"/>
  <c r="AT148" i="1"/>
  <c r="AU148" i="1"/>
  <c r="AV148" i="1"/>
  <c r="AW148" i="1" s="1"/>
  <c r="AX148" i="1" s="1"/>
  <c r="AT149" i="1"/>
  <c r="AU149" i="1"/>
  <c r="AV149" i="1"/>
  <c r="AW149" i="1" s="1"/>
  <c r="AX149" i="1" s="1"/>
  <c r="AT150" i="1"/>
  <c r="AU150" i="1" s="1"/>
  <c r="AV150" i="1"/>
  <c r="AW150" i="1" s="1"/>
  <c r="AX150" i="1" s="1"/>
  <c r="AT151" i="1"/>
  <c r="AU151" i="1"/>
  <c r="AV151" i="1"/>
  <c r="AY151" i="1" s="1"/>
  <c r="AZ151" i="1" s="1"/>
  <c r="AT152" i="1"/>
  <c r="AU152" i="1" s="1"/>
  <c r="AV152" i="1"/>
  <c r="AY152" i="1" s="1"/>
  <c r="AZ152" i="1" s="1"/>
  <c r="AT153" i="1"/>
  <c r="AU153" i="1" s="1"/>
  <c r="AV153" i="1"/>
  <c r="AY153" i="1" s="1"/>
  <c r="AZ153" i="1" s="1"/>
  <c r="AT154" i="1"/>
  <c r="AU154" i="1" s="1"/>
  <c r="AV154" i="1"/>
  <c r="AW154" i="1" s="1"/>
  <c r="AX154" i="1" s="1"/>
  <c r="AT155" i="1"/>
  <c r="AU155" i="1" s="1"/>
  <c r="AV155" i="1"/>
  <c r="AY155" i="1" s="1"/>
  <c r="AZ155" i="1" s="1"/>
  <c r="AT156" i="1"/>
  <c r="AU156" i="1" s="1"/>
  <c r="AV156" i="1"/>
  <c r="AW156" i="1" s="1"/>
  <c r="AX156" i="1" s="1"/>
  <c r="AT157" i="1"/>
  <c r="AU157" i="1" s="1"/>
  <c r="AV157" i="1"/>
  <c r="AW157" i="1" s="1"/>
  <c r="AX157" i="1" s="1"/>
  <c r="AT158" i="1"/>
  <c r="AU158" i="1" s="1"/>
  <c r="AV158" i="1"/>
  <c r="AY158" i="1" s="1"/>
  <c r="AZ158" i="1" s="1"/>
  <c r="AV39" i="1"/>
  <c r="AW39" i="1" s="1"/>
  <c r="AX39" i="1" s="1"/>
  <c r="AT39" i="1"/>
  <c r="AU39" i="1" s="1"/>
  <c r="AW144" i="1" l="1"/>
  <c r="AX144" i="1" s="1"/>
  <c r="AY126" i="1"/>
  <c r="AZ126" i="1" s="1"/>
  <c r="AW52" i="1"/>
  <c r="AX52" i="1" s="1"/>
  <c r="AY118" i="1"/>
  <c r="AZ118" i="1" s="1"/>
  <c r="AL365" i="1"/>
  <c r="AM365" i="1" s="1"/>
  <c r="AW137" i="1"/>
  <c r="AX137" i="1" s="1"/>
  <c r="AW155" i="1"/>
  <c r="AX155" i="1" s="1"/>
  <c r="AW75" i="1"/>
  <c r="AX75" i="1" s="1"/>
  <c r="AY47" i="1"/>
  <c r="AZ47" i="1" s="1"/>
  <c r="AW67" i="1"/>
  <c r="AX67" i="1" s="1"/>
  <c r="AY63" i="1"/>
  <c r="AZ63" i="1" s="1"/>
  <c r="AZ288" i="1"/>
  <c r="BA288" i="1" s="1"/>
  <c r="AW123" i="1"/>
  <c r="AX123" i="1" s="1"/>
  <c r="AY81" i="1"/>
  <c r="AZ81" i="1" s="1"/>
  <c r="AW158" i="1"/>
  <c r="AX158" i="1" s="1"/>
  <c r="AN352" i="1"/>
  <c r="AO352" i="1" s="1"/>
  <c r="BB268" i="1"/>
  <c r="AW121" i="1"/>
  <c r="AX121" i="1" s="1"/>
  <c r="AW115" i="1"/>
  <c r="AX115" i="1" s="1"/>
  <c r="AW58" i="1"/>
  <c r="AX58" i="1" s="1"/>
  <c r="BB292" i="1"/>
  <c r="BC292" i="1" s="1"/>
  <c r="AY108" i="1"/>
  <c r="AZ108" i="1" s="1"/>
  <c r="AY84" i="1"/>
  <c r="AZ84" i="1" s="1"/>
  <c r="AW72" i="1"/>
  <c r="AX72" i="1" s="1"/>
  <c r="AZ286" i="1"/>
  <c r="BA286" i="1" s="1"/>
  <c r="AY65" i="1"/>
  <c r="AZ65" i="1" s="1"/>
  <c r="AL373" i="1"/>
  <c r="AM373" i="1" s="1"/>
  <c r="AN367" i="1"/>
  <c r="AO367" i="1" s="1"/>
  <c r="AY134" i="1"/>
  <c r="AZ134" i="1" s="1"/>
  <c r="AW128" i="1"/>
  <c r="AX128" i="1" s="1"/>
  <c r="AY116" i="1"/>
  <c r="AZ116" i="1" s="1"/>
  <c r="AW107" i="1"/>
  <c r="AX107" i="1" s="1"/>
  <c r="AY94" i="1"/>
  <c r="AZ94" i="1" s="1"/>
  <c r="AY53" i="1"/>
  <c r="AZ53" i="1" s="1"/>
  <c r="AW51" i="1"/>
  <c r="AX51" i="1" s="1"/>
  <c r="AW46" i="1"/>
  <c r="AX46" i="1" s="1"/>
  <c r="AW147" i="1"/>
  <c r="AX147" i="1" s="1"/>
  <c r="AW113" i="1"/>
  <c r="AX113" i="1" s="1"/>
  <c r="AY97" i="1"/>
  <c r="AZ97" i="1" s="1"/>
  <c r="AW88" i="1"/>
  <c r="AX88" i="1" s="1"/>
  <c r="AY70" i="1"/>
  <c r="AZ70" i="1" s="1"/>
  <c r="AY42" i="1"/>
  <c r="AZ42" i="1" s="1"/>
  <c r="AN366" i="1"/>
  <c r="AO366" i="1" s="1"/>
  <c r="AW153" i="1"/>
  <c r="AX153" i="1" s="1"/>
  <c r="AY148" i="1"/>
  <c r="AZ148" i="1" s="1"/>
  <c r="AW139" i="1"/>
  <c r="AX139" i="1" s="1"/>
  <c r="AW104" i="1"/>
  <c r="AX104" i="1" s="1"/>
  <c r="AW83" i="1"/>
  <c r="AX83" i="1" s="1"/>
  <c r="AY76" i="1"/>
  <c r="AZ76" i="1" s="1"/>
  <c r="AY62" i="1"/>
  <c r="AZ62" i="1" s="1"/>
  <c r="AZ290" i="1"/>
  <c r="BA290" i="1" s="1"/>
  <c r="BB278" i="1"/>
  <c r="BC278" i="1" s="1"/>
  <c r="AY150" i="1"/>
  <c r="AZ150" i="1" s="1"/>
  <c r="AY129" i="1"/>
  <c r="AZ129" i="1" s="1"/>
  <c r="AW120" i="1"/>
  <c r="AX120" i="1" s="1"/>
  <c r="AW99" i="1"/>
  <c r="AX99" i="1" s="1"/>
  <c r="AY92" i="1"/>
  <c r="AZ92" i="1" s="1"/>
  <c r="AY78" i="1"/>
  <c r="AZ78" i="1" s="1"/>
  <c r="AY48" i="1"/>
  <c r="AZ48" i="1" s="1"/>
  <c r="BB285" i="1"/>
  <c r="BC285" i="1" s="1"/>
  <c r="AZ282" i="1"/>
  <c r="BA282" i="1" s="1"/>
  <c r="AW152" i="1"/>
  <c r="AX152" i="1" s="1"/>
  <c r="AW131" i="1"/>
  <c r="AX131" i="1" s="1"/>
  <c r="AY124" i="1"/>
  <c r="AZ124" i="1" s="1"/>
  <c r="AY110" i="1"/>
  <c r="AZ110" i="1" s="1"/>
  <c r="AW80" i="1"/>
  <c r="AX80" i="1" s="1"/>
  <c r="AW73" i="1"/>
  <c r="AX73" i="1" s="1"/>
  <c r="AY68" i="1"/>
  <c r="AZ68" i="1" s="1"/>
  <c r="BB291" i="1"/>
  <c r="BC291" i="1" s="1"/>
  <c r="BB272" i="1"/>
  <c r="BC272" i="1" s="1"/>
  <c r="AW96" i="1"/>
  <c r="AX96" i="1" s="1"/>
  <c r="BB279" i="1"/>
  <c r="BC279" i="1" s="1"/>
  <c r="AY156" i="1"/>
  <c r="AZ156" i="1" s="1"/>
  <c r="AY142" i="1"/>
  <c r="AZ142" i="1" s="1"/>
  <c r="AW112" i="1"/>
  <c r="AX112" i="1" s="1"/>
  <c r="AW105" i="1"/>
  <c r="AX105" i="1" s="1"/>
  <c r="AY100" i="1"/>
  <c r="AZ100" i="1" s="1"/>
  <c r="AW91" i="1"/>
  <c r="AX91" i="1" s="1"/>
  <c r="AY86" i="1"/>
  <c r="AZ86" i="1" s="1"/>
  <c r="AW56" i="1"/>
  <c r="AX56" i="1" s="1"/>
  <c r="BB281" i="1"/>
  <c r="BC281" i="1" s="1"/>
  <c r="AL374" i="1"/>
  <c r="AM374" i="1" s="1"/>
  <c r="AW40" i="1"/>
  <c r="AX40" i="1" s="1"/>
  <c r="AU159" i="1"/>
  <c r="AY39" i="1"/>
  <c r="AZ39" i="1" s="1"/>
  <c r="AN360" i="1"/>
  <c r="AO360" i="1" s="1"/>
  <c r="AN361" i="1"/>
  <c r="AO361" i="1" s="1"/>
  <c r="AN376" i="1"/>
  <c r="AO376" i="1" s="1"/>
  <c r="AL363" i="1"/>
  <c r="AM363" i="1" s="1"/>
  <c r="AN375" i="1"/>
  <c r="AO375" i="1" s="1"/>
  <c r="AL357" i="1"/>
  <c r="AM357" i="1" s="1"/>
  <c r="AN369" i="1"/>
  <c r="AO369" i="1" s="1"/>
  <c r="AN359" i="1"/>
  <c r="AO359" i="1" s="1"/>
  <c r="AL371" i="1"/>
  <c r="AM371" i="1" s="1"/>
  <c r="AX293" i="1"/>
  <c r="BB289" i="1"/>
  <c r="BC289" i="1" s="1"/>
  <c r="BB280" i="1"/>
  <c r="BC280" i="1" s="1"/>
  <c r="BB275" i="1"/>
  <c r="BC275" i="1" s="1"/>
  <c r="BB270" i="1"/>
  <c r="BC270" i="1" s="1"/>
  <c r="AZ284" i="1"/>
  <c r="BA284" i="1" s="1"/>
  <c r="AZ274" i="1"/>
  <c r="BA274" i="1" s="1"/>
  <c r="AZ269" i="1"/>
  <c r="BA269" i="1" s="1"/>
  <c r="BB276" i="1"/>
  <c r="BC276" i="1" s="1"/>
  <c r="BB271" i="1"/>
  <c r="BC271" i="1" s="1"/>
  <c r="BB287" i="1"/>
  <c r="BC287" i="1" s="1"/>
  <c r="BB277" i="1"/>
  <c r="BC277" i="1" s="1"/>
  <c r="BB283" i="1"/>
  <c r="BC283" i="1" s="1"/>
  <c r="BB273" i="1"/>
  <c r="BC273" i="1" s="1"/>
  <c r="AY157" i="1"/>
  <c r="AZ157" i="1" s="1"/>
  <c r="AW151" i="1"/>
  <c r="AX151" i="1" s="1"/>
  <c r="AW146" i="1"/>
  <c r="AX146" i="1" s="1"/>
  <c r="AW141" i="1"/>
  <c r="AX141" i="1" s="1"/>
  <c r="AW135" i="1"/>
  <c r="AX135" i="1" s="1"/>
  <c r="AW130" i="1"/>
  <c r="AX130" i="1" s="1"/>
  <c r="AW125" i="1"/>
  <c r="AX125" i="1" s="1"/>
  <c r="AW119" i="1"/>
  <c r="AX119" i="1" s="1"/>
  <c r="AW114" i="1"/>
  <c r="AX114" i="1" s="1"/>
  <c r="AW109" i="1"/>
  <c r="AX109" i="1" s="1"/>
  <c r="AW103" i="1"/>
  <c r="AX103" i="1" s="1"/>
  <c r="AW98" i="1"/>
  <c r="AX98" i="1" s="1"/>
  <c r="AW93" i="1"/>
  <c r="AX93" i="1" s="1"/>
  <c r="AW87" i="1"/>
  <c r="AX87" i="1" s="1"/>
  <c r="AW82" i="1"/>
  <c r="AX82" i="1" s="1"/>
  <c r="AW77" i="1"/>
  <c r="AX77" i="1" s="1"/>
  <c r="AW71" i="1"/>
  <c r="AX71" i="1" s="1"/>
  <c r="AW66" i="1"/>
  <c r="AX66" i="1" s="1"/>
  <c r="AW61" i="1"/>
  <c r="AX61" i="1" s="1"/>
  <c r="AY57" i="1"/>
  <c r="AZ57" i="1" s="1"/>
  <c r="AW55" i="1"/>
  <c r="AX55" i="1" s="1"/>
  <c r="AW50" i="1"/>
  <c r="AX50" i="1" s="1"/>
  <c r="AW45" i="1"/>
  <c r="AX45" i="1" s="1"/>
  <c r="AY41" i="1"/>
  <c r="AZ41" i="1" s="1"/>
  <c r="AY127" i="1"/>
  <c r="AZ127" i="1" s="1"/>
  <c r="AY122" i="1"/>
  <c r="AZ122" i="1" s="1"/>
  <c r="AY111" i="1"/>
  <c r="AZ111" i="1" s="1"/>
  <c r="AY106" i="1"/>
  <c r="AZ106" i="1" s="1"/>
  <c r="AY95" i="1"/>
  <c r="AZ95" i="1" s="1"/>
  <c r="AY90" i="1"/>
  <c r="AZ90" i="1" s="1"/>
  <c r="AY79" i="1"/>
  <c r="AZ79" i="1" s="1"/>
  <c r="AY74" i="1"/>
  <c r="AZ74" i="1" s="1"/>
  <c r="AY138" i="1"/>
  <c r="AZ138" i="1" s="1"/>
  <c r="AY149" i="1"/>
  <c r="AZ149" i="1" s="1"/>
  <c r="AY133" i="1"/>
  <c r="AZ133" i="1" s="1"/>
  <c r="AY117" i="1"/>
  <c r="AZ117" i="1" s="1"/>
  <c r="AY101" i="1"/>
  <c r="AZ101" i="1" s="1"/>
  <c r="AY85" i="1"/>
  <c r="AZ85" i="1" s="1"/>
  <c r="AY69" i="1"/>
  <c r="AZ69" i="1" s="1"/>
  <c r="AY64" i="1"/>
  <c r="AZ64" i="1" s="1"/>
  <c r="AY154" i="1"/>
  <c r="AZ154" i="1" s="1"/>
  <c r="AY143" i="1"/>
  <c r="AZ143" i="1" s="1"/>
  <c r="AY59" i="1"/>
  <c r="AZ59" i="1" s="1"/>
  <c r="AY43" i="1"/>
  <c r="AZ43" i="1" s="1"/>
  <c r="AY60" i="1"/>
  <c r="AZ60" i="1" s="1"/>
  <c r="AY54" i="1"/>
  <c r="AZ54" i="1" s="1"/>
  <c r="AY44" i="1"/>
  <c r="AZ44" i="1" s="1"/>
  <c r="AN358" i="1"/>
  <c r="AO358" i="1" s="1"/>
  <c r="AJ377" i="1"/>
  <c r="AN353" i="1"/>
  <c r="AO353" i="1" s="1"/>
  <c r="AN370" i="1"/>
  <c r="AO370" i="1" s="1"/>
  <c r="AN362" i="1"/>
  <c r="AO362" i="1" s="1"/>
  <c r="AN354" i="1"/>
  <c r="AO354" i="1" s="1"/>
  <c r="AN355" i="1"/>
  <c r="AO355" i="1" s="1"/>
  <c r="AN372" i="1"/>
  <c r="AO372" i="1" s="1"/>
  <c r="AN364" i="1"/>
  <c r="AO364" i="1" s="1"/>
  <c r="AN356" i="1"/>
  <c r="AO356" i="1" s="1"/>
  <c r="BC268" i="1"/>
  <c r="BA268" i="1"/>
  <c r="AM377" i="1" l="1"/>
  <c r="AX159" i="1"/>
  <c r="AZ159" i="1"/>
  <c r="BA293" i="1"/>
  <c r="BC293" i="1"/>
  <c r="AO377" i="1"/>
  <c r="AZ160" i="1" l="1"/>
  <c r="B160" i="1" s="1"/>
  <c r="AP377" i="1"/>
  <c r="B406" i="1" s="1"/>
  <c r="BD293" i="1"/>
  <c r="B294" i="1" s="1"/>
  <c r="AG379" i="1"/>
  <c r="AG335" i="1"/>
  <c r="AH335" i="1" s="1"/>
  <c r="B340" i="1" s="1"/>
  <c r="AP269" i="1"/>
  <c r="AQ269" i="1"/>
  <c r="AR269" i="1"/>
  <c r="AP270" i="1"/>
  <c r="AQ270" i="1"/>
  <c r="AR270" i="1"/>
  <c r="AP271" i="1"/>
  <c r="AQ271" i="1"/>
  <c r="AR271" i="1"/>
  <c r="AP272" i="1"/>
  <c r="AQ272" i="1"/>
  <c r="AR272" i="1"/>
  <c r="AP273" i="1"/>
  <c r="AQ273" i="1"/>
  <c r="AR273" i="1"/>
  <c r="AP274" i="1"/>
  <c r="AQ274" i="1"/>
  <c r="AR274" i="1"/>
  <c r="AP275" i="1"/>
  <c r="AQ275" i="1"/>
  <c r="AR275" i="1"/>
  <c r="AP276" i="1"/>
  <c r="AQ276" i="1"/>
  <c r="AR276" i="1"/>
  <c r="AP277" i="1"/>
  <c r="AQ277" i="1"/>
  <c r="AR277" i="1"/>
  <c r="AP278" i="1"/>
  <c r="AQ278" i="1"/>
  <c r="AR278" i="1"/>
  <c r="AP279" i="1"/>
  <c r="AQ279" i="1"/>
  <c r="AR279" i="1"/>
  <c r="AP280" i="1"/>
  <c r="AQ280" i="1"/>
  <c r="AR280" i="1"/>
  <c r="AP281" i="1"/>
  <c r="AQ281" i="1"/>
  <c r="AR281" i="1"/>
  <c r="AP282" i="1"/>
  <c r="AQ282" i="1"/>
  <c r="AR282" i="1"/>
  <c r="AP283" i="1"/>
  <c r="AQ283" i="1"/>
  <c r="AR283" i="1"/>
  <c r="AP284" i="1"/>
  <c r="AQ284" i="1"/>
  <c r="AR284" i="1"/>
  <c r="AP285" i="1"/>
  <c r="AQ285" i="1"/>
  <c r="AR285" i="1"/>
  <c r="AP286" i="1"/>
  <c r="AQ286" i="1"/>
  <c r="AR286" i="1"/>
  <c r="AP287" i="1"/>
  <c r="AQ287" i="1"/>
  <c r="AR287" i="1"/>
  <c r="AP288" i="1"/>
  <c r="AQ288" i="1"/>
  <c r="AR288" i="1"/>
  <c r="AP289" i="1"/>
  <c r="AQ289" i="1"/>
  <c r="AR289" i="1"/>
  <c r="AP290" i="1"/>
  <c r="AQ290" i="1"/>
  <c r="AR290" i="1"/>
  <c r="AP291" i="1"/>
  <c r="AQ291" i="1"/>
  <c r="AR291" i="1"/>
  <c r="AP292" i="1"/>
  <c r="AQ292" i="1"/>
  <c r="AR292" i="1"/>
  <c r="AG269" i="1"/>
  <c r="AG270" i="1"/>
  <c r="AG271" i="1"/>
  <c r="AG272" i="1"/>
  <c r="AG273" i="1"/>
  <c r="AG274" i="1"/>
  <c r="AG275" i="1"/>
  <c r="AG276" i="1"/>
  <c r="AG277" i="1"/>
  <c r="AG278" i="1"/>
  <c r="AG279" i="1"/>
  <c r="AG280" i="1"/>
  <c r="AG281" i="1"/>
  <c r="AG282" i="1"/>
  <c r="AG283" i="1"/>
  <c r="AG284" i="1"/>
  <c r="AG285" i="1"/>
  <c r="AG286" i="1"/>
  <c r="AG287" i="1"/>
  <c r="AG288" i="1"/>
  <c r="AG289" i="1"/>
  <c r="AG290" i="1"/>
  <c r="AG291" i="1"/>
  <c r="AG295" i="1"/>
  <c r="AR268" i="1"/>
  <c r="AQ268" i="1"/>
  <c r="AP268" i="1"/>
  <c r="AG180" i="1"/>
  <c r="AQ180" i="1"/>
  <c r="AR180" i="1"/>
  <c r="AS180" i="1"/>
  <c r="AG181" i="1"/>
  <c r="AQ181" i="1"/>
  <c r="AR181" i="1"/>
  <c r="AS181" i="1"/>
  <c r="AG182" i="1"/>
  <c r="AQ182" i="1"/>
  <c r="AR182" i="1"/>
  <c r="AS182" i="1"/>
  <c r="AG183" i="1"/>
  <c r="AQ183" i="1"/>
  <c r="AR183" i="1"/>
  <c r="AS183" i="1"/>
  <c r="AG184" i="1"/>
  <c r="AQ184" i="1"/>
  <c r="AR184" i="1"/>
  <c r="AS184" i="1"/>
  <c r="AG185" i="1"/>
  <c r="AQ185" i="1"/>
  <c r="AR185" i="1"/>
  <c r="AS185" i="1"/>
  <c r="AG186" i="1"/>
  <c r="AQ186" i="1"/>
  <c r="AR186" i="1"/>
  <c r="AS186" i="1"/>
  <c r="AG187" i="1"/>
  <c r="AQ187" i="1"/>
  <c r="AR187" i="1"/>
  <c r="AS187" i="1"/>
  <c r="AG188" i="1"/>
  <c r="AQ188" i="1"/>
  <c r="AR188" i="1"/>
  <c r="AS188" i="1"/>
  <c r="AG189" i="1"/>
  <c r="AQ189" i="1"/>
  <c r="AR189" i="1"/>
  <c r="AS189" i="1"/>
  <c r="AG190" i="1"/>
  <c r="AQ190" i="1"/>
  <c r="AR190" i="1"/>
  <c r="AS190" i="1"/>
  <c r="AG191" i="1"/>
  <c r="AQ191" i="1"/>
  <c r="AR191" i="1"/>
  <c r="AS191" i="1"/>
  <c r="AG192" i="1"/>
  <c r="AQ192" i="1"/>
  <c r="AR192" i="1"/>
  <c r="AS192" i="1"/>
  <c r="AG193" i="1"/>
  <c r="AQ193" i="1"/>
  <c r="AR193" i="1"/>
  <c r="AS193" i="1"/>
  <c r="AG194" i="1"/>
  <c r="AQ194" i="1"/>
  <c r="AR194" i="1"/>
  <c r="AS194" i="1"/>
  <c r="AG195" i="1"/>
  <c r="AQ195" i="1"/>
  <c r="AR195" i="1"/>
  <c r="AS195" i="1"/>
  <c r="AG196" i="1"/>
  <c r="AQ196" i="1"/>
  <c r="AR196" i="1"/>
  <c r="AS196" i="1"/>
  <c r="AG197" i="1"/>
  <c r="AQ197" i="1"/>
  <c r="AR197" i="1"/>
  <c r="AS197" i="1"/>
  <c r="AG198" i="1"/>
  <c r="AQ198" i="1"/>
  <c r="AR198" i="1"/>
  <c r="AS198" i="1"/>
  <c r="AS179" i="1"/>
  <c r="AR179" i="1"/>
  <c r="AQ179" i="1"/>
  <c r="AG179" i="1"/>
  <c r="AJ40" i="1"/>
  <c r="AJ41" i="1"/>
  <c r="AJ42" i="1"/>
  <c r="AJ43" i="1"/>
  <c r="AJ44" i="1"/>
  <c r="AJ45" i="1"/>
  <c r="AJ46" i="1"/>
  <c r="AJ47" i="1"/>
  <c r="AJ48" i="1"/>
  <c r="AJ49" i="1"/>
  <c r="AJ50" i="1"/>
  <c r="AJ51" i="1"/>
  <c r="AJ52" i="1"/>
  <c r="AJ53" i="1"/>
  <c r="AJ54" i="1"/>
  <c r="AJ55" i="1"/>
  <c r="AJ56" i="1"/>
  <c r="AJ57" i="1"/>
  <c r="AJ58" i="1"/>
  <c r="AJ59" i="1"/>
  <c r="AJ60" i="1"/>
  <c r="AJ61" i="1"/>
  <c r="AJ62" i="1"/>
  <c r="AJ63" i="1"/>
  <c r="AJ64" i="1"/>
  <c r="AJ65" i="1"/>
  <c r="AJ66" i="1"/>
  <c r="AJ67" i="1"/>
  <c r="AJ68" i="1"/>
  <c r="AJ69" i="1"/>
  <c r="AJ70" i="1"/>
  <c r="AJ71" i="1"/>
  <c r="AJ72" i="1"/>
  <c r="AJ73" i="1"/>
  <c r="AJ74" i="1"/>
  <c r="AJ75" i="1"/>
  <c r="AJ76" i="1"/>
  <c r="AJ77" i="1"/>
  <c r="AJ78" i="1"/>
  <c r="AJ79" i="1"/>
  <c r="AJ80" i="1"/>
  <c r="AJ81" i="1"/>
  <c r="AJ82" i="1"/>
  <c r="AJ83" i="1"/>
  <c r="AJ84" i="1"/>
  <c r="AJ85" i="1"/>
  <c r="AJ86" i="1"/>
  <c r="AJ87" i="1"/>
  <c r="AJ88" i="1"/>
  <c r="AJ89" i="1"/>
  <c r="AJ90" i="1"/>
  <c r="AJ91" i="1"/>
  <c r="AJ92" i="1"/>
  <c r="AJ93" i="1"/>
  <c r="AJ94" i="1"/>
  <c r="AJ95" i="1"/>
  <c r="AJ96" i="1"/>
  <c r="AJ97" i="1"/>
  <c r="AJ98" i="1"/>
  <c r="AJ99" i="1"/>
  <c r="AJ100" i="1"/>
  <c r="AJ101" i="1"/>
  <c r="AJ102" i="1"/>
  <c r="AJ103" i="1"/>
  <c r="AJ104" i="1"/>
  <c r="AJ105" i="1"/>
  <c r="AJ106" i="1"/>
  <c r="AJ107" i="1"/>
  <c r="AJ108" i="1"/>
  <c r="AJ109" i="1"/>
  <c r="AJ110" i="1"/>
  <c r="AJ111" i="1"/>
  <c r="AJ112" i="1"/>
  <c r="AJ113" i="1"/>
  <c r="AJ114" i="1"/>
  <c r="AJ115" i="1"/>
  <c r="AJ116" i="1"/>
  <c r="AJ117" i="1"/>
  <c r="AJ118" i="1"/>
  <c r="AJ119" i="1"/>
  <c r="AJ120" i="1"/>
  <c r="AJ121" i="1"/>
  <c r="AJ122" i="1"/>
  <c r="AJ123" i="1"/>
  <c r="AJ124" i="1"/>
  <c r="AJ125" i="1"/>
  <c r="AJ126" i="1"/>
  <c r="AJ127" i="1"/>
  <c r="AJ128" i="1"/>
  <c r="AJ129" i="1"/>
  <c r="AJ130" i="1"/>
  <c r="AJ131" i="1"/>
  <c r="AJ132" i="1"/>
  <c r="AJ133" i="1"/>
  <c r="AJ134" i="1"/>
  <c r="AJ135" i="1"/>
  <c r="AJ136" i="1"/>
  <c r="AJ137" i="1"/>
  <c r="AJ138" i="1"/>
  <c r="AJ139" i="1"/>
  <c r="AJ140" i="1"/>
  <c r="AJ141" i="1"/>
  <c r="AJ142" i="1"/>
  <c r="AJ143" i="1"/>
  <c r="AJ144" i="1"/>
  <c r="AJ145" i="1"/>
  <c r="AJ146" i="1"/>
  <c r="AJ147" i="1"/>
  <c r="AJ148" i="1"/>
  <c r="AJ149" i="1"/>
  <c r="AJ150" i="1"/>
  <c r="AJ151" i="1"/>
  <c r="AJ152" i="1"/>
  <c r="AJ153" i="1"/>
  <c r="AJ154" i="1"/>
  <c r="AJ155" i="1"/>
  <c r="AJ156" i="1"/>
  <c r="AJ157" i="1"/>
  <c r="AJ39" i="1"/>
  <c r="AG40" i="1"/>
  <c r="AL40" i="1"/>
  <c r="AM40" i="1"/>
  <c r="AN40" i="1"/>
  <c r="AG41" i="1"/>
  <c r="AL41" i="1"/>
  <c r="AM41" i="1"/>
  <c r="AN41" i="1"/>
  <c r="AG42" i="1"/>
  <c r="AL42" i="1"/>
  <c r="AM42" i="1"/>
  <c r="AN42" i="1"/>
  <c r="AG43" i="1"/>
  <c r="AL43" i="1"/>
  <c r="AM43" i="1"/>
  <c r="AN43" i="1"/>
  <c r="AG44" i="1"/>
  <c r="AL44" i="1"/>
  <c r="AM44" i="1"/>
  <c r="AN44" i="1"/>
  <c r="AG45" i="1"/>
  <c r="AL45" i="1"/>
  <c r="AM45" i="1"/>
  <c r="AN45" i="1"/>
  <c r="AG46" i="1"/>
  <c r="AL46" i="1"/>
  <c r="AM46" i="1"/>
  <c r="AN46" i="1"/>
  <c r="AG47" i="1"/>
  <c r="AL47" i="1"/>
  <c r="AM47" i="1"/>
  <c r="AN47" i="1"/>
  <c r="AG48" i="1"/>
  <c r="AL48" i="1"/>
  <c r="AM48" i="1"/>
  <c r="AN48" i="1"/>
  <c r="AG49" i="1"/>
  <c r="AL49" i="1"/>
  <c r="AM49" i="1"/>
  <c r="AN49" i="1"/>
  <c r="AG50" i="1"/>
  <c r="AL50" i="1"/>
  <c r="AM50" i="1"/>
  <c r="AN50" i="1"/>
  <c r="AG51" i="1"/>
  <c r="AL51" i="1"/>
  <c r="AM51" i="1"/>
  <c r="AN51" i="1"/>
  <c r="AG52" i="1"/>
  <c r="AL52" i="1"/>
  <c r="AM52" i="1"/>
  <c r="AN52" i="1"/>
  <c r="AG53" i="1"/>
  <c r="AL53" i="1"/>
  <c r="AM53" i="1"/>
  <c r="AN53" i="1"/>
  <c r="AG54" i="1"/>
  <c r="AL54" i="1"/>
  <c r="AM54" i="1"/>
  <c r="AN54" i="1"/>
  <c r="AG55" i="1"/>
  <c r="AL55" i="1"/>
  <c r="AM55" i="1"/>
  <c r="AN55" i="1"/>
  <c r="AG56" i="1"/>
  <c r="AL56" i="1"/>
  <c r="AM56" i="1"/>
  <c r="AN56" i="1"/>
  <c r="AG57" i="1"/>
  <c r="AL57" i="1"/>
  <c r="AM57" i="1"/>
  <c r="AN57" i="1"/>
  <c r="AG58" i="1"/>
  <c r="AL58" i="1"/>
  <c r="AM58" i="1"/>
  <c r="AN58" i="1"/>
  <c r="AG59" i="1"/>
  <c r="AL59" i="1"/>
  <c r="AM59" i="1"/>
  <c r="AN59" i="1"/>
  <c r="AG60" i="1"/>
  <c r="AL60" i="1"/>
  <c r="AM60" i="1"/>
  <c r="AN60" i="1"/>
  <c r="AG61" i="1"/>
  <c r="AL61" i="1"/>
  <c r="AM61" i="1"/>
  <c r="AN61" i="1"/>
  <c r="AG62" i="1"/>
  <c r="AL62" i="1"/>
  <c r="AM62" i="1"/>
  <c r="AN62" i="1"/>
  <c r="AG63" i="1"/>
  <c r="AL63" i="1"/>
  <c r="AM63" i="1"/>
  <c r="AN63" i="1"/>
  <c r="AG64" i="1"/>
  <c r="AL64" i="1"/>
  <c r="AM64" i="1"/>
  <c r="AN64" i="1"/>
  <c r="AG65" i="1"/>
  <c r="AL65" i="1"/>
  <c r="AM65" i="1"/>
  <c r="AN65" i="1"/>
  <c r="AG66" i="1"/>
  <c r="AL66" i="1"/>
  <c r="AM66" i="1"/>
  <c r="AN66" i="1"/>
  <c r="AG67" i="1"/>
  <c r="AL67" i="1"/>
  <c r="AM67" i="1"/>
  <c r="AN67" i="1"/>
  <c r="AG68" i="1"/>
  <c r="AL68" i="1"/>
  <c r="AM68" i="1"/>
  <c r="AN68" i="1"/>
  <c r="AG69" i="1"/>
  <c r="AL69" i="1"/>
  <c r="AM69" i="1"/>
  <c r="AN69" i="1"/>
  <c r="AG70" i="1"/>
  <c r="AL70" i="1"/>
  <c r="AM70" i="1"/>
  <c r="AN70" i="1"/>
  <c r="AG71" i="1"/>
  <c r="AL71" i="1"/>
  <c r="AM71" i="1"/>
  <c r="AN71" i="1"/>
  <c r="AG72" i="1"/>
  <c r="AL72" i="1"/>
  <c r="AM72" i="1"/>
  <c r="AN72" i="1"/>
  <c r="AG73" i="1"/>
  <c r="AL73" i="1"/>
  <c r="AM73" i="1"/>
  <c r="AN73" i="1"/>
  <c r="AG74" i="1"/>
  <c r="AL74" i="1"/>
  <c r="AM74" i="1"/>
  <c r="AN74" i="1"/>
  <c r="AG75" i="1"/>
  <c r="AL75" i="1"/>
  <c r="AM75" i="1"/>
  <c r="AN75" i="1"/>
  <c r="AG76" i="1"/>
  <c r="AL76" i="1"/>
  <c r="AM76" i="1"/>
  <c r="AN76" i="1"/>
  <c r="AG77" i="1"/>
  <c r="AL77" i="1"/>
  <c r="AM77" i="1"/>
  <c r="AN77" i="1"/>
  <c r="AG78" i="1"/>
  <c r="AL78" i="1"/>
  <c r="AM78" i="1"/>
  <c r="AN78" i="1"/>
  <c r="AG79" i="1"/>
  <c r="AL79" i="1"/>
  <c r="AM79" i="1"/>
  <c r="AN79" i="1"/>
  <c r="AG80" i="1"/>
  <c r="AL80" i="1"/>
  <c r="AM80" i="1"/>
  <c r="AN80" i="1"/>
  <c r="AG81" i="1"/>
  <c r="AL81" i="1"/>
  <c r="AM81" i="1"/>
  <c r="AN81" i="1"/>
  <c r="AG82" i="1"/>
  <c r="AL82" i="1"/>
  <c r="AM82" i="1"/>
  <c r="AN82" i="1"/>
  <c r="AG83" i="1"/>
  <c r="AL83" i="1"/>
  <c r="AM83" i="1"/>
  <c r="AN83" i="1"/>
  <c r="AG84" i="1"/>
  <c r="AL84" i="1"/>
  <c r="AM84" i="1"/>
  <c r="AN84" i="1"/>
  <c r="AG85" i="1"/>
  <c r="AL85" i="1"/>
  <c r="AM85" i="1"/>
  <c r="AN85" i="1"/>
  <c r="AG86" i="1"/>
  <c r="AL86" i="1"/>
  <c r="AM86" i="1"/>
  <c r="AN86" i="1"/>
  <c r="AG87" i="1"/>
  <c r="AL87" i="1"/>
  <c r="AM87" i="1"/>
  <c r="AN87" i="1"/>
  <c r="AG88" i="1"/>
  <c r="AL88" i="1"/>
  <c r="AM88" i="1"/>
  <c r="AN88" i="1"/>
  <c r="AG89" i="1"/>
  <c r="AL89" i="1"/>
  <c r="AM89" i="1"/>
  <c r="AN89" i="1"/>
  <c r="AG90" i="1"/>
  <c r="AL90" i="1"/>
  <c r="AM90" i="1"/>
  <c r="AN90" i="1"/>
  <c r="AG91" i="1"/>
  <c r="AL91" i="1"/>
  <c r="AM91" i="1"/>
  <c r="AN91" i="1"/>
  <c r="AG92" i="1"/>
  <c r="AL92" i="1"/>
  <c r="AM92" i="1"/>
  <c r="AN92" i="1"/>
  <c r="AG93" i="1"/>
  <c r="AL93" i="1"/>
  <c r="AM93" i="1"/>
  <c r="AN93" i="1"/>
  <c r="AG94" i="1"/>
  <c r="AL94" i="1"/>
  <c r="AM94" i="1"/>
  <c r="AN94" i="1"/>
  <c r="AG95" i="1"/>
  <c r="AL95" i="1"/>
  <c r="AM95" i="1"/>
  <c r="AN95" i="1"/>
  <c r="AG96" i="1"/>
  <c r="AL96" i="1"/>
  <c r="AM96" i="1"/>
  <c r="AN96" i="1"/>
  <c r="AG97" i="1"/>
  <c r="AL97" i="1"/>
  <c r="AM97" i="1"/>
  <c r="AN97" i="1"/>
  <c r="AG98" i="1"/>
  <c r="AL98" i="1"/>
  <c r="AM98" i="1"/>
  <c r="AN98" i="1"/>
  <c r="AG99" i="1"/>
  <c r="AL99" i="1"/>
  <c r="AM99" i="1"/>
  <c r="AN99" i="1"/>
  <c r="AG100" i="1"/>
  <c r="AL100" i="1"/>
  <c r="AM100" i="1"/>
  <c r="AN100" i="1"/>
  <c r="AG101" i="1"/>
  <c r="AL101" i="1"/>
  <c r="AM101" i="1"/>
  <c r="AN101" i="1"/>
  <c r="AG102" i="1"/>
  <c r="AL102" i="1"/>
  <c r="AM102" i="1"/>
  <c r="AN102" i="1"/>
  <c r="AG103" i="1"/>
  <c r="AL103" i="1"/>
  <c r="AM103" i="1"/>
  <c r="AN103" i="1"/>
  <c r="AG104" i="1"/>
  <c r="AL104" i="1"/>
  <c r="AM104" i="1"/>
  <c r="AN104" i="1"/>
  <c r="AG105" i="1"/>
  <c r="AL105" i="1"/>
  <c r="AM105" i="1"/>
  <c r="AN105" i="1"/>
  <c r="AG106" i="1"/>
  <c r="AL106" i="1"/>
  <c r="AM106" i="1"/>
  <c r="AN106" i="1"/>
  <c r="AG107" i="1"/>
  <c r="AL107" i="1"/>
  <c r="AM107" i="1"/>
  <c r="AN107" i="1"/>
  <c r="AG108" i="1"/>
  <c r="AL108" i="1"/>
  <c r="AM108" i="1"/>
  <c r="AN108" i="1"/>
  <c r="AG109" i="1"/>
  <c r="AL109" i="1"/>
  <c r="AM109" i="1"/>
  <c r="AN109" i="1"/>
  <c r="AG110" i="1"/>
  <c r="AL110" i="1"/>
  <c r="AM110" i="1"/>
  <c r="AN110" i="1"/>
  <c r="AG111" i="1"/>
  <c r="AL111" i="1"/>
  <c r="AM111" i="1"/>
  <c r="AN111" i="1"/>
  <c r="AG112" i="1"/>
  <c r="AL112" i="1"/>
  <c r="AM112" i="1"/>
  <c r="AN112" i="1"/>
  <c r="AG113" i="1"/>
  <c r="AL113" i="1"/>
  <c r="AM113" i="1"/>
  <c r="AN113" i="1"/>
  <c r="AG114" i="1"/>
  <c r="AL114" i="1"/>
  <c r="AM114" i="1"/>
  <c r="AN114" i="1"/>
  <c r="AG115" i="1"/>
  <c r="AL115" i="1"/>
  <c r="AM115" i="1"/>
  <c r="AN115" i="1"/>
  <c r="AG116" i="1"/>
  <c r="AL116" i="1"/>
  <c r="AM116" i="1"/>
  <c r="AN116" i="1"/>
  <c r="AG117" i="1"/>
  <c r="AL117" i="1"/>
  <c r="AM117" i="1"/>
  <c r="AN117" i="1"/>
  <c r="AG118" i="1"/>
  <c r="AL118" i="1"/>
  <c r="AM118" i="1"/>
  <c r="AN118" i="1"/>
  <c r="AG119" i="1"/>
  <c r="AL119" i="1"/>
  <c r="AM119" i="1"/>
  <c r="AN119" i="1"/>
  <c r="AG120" i="1"/>
  <c r="AL120" i="1"/>
  <c r="AM120" i="1"/>
  <c r="AN120" i="1"/>
  <c r="AG121" i="1"/>
  <c r="AL121" i="1"/>
  <c r="AM121" i="1"/>
  <c r="AN121" i="1"/>
  <c r="AG122" i="1"/>
  <c r="AL122" i="1"/>
  <c r="AM122" i="1"/>
  <c r="AN122" i="1"/>
  <c r="AG123" i="1"/>
  <c r="AL123" i="1"/>
  <c r="AM123" i="1"/>
  <c r="AN123" i="1"/>
  <c r="AG124" i="1"/>
  <c r="AL124" i="1"/>
  <c r="AM124" i="1"/>
  <c r="AN124" i="1"/>
  <c r="AG125" i="1"/>
  <c r="AL125" i="1"/>
  <c r="AM125" i="1"/>
  <c r="AN125" i="1"/>
  <c r="AG126" i="1"/>
  <c r="AL126" i="1"/>
  <c r="AM126" i="1"/>
  <c r="AN126" i="1"/>
  <c r="AG127" i="1"/>
  <c r="AL127" i="1"/>
  <c r="AM127" i="1"/>
  <c r="AN127" i="1"/>
  <c r="AG128" i="1"/>
  <c r="AL128" i="1"/>
  <c r="AM128" i="1"/>
  <c r="AN128" i="1"/>
  <c r="AG129" i="1"/>
  <c r="AL129" i="1"/>
  <c r="AM129" i="1"/>
  <c r="AN129" i="1"/>
  <c r="AG130" i="1"/>
  <c r="AL130" i="1"/>
  <c r="AM130" i="1"/>
  <c r="AN130" i="1"/>
  <c r="AG131" i="1"/>
  <c r="AL131" i="1"/>
  <c r="AM131" i="1"/>
  <c r="AN131" i="1"/>
  <c r="AG132" i="1"/>
  <c r="AL132" i="1"/>
  <c r="AM132" i="1"/>
  <c r="AN132" i="1"/>
  <c r="AG133" i="1"/>
  <c r="AL133" i="1"/>
  <c r="AM133" i="1"/>
  <c r="AN133" i="1"/>
  <c r="AG134" i="1"/>
  <c r="AL134" i="1"/>
  <c r="AM134" i="1"/>
  <c r="AN134" i="1"/>
  <c r="AG135" i="1"/>
  <c r="AL135" i="1"/>
  <c r="AM135" i="1"/>
  <c r="AN135" i="1"/>
  <c r="AG136" i="1"/>
  <c r="AL136" i="1"/>
  <c r="AM136" i="1"/>
  <c r="AN136" i="1"/>
  <c r="AG137" i="1"/>
  <c r="AL137" i="1"/>
  <c r="AM137" i="1"/>
  <c r="AN137" i="1"/>
  <c r="AG138" i="1"/>
  <c r="AL138" i="1"/>
  <c r="AM138" i="1"/>
  <c r="AN138" i="1"/>
  <c r="AG139" i="1"/>
  <c r="AL139" i="1"/>
  <c r="AM139" i="1"/>
  <c r="AN139" i="1"/>
  <c r="AG140" i="1"/>
  <c r="AL140" i="1"/>
  <c r="AM140" i="1"/>
  <c r="AN140" i="1"/>
  <c r="AG141" i="1"/>
  <c r="AL141" i="1"/>
  <c r="AM141" i="1"/>
  <c r="AN141" i="1"/>
  <c r="AG142" i="1"/>
  <c r="AL142" i="1"/>
  <c r="AM142" i="1"/>
  <c r="AN142" i="1"/>
  <c r="AG143" i="1"/>
  <c r="AL143" i="1"/>
  <c r="AM143" i="1"/>
  <c r="AN143" i="1"/>
  <c r="AG144" i="1"/>
  <c r="AL144" i="1"/>
  <c r="AM144" i="1"/>
  <c r="AN144" i="1"/>
  <c r="AG145" i="1"/>
  <c r="AL145" i="1"/>
  <c r="AM145" i="1"/>
  <c r="AN145" i="1"/>
  <c r="AG146" i="1"/>
  <c r="AL146" i="1"/>
  <c r="AM146" i="1"/>
  <c r="AN146" i="1"/>
  <c r="AG147" i="1"/>
  <c r="AL147" i="1"/>
  <c r="AM147" i="1"/>
  <c r="AN147" i="1"/>
  <c r="AG148" i="1"/>
  <c r="AL148" i="1"/>
  <c r="AM148" i="1"/>
  <c r="AN148" i="1"/>
  <c r="AG149" i="1"/>
  <c r="AL149" i="1"/>
  <c r="AM149" i="1"/>
  <c r="AN149" i="1"/>
  <c r="AG150" i="1"/>
  <c r="AL150" i="1"/>
  <c r="AM150" i="1"/>
  <c r="AN150" i="1"/>
  <c r="AG151" i="1"/>
  <c r="AL151" i="1"/>
  <c r="AM151" i="1"/>
  <c r="AN151" i="1"/>
  <c r="AG152" i="1"/>
  <c r="AL152" i="1"/>
  <c r="AM152" i="1"/>
  <c r="AN152" i="1"/>
  <c r="AG153" i="1"/>
  <c r="AL153" i="1"/>
  <c r="AM153" i="1"/>
  <c r="AN153" i="1"/>
  <c r="AG154" i="1"/>
  <c r="AL154" i="1"/>
  <c r="AM154" i="1"/>
  <c r="AN154" i="1"/>
  <c r="AG155" i="1"/>
  <c r="AL155" i="1"/>
  <c r="AM155" i="1"/>
  <c r="AN155" i="1"/>
  <c r="AG156" i="1"/>
  <c r="AL156" i="1"/>
  <c r="AM156" i="1"/>
  <c r="AN156" i="1"/>
  <c r="AG157" i="1"/>
  <c r="AL157" i="1"/>
  <c r="AM157" i="1"/>
  <c r="AN157" i="1"/>
  <c r="AG158" i="1"/>
  <c r="AL158" i="1"/>
  <c r="AM158" i="1"/>
  <c r="AN158" i="1"/>
  <c r="AL39" i="1"/>
  <c r="AN39" i="1"/>
  <c r="AM39" i="1"/>
  <c r="AG39" i="1"/>
  <c r="AG245" i="1"/>
  <c r="Y377" i="1"/>
  <c r="CA345" i="1"/>
  <c r="B402" i="1" s="1"/>
  <c r="AG345" i="1"/>
  <c r="V293" i="1"/>
  <c r="Y293" i="1"/>
  <c r="AB293" i="1"/>
  <c r="AI378" i="1" l="1"/>
  <c r="AJ378" i="1" s="1"/>
  <c r="B404" i="1" s="1"/>
  <c r="AG293" i="1"/>
  <c r="B327" i="1" s="1"/>
  <c r="AH379" i="1"/>
  <c r="B403" i="1" s="1"/>
  <c r="AG377" i="1"/>
  <c r="B405" i="1" s="1"/>
  <c r="AJ159" i="1"/>
  <c r="B165" i="1" s="1"/>
  <c r="CA255" i="1" l="1"/>
  <c r="B323" i="1" s="1"/>
  <c r="CA215" i="1"/>
  <c r="AG215" i="1"/>
  <c r="AH245" i="1" s="1"/>
  <c r="B250" i="1" s="1"/>
  <c r="CA169" i="1"/>
  <c r="B209" i="1" s="1"/>
  <c r="AG169" i="1"/>
  <c r="S159" i="1"/>
  <c r="U159" i="1"/>
  <c r="W159" i="1"/>
  <c r="Y159" i="1"/>
  <c r="AA159" i="1"/>
  <c r="AC159" i="1"/>
  <c r="AI292" i="1" l="1"/>
  <c r="AN273" i="1"/>
  <c r="AN281" i="1"/>
  <c r="AN289" i="1"/>
  <c r="AN270" i="1"/>
  <c r="AN274" i="1"/>
  <c r="AN282" i="1"/>
  <c r="AN290" i="1"/>
  <c r="AN271" i="1"/>
  <c r="AN275" i="1"/>
  <c r="AN283" i="1"/>
  <c r="AN291" i="1"/>
  <c r="AN272" i="1"/>
  <c r="AN276" i="1"/>
  <c r="AN284" i="1"/>
  <c r="AN292" i="1"/>
  <c r="AN277" i="1"/>
  <c r="AN285" i="1"/>
  <c r="AN278" i="1"/>
  <c r="AN286" i="1"/>
  <c r="AN279" i="1"/>
  <c r="AN287" i="1"/>
  <c r="AN268" i="1"/>
  <c r="AN280" i="1"/>
  <c r="AN288" i="1"/>
  <c r="AN269" i="1"/>
  <c r="AK268" i="1"/>
  <c r="AU289" i="1"/>
  <c r="AU292" i="1"/>
  <c r="AS276" i="1"/>
  <c r="AU279" i="1"/>
  <c r="AU282" i="1"/>
  <c r="AS285" i="1"/>
  <c r="AS288" i="1"/>
  <c r="AU268" i="1"/>
  <c r="AU270" i="1"/>
  <c r="AU273" i="1"/>
  <c r="AU276" i="1"/>
  <c r="AU285" i="1"/>
  <c r="AU288" i="1"/>
  <c r="AU291" i="1"/>
  <c r="AS268" i="1"/>
  <c r="AS272" i="1"/>
  <c r="AU275" i="1"/>
  <c r="AU278" i="1"/>
  <c r="AU281" i="1"/>
  <c r="AU284" i="1"/>
  <c r="AU287" i="1"/>
  <c r="AU272" i="1"/>
  <c r="AU290" i="1"/>
  <c r="AS280" i="1"/>
  <c r="AU283" i="1"/>
  <c r="AK270" i="1"/>
  <c r="AU269" i="1"/>
  <c r="AU271" i="1"/>
  <c r="AU274" i="1"/>
  <c r="AU277" i="1"/>
  <c r="AU280" i="1"/>
  <c r="AU286" i="1"/>
  <c r="AS289" i="1"/>
  <c r="AS292" i="1"/>
  <c r="AS284" i="1"/>
  <c r="AS279" i="1"/>
  <c r="AS269" i="1"/>
  <c r="AS282" i="1"/>
  <c r="AS287" i="1"/>
  <c r="AS271" i="1"/>
  <c r="AS281" i="1"/>
  <c r="AS275" i="1"/>
  <c r="AS278" i="1"/>
  <c r="AS274" i="1"/>
  <c r="AS270" i="1"/>
  <c r="AS290" i="1"/>
  <c r="AS277" i="1"/>
  <c r="AS283" i="1"/>
  <c r="AS273" i="1"/>
  <c r="AS286" i="1"/>
  <c r="AS291" i="1"/>
  <c r="AK271" i="1"/>
  <c r="AK279" i="1"/>
  <c r="AK287" i="1"/>
  <c r="AK278" i="1"/>
  <c r="AK272" i="1"/>
  <c r="AK280" i="1"/>
  <c r="AK288" i="1"/>
  <c r="AK273" i="1"/>
  <c r="AK281" i="1"/>
  <c r="AK289" i="1"/>
  <c r="AK274" i="1"/>
  <c r="AK282" i="1"/>
  <c r="AK290" i="1"/>
  <c r="AK275" i="1"/>
  <c r="AK283" i="1"/>
  <c r="AK291" i="1"/>
  <c r="AK286" i="1"/>
  <c r="AK276" i="1"/>
  <c r="AK284" i="1"/>
  <c r="AK292" i="1"/>
  <c r="AK277" i="1"/>
  <c r="AK285" i="1"/>
  <c r="AK269" i="1"/>
  <c r="AH295" i="1"/>
  <c r="B296" i="1" s="1"/>
  <c r="AG229" i="1"/>
  <c r="AI229" i="1" s="1"/>
  <c r="AG235" i="1"/>
  <c r="AI235" i="1" s="1"/>
  <c r="AK238" i="1"/>
  <c r="AG237" i="1"/>
  <c r="AI237" i="1" s="1"/>
  <c r="AK225" i="1"/>
  <c r="AK232" i="1"/>
  <c r="AK235" i="1"/>
  <c r="AG239" i="1"/>
  <c r="AI239" i="1" s="1"/>
  <c r="AK241" i="1"/>
  <c r="AK233" i="1"/>
  <c r="AG226" i="1"/>
  <c r="AI226" i="1" s="1"/>
  <c r="AK229" i="1"/>
  <c r="AG233" i="1"/>
  <c r="AG236" i="1"/>
  <c r="AI236" i="1" s="1"/>
  <c r="AG242" i="1"/>
  <c r="AI242" i="1" s="1"/>
  <c r="AG227" i="1"/>
  <c r="AI227" i="1" s="1"/>
  <c r="AG240" i="1"/>
  <c r="AI240" i="1" s="1"/>
  <c r="AK242" i="1"/>
  <c r="AK226" i="1"/>
  <c r="AG230" i="1"/>
  <c r="AI230" i="1" s="1"/>
  <c r="AI233" i="1"/>
  <c r="AK236" i="1"/>
  <c r="AK239" i="1"/>
  <c r="AK230" i="1"/>
  <c r="AK227" i="1"/>
  <c r="AG231" i="1"/>
  <c r="AI231" i="1" s="1"/>
  <c r="AG234" i="1"/>
  <c r="AI234" i="1" s="1"/>
  <c r="AG243" i="1"/>
  <c r="AI243" i="1" s="1"/>
  <c r="AK234" i="1"/>
  <c r="AG228" i="1"/>
  <c r="AI228" i="1" s="1"/>
  <c r="AK231" i="1"/>
  <c r="AK237" i="1"/>
  <c r="AK240" i="1"/>
  <c r="AK243" i="1"/>
  <c r="AK228" i="1"/>
  <c r="AG238" i="1"/>
  <c r="AI238" i="1" s="1"/>
  <c r="AG241" i="1"/>
  <c r="AI241" i="1" s="1"/>
  <c r="AG225" i="1"/>
  <c r="AI225" i="1" s="1"/>
  <c r="AG232" i="1"/>
  <c r="AI232" i="1" s="1"/>
  <c r="AK224" i="1"/>
  <c r="AG224" i="1"/>
  <c r="AH179" i="1"/>
  <c r="AL179" i="1" s="1"/>
  <c r="AH181" i="1"/>
  <c r="AL181" i="1" s="1"/>
  <c r="AJ185" i="1"/>
  <c r="AN181" i="1"/>
  <c r="AJ182" i="1"/>
  <c r="AN188" i="1"/>
  <c r="AJ189" i="1"/>
  <c r="AH190" i="1"/>
  <c r="AL190" i="1" s="1"/>
  <c r="AT190" i="1"/>
  <c r="AT191" i="1"/>
  <c r="AN194" i="1"/>
  <c r="AJ195" i="1"/>
  <c r="AJ196" i="1"/>
  <c r="AH183" i="1"/>
  <c r="AL183" i="1" s="1"/>
  <c r="AH184" i="1"/>
  <c r="AL184" i="1" s="1"/>
  <c r="AT184" i="1"/>
  <c r="AT185" i="1"/>
  <c r="AN189" i="1"/>
  <c r="AJ190" i="1"/>
  <c r="AN195" i="1"/>
  <c r="AH197" i="1"/>
  <c r="AL197" i="1" s="1"/>
  <c r="AH198" i="1"/>
  <c r="AL198" i="1" s="1"/>
  <c r="AT198" i="1"/>
  <c r="AN182" i="1"/>
  <c r="AJ183" i="1"/>
  <c r="AJ184" i="1"/>
  <c r="AH191" i="1"/>
  <c r="AL191" i="1" s="1"/>
  <c r="AH192" i="1"/>
  <c r="AL192" i="1" s="1"/>
  <c r="AT192" i="1"/>
  <c r="AN196" i="1"/>
  <c r="AJ197" i="1"/>
  <c r="AJ198" i="1"/>
  <c r="AT179" i="1"/>
  <c r="AH180" i="1"/>
  <c r="AL180" i="1" s="1"/>
  <c r="AT180" i="1"/>
  <c r="AN183" i="1"/>
  <c r="AH185" i="1"/>
  <c r="AL185" i="1" s="1"/>
  <c r="AH186" i="1"/>
  <c r="AL186" i="1" s="1"/>
  <c r="AT186" i="1"/>
  <c r="AT187" i="1"/>
  <c r="AN190" i="1"/>
  <c r="AJ191" i="1"/>
  <c r="AJ192" i="1"/>
  <c r="AT193" i="1"/>
  <c r="AN197" i="1"/>
  <c r="AN179" i="1"/>
  <c r="AJ180" i="1"/>
  <c r="AN184" i="1"/>
  <c r="AN185" i="1"/>
  <c r="AJ186" i="1"/>
  <c r="AN191" i="1"/>
  <c r="AH193" i="1"/>
  <c r="AL193" i="1" s="1"/>
  <c r="AN198" i="1"/>
  <c r="AT181" i="1"/>
  <c r="AH187" i="1"/>
  <c r="AL187" i="1" s="1"/>
  <c r="AH188" i="1"/>
  <c r="AL188" i="1" s="1"/>
  <c r="AT188" i="1"/>
  <c r="AN192" i="1"/>
  <c r="AJ193" i="1"/>
  <c r="AH194" i="1"/>
  <c r="AL194" i="1" s="1"/>
  <c r="AT194" i="1"/>
  <c r="AT195" i="1"/>
  <c r="AN180" i="1"/>
  <c r="AJ181" i="1"/>
  <c r="AN186" i="1"/>
  <c r="AJ187" i="1"/>
  <c r="AJ188" i="1"/>
  <c r="AT189" i="1"/>
  <c r="AN193" i="1"/>
  <c r="AJ194" i="1"/>
  <c r="AH182" i="1"/>
  <c r="AL182" i="1" s="1"/>
  <c r="AT182" i="1"/>
  <c r="AT183" i="1"/>
  <c r="AN187" i="1"/>
  <c r="AH189" i="1"/>
  <c r="AL189" i="1" s="1"/>
  <c r="AH195" i="1"/>
  <c r="AL195" i="1" s="1"/>
  <c r="AH196" i="1"/>
  <c r="AL196" i="1" s="1"/>
  <c r="AT196" i="1"/>
  <c r="AT197" i="1"/>
  <c r="AJ179" i="1"/>
  <c r="CA29" i="1"/>
  <c r="B163" i="1" s="1"/>
  <c r="AG29" i="1"/>
  <c r="BD155" i="1" l="1"/>
  <c r="BD147" i="1"/>
  <c r="BD139" i="1"/>
  <c r="BD131" i="1"/>
  <c r="BD123" i="1"/>
  <c r="BD115" i="1"/>
  <c r="BD107" i="1"/>
  <c r="BD99" i="1"/>
  <c r="BD91" i="1"/>
  <c r="BD83" i="1"/>
  <c r="BD75" i="1"/>
  <c r="BD67" i="1"/>
  <c r="BD59" i="1"/>
  <c r="BD51" i="1"/>
  <c r="BD43" i="1"/>
  <c r="BD154" i="1"/>
  <c r="BD146" i="1"/>
  <c r="BD130" i="1"/>
  <c r="BD122" i="1"/>
  <c r="BD106" i="1"/>
  <c r="BD90" i="1"/>
  <c r="BD82" i="1"/>
  <c r="BD66" i="1"/>
  <c r="BD58" i="1"/>
  <c r="BD42" i="1"/>
  <c r="BD48" i="1"/>
  <c r="BD151" i="1"/>
  <c r="BD119" i="1"/>
  <c r="BD103" i="1"/>
  <c r="BD87" i="1"/>
  <c r="BD55" i="1"/>
  <c r="BD45" i="1"/>
  <c r="BD140" i="1"/>
  <c r="BD108" i="1"/>
  <c r="BD84" i="1"/>
  <c r="BD44" i="1"/>
  <c r="BD138" i="1"/>
  <c r="BD114" i="1"/>
  <c r="BD98" i="1"/>
  <c r="BD74" i="1"/>
  <c r="BD50" i="1"/>
  <c r="BD143" i="1"/>
  <c r="BD111" i="1"/>
  <c r="BD71" i="1"/>
  <c r="BD47" i="1"/>
  <c r="BD132" i="1"/>
  <c r="BD92" i="1"/>
  <c r="AQ158" i="1"/>
  <c r="BD153" i="1"/>
  <c r="BD145" i="1"/>
  <c r="BD137" i="1"/>
  <c r="BD129" i="1"/>
  <c r="BD121" i="1"/>
  <c r="BD113" i="1"/>
  <c r="BD105" i="1"/>
  <c r="BD97" i="1"/>
  <c r="BD89" i="1"/>
  <c r="BD81" i="1"/>
  <c r="BD73" i="1"/>
  <c r="BD65" i="1"/>
  <c r="BD57" i="1"/>
  <c r="BD49" i="1"/>
  <c r="BD41" i="1"/>
  <c r="BD80" i="1"/>
  <c r="BD64" i="1"/>
  <c r="BD40" i="1"/>
  <c r="BD135" i="1"/>
  <c r="BD79" i="1"/>
  <c r="BD124" i="1"/>
  <c r="BD76" i="1"/>
  <c r="BD152" i="1"/>
  <c r="BD144" i="1"/>
  <c r="BD136" i="1"/>
  <c r="BD128" i="1"/>
  <c r="BD120" i="1"/>
  <c r="BD112" i="1"/>
  <c r="BD104" i="1"/>
  <c r="BD96" i="1"/>
  <c r="BD88" i="1"/>
  <c r="BD72" i="1"/>
  <c r="BD56" i="1"/>
  <c r="BD127" i="1"/>
  <c r="BD95" i="1"/>
  <c r="BD63" i="1"/>
  <c r="BD148" i="1"/>
  <c r="BD68" i="1"/>
  <c r="BD158" i="1"/>
  <c r="BD150" i="1"/>
  <c r="BD142" i="1"/>
  <c r="BD134" i="1"/>
  <c r="BD126" i="1"/>
  <c r="BD118" i="1"/>
  <c r="BD110" i="1"/>
  <c r="BD102" i="1"/>
  <c r="BD94" i="1"/>
  <c r="BD86" i="1"/>
  <c r="BD78" i="1"/>
  <c r="BD70" i="1"/>
  <c r="BD62" i="1"/>
  <c r="BD54" i="1"/>
  <c r="BD46" i="1"/>
  <c r="BD85" i="1"/>
  <c r="BD69" i="1"/>
  <c r="BD61" i="1"/>
  <c r="BD156" i="1"/>
  <c r="BD100" i="1"/>
  <c r="BD52" i="1"/>
  <c r="BD157" i="1"/>
  <c r="BD149" i="1"/>
  <c r="BD141" i="1"/>
  <c r="BD133" i="1"/>
  <c r="BD125" i="1"/>
  <c r="BD117" i="1"/>
  <c r="BD109" i="1"/>
  <c r="BD101" i="1"/>
  <c r="BD93" i="1"/>
  <c r="BD77" i="1"/>
  <c r="BD53" i="1"/>
  <c r="BD116" i="1"/>
  <c r="BD60" i="1"/>
  <c r="AJ292" i="1"/>
  <c r="B328" i="1" s="1"/>
  <c r="BD39" i="1"/>
  <c r="BB51" i="1"/>
  <c r="BB59" i="1"/>
  <c r="BB67" i="1"/>
  <c r="BB75" i="1"/>
  <c r="BB83" i="1"/>
  <c r="BB91" i="1"/>
  <c r="BB99" i="1"/>
  <c r="BB107" i="1"/>
  <c r="BB115" i="1"/>
  <c r="BB123" i="1"/>
  <c r="BB131" i="1"/>
  <c r="BB139" i="1"/>
  <c r="BB147" i="1"/>
  <c r="BB155" i="1"/>
  <c r="BB151" i="1"/>
  <c r="BB72" i="1"/>
  <c r="BB104" i="1"/>
  <c r="BB137" i="1"/>
  <c r="BB58" i="1"/>
  <c r="BB106" i="1"/>
  <c r="BB52" i="1"/>
  <c r="BB60" i="1"/>
  <c r="BB68" i="1"/>
  <c r="BB76" i="1"/>
  <c r="BB84" i="1"/>
  <c r="BB92" i="1"/>
  <c r="BB100" i="1"/>
  <c r="BB108" i="1"/>
  <c r="BB116" i="1"/>
  <c r="BB124" i="1"/>
  <c r="BB132" i="1"/>
  <c r="BB140" i="1"/>
  <c r="BB148" i="1"/>
  <c r="BB156" i="1"/>
  <c r="BB101" i="1"/>
  <c r="BB117" i="1"/>
  <c r="BB133" i="1"/>
  <c r="BB149" i="1"/>
  <c r="BB134" i="1"/>
  <c r="BB150" i="1"/>
  <c r="BB63" i="1"/>
  <c r="BB79" i="1"/>
  <c r="BB103" i="1"/>
  <c r="BB119" i="1"/>
  <c r="BB48" i="1"/>
  <c r="BB88" i="1"/>
  <c r="BB120" i="1"/>
  <c r="BB144" i="1"/>
  <c r="BB121" i="1"/>
  <c r="BB74" i="1"/>
  <c r="BB114" i="1"/>
  <c r="BB154" i="1"/>
  <c r="BB45" i="1"/>
  <c r="BB53" i="1"/>
  <c r="BB61" i="1"/>
  <c r="BB69" i="1"/>
  <c r="BB77" i="1"/>
  <c r="BB85" i="1"/>
  <c r="BB93" i="1"/>
  <c r="BB109" i="1"/>
  <c r="BB125" i="1"/>
  <c r="BB141" i="1"/>
  <c r="BB157" i="1"/>
  <c r="BB158" i="1"/>
  <c r="BB55" i="1"/>
  <c r="BB95" i="1"/>
  <c r="BB135" i="1"/>
  <c r="BB64" i="1"/>
  <c r="BB96" i="1"/>
  <c r="BB128" i="1"/>
  <c r="BB145" i="1"/>
  <c r="BB82" i="1"/>
  <c r="BB138" i="1"/>
  <c r="BB46" i="1"/>
  <c r="BB54" i="1"/>
  <c r="BB62" i="1"/>
  <c r="BB70" i="1"/>
  <c r="BB78" i="1"/>
  <c r="BB86" i="1"/>
  <c r="BB94" i="1"/>
  <c r="BB102" i="1"/>
  <c r="BB110" i="1"/>
  <c r="BB118" i="1"/>
  <c r="BB126" i="1"/>
  <c r="BB142" i="1"/>
  <c r="BB47" i="1"/>
  <c r="BB71" i="1"/>
  <c r="BB87" i="1"/>
  <c r="BB111" i="1"/>
  <c r="BB143" i="1"/>
  <c r="BB56" i="1"/>
  <c r="BB80" i="1"/>
  <c r="BB112" i="1"/>
  <c r="BB136" i="1"/>
  <c r="BB153" i="1"/>
  <c r="BB66" i="1"/>
  <c r="BB130" i="1"/>
  <c r="BB127" i="1"/>
  <c r="BB152" i="1"/>
  <c r="BB50" i="1"/>
  <c r="BB122" i="1"/>
  <c r="BB90" i="1"/>
  <c r="BB49" i="1"/>
  <c r="BB57" i="1"/>
  <c r="BB65" i="1"/>
  <c r="BB73" i="1"/>
  <c r="BB81" i="1"/>
  <c r="BB89" i="1"/>
  <c r="BB97" i="1"/>
  <c r="BB105" i="1"/>
  <c r="BB113" i="1"/>
  <c r="BB129" i="1"/>
  <c r="BB98" i="1"/>
  <c r="BB146" i="1"/>
  <c r="BB40" i="1"/>
  <c r="BB41" i="1"/>
  <c r="BB43" i="1"/>
  <c r="BB44" i="1"/>
  <c r="BB39" i="1"/>
  <c r="BB42" i="1"/>
  <c r="AN293" i="1"/>
  <c r="B330" i="1" s="1"/>
  <c r="AS293" i="1"/>
  <c r="B326" i="1" s="1"/>
  <c r="AU293" i="1"/>
  <c r="B331" i="1" s="1"/>
  <c r="AK293" i="1"/>
  <c r="B329" i="1" s="1"/>
  <c r="AG244" i="1"/>
  <c r="B251" i="1" s="1"/>
  <c r="AK244" i="1"/>
  <c r="B253" i="1" s="1"/>
  <c r="AI224" i="1"/>
  <c r="AI244" i="1" s="1"/>
  <c r="B252" i="1" s="1"/>
  <c r="AO184" i="1"/>
  <c r="AO181" i="1"/>
  <c r="AO198" i="1"/>
  <c r="AO186" i="1"/>
  <c r="AO185" i="1"/>
  <c r="AO188" i="1"/>
  <c r="AT199" i="1"/>
  <c r="B213" i="1" s="1"/>
  <c r="AO196" i="1"/>
  <c r="AJ199" i="1"/>
  <c r="B212" i="1" s="1"/>
  <c r="AO194" i="1"/>
  <c r="AO183" i="1"/>
  <c r="AO179" i="1"/>
  <c r="AO187" i="1"/>
  <c r="AO192" i="1"/>
  <c r="AO195" i="1"/>
  <c r="AO180" i="1"/>
  <c r="AO182" i="1"/>
  <c r="AO193" i="1"/>
  <c r="AO190" i="1"/>
  <c r="AL199" i="1"/>
  <c r="B211" i="1" s="1"/>
  <c r="AO197" i="1"/>
  <c r="AO189" i="1"/>
  <c r="AH199" i="1"/>
  <c r="AO191" i="1"/>
  <c r="AH39" i="1"/>
  <c r="AO40" i="1"/>
  <c r="AQ41" i="1"/>
  <c r="AH44" i="1"/>
  <c r="AO48" i="1"/>
  <c r="AQ49" i="1"/>
  <c r="AH52" i="1"/>
  <c r="AO56" i="1"/>
  <c r="AQ57" i="1"/>
  <c r="AH60" i="1"/>
  <c r="AO64" i="1"/>
  <c r="AQ65" i="1"/>
  <c r="AH68" i="1"/>
  <c r="AO72" i="1"/>
  <c r="AQ73" i="1"/>
  <c r="AH76" i="1"/>
  <c r="AO80" i="1"/>
  <c r="AQ81" i="1"/>
  <c r="AH84" i="1"/>
  <c r="AO88" i="1"/>
  <c r="AQ89" i="1"/>
  <c r="AH92" i="1"/>
  <c r="AO96" i="1"/>
  <c r="AQ97" i="1"/>
  <c r="AH100" i="1"/>
  <c r="AO104" i="1"/>
  <c r="AQ105" i="1"/>
  <c r="AH108" i="1"/>
  <c r="AO112" i="1"/>
  <c r="AQ113" i="1"/>
  <c r="AH116" i="1"/>
  <c r="AO120" i="1"/>
  <c r="AQ121" i="1"/>
  <c r="AH124" i="1"/>
  <c r="AO128" i="1"/>
  <c r="AQ129" i="1"/>
  <c r="AH132" i="1"/>
  <c r="AO136" i="1"/>
  <c r="AQ137" i="1"/>
  <c r="AH140" i="1"/>
  <c r="AO144" i="1"/>
  <c r="AQ145" i="1"/>
  <c r="AH148" i="1"/>
  <c r="AO152" i="1"/>
  <c r="AQ153" i="1"/>
  <c r="AH156" i="1"/>
  <c r="AQ40" i="1"/>
  <c r="AH43" i="1"/>
  <c r="AO47" i="1"/>
  <c r="AQ48" i="1"/>
  <c r="AH51" i="1"/>
  <c r="AO55" i="1"/>
  <c r="AQ56" i="1"/>
  <c r="AH59" i="1"/>
  <c r="AO63" i="1"/>
  <c r="AQ64" i="1"/>
  <c r="AH67" i="1"/>
  <c r="AO71" i="1"/>
  <c r="AQ72" i="1"/>
  <c r="AH75" i="1"/>
  <c r="AO79" i="1"/>
  <c r="AQ80" i="1"/>
  <c r="AH83" i="1"/>
  <c r="AO87" i="1"/>
  <c r="AQ88" i="1"/>
  <c r="AH91" i="1"/>
  <c r="AO95" i="1"/>
  <c r="AQ96" i="1"/>
  <c r="AH99" i="1"/>
  <c r="AO103" i="1"/>
  <c r="AQ104" i="1"/>
  <c r="AH107" i="1"/>
  <c r="AO111" i="1"/>
  <c r="AQ112" i="1"/>
  <c r="AH115" i="1"/>
  <c r="AO119" i="1"/>
  <c r="AQ120" i="1"/>
  <c r="AH123" i="1"/>
  <c r="AO127" i="1"/>
  <c r="AQ128" i="1"/>
  <c r="AH131" i="1"/>
  <c r="AO135" i="1"/>
  <c r="AQ136" i="1"/>
  <c r="AH139" i="1"/>
  <c r="AH42" i="1"/>
  <c r="AO46" i="1"/>
  <c r="AQ47" i="1"/>
  <c r="AH50" i="1"/>
  <c r="AO54" i="1"/>
  <c r="AQ55" i="1"/>
  <c r="AH58" i="1"/>
  <c r="AO62" i="1"/>
  <c r="AQ63" i="1"/>
  <c r="AH66" i="1"/>
  <c r="AO70" i="1"/>
  <c r="AQ71" i="1"/>
  <c r="AH74" i="1"/>
  <c r="AO78" i="1"/>
  <c r="AQ79" i="1"/>
  <c r="AH82" i="1"/>
  <c r="AO86" i="1"/>
  <c r="AQ87" i="1"/>
  <c r="AH90" i="1"/>
  <c r="AO94" i="1"/>
  <c r="AQ95" i="1"/>
  <c r="AH98" i="1"/>
  <c r="AO102" i="1"/>
  <c r="AQ103" i="1"/>
  <c r="AH106" i="1"/>
  <c r="AO110" i="1"/>
  <c r="AQ111" i="1"/>
  <c r="AH114" i="1"/>
  <c r="AO118" i="1"/>
  <c r="AQ119" i="1"/>
  <c r="AH122" i="1"/>
  <c r="AO126" i="1"/>
  <c r="AQ127" i="1"/>
  <c r="AH130" i="1"/>
  <c r="AO134" i="1"/>
  <c r="AQ135" i="1"/>
  <c r="AH138" i="1"/>
  <c r="AO142" i="1"/>
  <c r="AQ143" i="1"/>
  <c r="AH146" i="1"/>
  <c r="AO150" i="1"/>
  <c r="AQ151" i="1"/>
  <c r="AH154" i="1"/>
  <c r="AO158" i="1"/>
  <c r="AO124" i="1"/>
  <c r="AH128" i="1"/>
  <c r="AQ133" i="1"/>
  <c r="AH136" i="1"/>
  <c r="AO140" i="1"/>
  <c r="AO148" i="1"/>
  <c r="AQ149" i="1"/>
  <c r="AO156" i="1"/>
  <c r="AQ39" i="1"/>
  <c r="AO43" i="1"/>
  <c r="AH47" i="1"/>
  <c r="AO51" i="1"/>
  <c r="AQ52" i="1"/>
  <c r="AH55" i="1"/>
  <c r="AO59" i="1"/>
  <c r="AH63" i="1"/>
  <c r="AO67" i="1"/>
  <c r="AH71" i="1"/>
  <c r="AO75" i="1"/>
  <c r="AH79" i="1"/>
  <c r="AO83" i="1"/>
  <c r="AH87" i="1"/>
  <c r="AH41" i="1"/>
  <c r="AO45" i="1"/>
  <c r="AQ46" i="1"/>
  <c r="AH49" i="1"/>
  <c r="AO53" i="1"/>
  <c r="AQ54" i="1"/>
  <c r="AH57" i="1"/>
  <c r="AO61" i="1"/>
  <c r="AQ62" i="1"/>
  <c r="AH65" i="1"/>
  <c r="AO69" i="1"/>
  <c r="AQ70" i="1"/>
  <c r="AH73" i="1"/>
  <c r="AO77" i="1"/>
  <c r="AQ78" i="1"/>
  <c r="AH81" i="1"/>
  <c r="AO85" i="1"/>
  <c r="AQ86" i="1"/>
  <c r="AH89" i="1"/>
  <c r="AO93" i="1"/>
  <c r="AQ94" i="1"/>
  <c r="AH97" i="1"/>
  <c r="AO101" i="1"/>
  <c r="AQ102" i="1"/>
  <c r="AH105" i="1"/>
  <c r="AO109" i="1"/>
  <c r="AQ110" i="1"/>
  <c r="AH113" i="1"/>
  <c r="AO117" i="1"/>
  <c r="AQ118" i="1"/>
  <c r="AH121" i="1"/>
  <c r="AO125" i="1"/>
  <c r="AQ126" i="1"/>
  <c r="AH129" i="1"/>
  <c r="AO133" i="1"/>
  <c r="AQ134" i="1"/>
  <c r="AH137" i="1"/>
  <c r="AO141" i="1"/>
  <c r="AQ142" i="1"/>
  <c r="AH145" i="1"/>
  <c r="AO149" i="1"/>
  <c r="AQ150" i="1"/>
  <c r="AH153" i="1"/>
  <c r="AO157" i="1"/>
  <c r="AO52" i="1"/>
  <c r="AO76" i="1"/>
  <c r="AO84" i="1"/>
  <c r="AH88" i="1"/>
  <c r="AQ93" i="1"/>
  <c r="AH96" i="1"/>
  <c r="AO100" i="1"/>
  <c r="AH104" i="1"/>
  <c r="AO108" i="1"/>
  <c r="AH112" i="1"/>
  <c r="AO116" i="1"/>
  <c r="AQ117" i="1"/>
  <c r="AH120" i="1"/>
  <c r="AQ125" i="1"/>
  <c r="AO132" i="1"/>
  <c r="AQ141" i="1"/>
  <c r="AH152" i="1"/>
  <c r="AQ157" i="1"/>
  <c r="AH40" i="1"/>
  <c r="AO44" i="1"/>
  <c r="AQ45" i="1"/>
  <c r="AH48" i="1"/>
  <c r="AQ53" i="1"/>
  <c r="AH56" i="1"/>
  <c r="AO60" i="1"/>
  <c r="AQ61" i="1"/>
  <c r="AH64" i="1"/>
  <c r="AO68" i="1"/>
  <c r="AQ69" i="1"/>
  <c r="AH72" i="1"/>
  <c r="AQ77" i="1"/>
  <c r="AH80" i="1"/>
  <c r="AQ85" i="1"/>
  <c r="AO92" i="1"/>
  <c r="AQ101" i="1"/>
  <c r="AQ109" i="1"/>
  <c r="AH144" i="1"/>
  <c r="AQ44" i="1"/>
  <c r="AQ60" i="1"/>
  <c r="AQ68" i="1"/>
  <c r="AQ76" i="1"/>
  <c r="AQ84" i="1"/>
  <c r="AO42" i="1"/>
  <c r="AQ58" i="1"/>
  <c r="AH62" i="1"/>
  <c r="AO65" i="1"/>
  <c r="AQ90" i="1"/>
  <c r="AO98" i="1"/>
  <c r="AH103" i="1"/>
  <c r="AQ107" i="1"/>
  <c r="AO115" i="1"/>
  <c r="AH117" i="1"/>
  <c r="AQ132" i="1"/>
  <c r="AO137" i="1"/>
  <c r="AH142" i="1"/>
  <c r="AO146" i="1"/>
  <c r="AQ147" i="1"/>
  <c r="AH158" i="1"/>
  <c r="AO50" i="1"/>
  <c r="AH69" i="1"/>
  <c r="AQ75" i="1"/>
  <c r="AO82" i="1"/>
  <c r="AQ98" i="1"/>
  <c r="AO106" i="1"/>
  <c r="AH111" i="1"/>
  <c r="AQ115" i="1"/>
  <c r="AO123" i="1"/>
  <c r="AH125" i="1"/>
  <c r="AQ140" i="1"/>
  <c r="AO143" i="1"/>
  <c r="AQ146" i="1"/>
  <c r="AH151" i="1"/>
  <c r="AQ156" i="1"/>
  <c r="AH70" i="1"/>
  <c r="AO73" i="1"/>
  <c r="AQ91" i="1"/>
  <c r="AO99" i="1"/>
  <c r="AH101" i="1"/>
  <c r="AO121" i="1"/>
  <c r="AH126" i="1"/>
  <c r="AQ144" i="1"/>
  <c r="AO41" i="1"/>
  <c r="AO58" i="1"/>
  <c r="AO90" i="1"/>
  <c r="AO107" i="1"/>
  <c r="AO129" i="1"/>
  <c r="AQ43" i="1"/>
  <c r="AQ124" i="1"/>
  <c r="AH149" i="1"/>
  <c r="AO153" i="1"/>
  <c r="AQ50" i="1"/>
  <c r="AH54" i="1"/>
  <c r="AO57" i="1"/>
  <c r="AQ82" i="1"/>
  <c r="AH86" i="1"/>
  <c r="AO89" i="1"/>
  <c r="AH94" i="1"/>
  <c r="AQ106" i="1"/>
  <c r="AO114" i="1"/>
  <c r="AH119" i="1"/>
  <c r="AQ123" i="1"/>
  <c r="AO131" i="1"/>
  <c r="AH133" i="1"/>
  <c r="AQ152" i="1"/>
  <c r="AQ92" i="1"/>
  <c r="AO97" i="1"/>
  <c r="AH102" i="1"/>
  <c r="AQ114" i="1"/>
  <c r="AO122" i="1"/>
  <c r="AH127" i="1"/>
  <c r="AQ131" i="1"/>
  <c r="AO139" i="1"/>
  <c r="AH141" i="1"/>
  <c r="AO145" i="1"/>
  <c r="AH147" i="1"/>
  <c r="AO155" i="1"/>
  <c r="AH157" i="1"/>
  <c r="AQ155" i="1"/>
  <c r="AO39" i="1"/>
  <c r="AH53" i="1"/>
  <c r="AQ59" i="1"/>
  <c r="AO66" i="1"/>
  <c r="AH85" i="1"/>
  <c r="AO91" i="1"/>
  <c r="AH93" i="1"/>
  <c r="AQ108" i="1"/>
  <c r="AO113" i="1"/>
  <c r="AH118" i="1"/>
  <c r="AQ130" i="1"/>
  <c r="AO138" i="1"/>
  <c r="AH143" i="1"/>
  <c r="AQ148" i="1"/>
  <c r="AO151" i="1"/>
  <c r="AQ154" i="1"/>
  <c r="AQ116" i="1"/>
  <c r="AH45" i="1"/>
  <c r="AQ51" i="1"/>
  <c r="AH77" i="1"/>
  <c r="AQ83" i="1"/>
  <c r="AH95" i="1"/>
  <c r="AQ99" i="1"/>
  <c r="AH109" i="1"/>
  <c r="AH134" i="1"/>
  <c r="AO147" i="1"/>
  <c r="AH155" i="1"/>
  <c r="AH61" i="1"/>
  <c r="AQ67" i="1"/>
  <c r="AO74" i="1"/>
  <c r="AQ42" i="1"/>
  <c r="AH46" i="1"/>
  <c r="AO49" i="1"/>
  <c r="AQ74" i="1"/>
  <c r="AH78" i="1"/>
  <c r="AO81" i="1"/>
  <c r="AQ100" i="1"/>
  <c r="AO105" i="1"/>
  <c r="AH110" i="1"/>
  <c r="AQ122" i="1"/>
  <c r="AO130" i="1"/>
  <c r="AH135" i="1"/>
  <c r="AQ139" i="1"/>
  <c r="AH150" i="1"/>
  <c r="AO154" i="1"/>
  <c r="AQ66" i="1"/>
  <c r="AQ138" i="1"/>
  <c r="BI66" i="15"/>
  <c r="BJ66" i="15" s="1"/>
  <c r="BI65" i="15"/>
  <c r="BJ65" i="15" s="1"/>
  <c r="BI64" i="15"/>
  <c r="BJ64" i="15" s="1"/>
  <c r="BI63" i="15"/>
  <c r="BJ63" i="15" s="1"/>
  <c r="BI62" i="15"/>
  <c r="BJ62" i="15" s="1"/>
  <c r="BI61" i="15"/>
  <c r="BJ61" i="15" s="1"/>
  <c r="BI60" i="15"/>
  <c r="BJ60" i="15" s="1"/>
  <c r="BI59" i="15"/>
  <c r="BJ59" i="15" s="1"/>
  <c r="BJ58" i="15"/>
  <c r="BI58" i="15"/>
  <c r="BI57" i="15"/>
  <c r="BJ57" i="15" s="1"/>
  <c r="BI56" i="15"/>
  <c r="BJ56" i="15" s="1"/>
  <c r="BI55" i="15"/>
  <c r="BJ55" i="15" s="1"/>
  <c r="BJ54" i="15"/>
  <c r="BI54" i="15"/>
  <c r="BI53" i="15"/>
  <c r="BJ53" i="15" s="1"/>
  <c r="BJ52" i="15"/>
  <c r="BI52" i="15"/>
  <c r="BI51" i="15"/>
  <c r="BJ51" i="15" s="1"/>
  <c r="BJ50" i="15"/>
  <c r="BI50" i="15"/>
  <c r="BI49" i="15"/>
  <c r="BJ49" i="15" s="1"/>
  <c r="BI48" i="15"/>
  <c r="BJ48" i="15" s="1"/>
  <c r="BI47" i="15"/>
  <c r="BJ47" i="15" s="1"/>
  <c r="BI46" i="15"/>
  <c r="BJ46" i="15" s="1"/>
  <c r="BI45" i="15"/>
  <c r="BJ45" i="15" s="1"/>
  <c r="BI44" i="15"/>
  <c r="BJ44" i="15" s="1"/>
  <c r="BI43" i="15"/>
  <c r="BJ43" i="15" s="1"/>
  <c r="BJ42" i="15"/>
  <c r="BI42" i="15"/>
  <c r="BI41" i="15"/>
  <c r="BJ41" i="15" s="1"/>
  <c r="BI40" i="15"/>
  <c r="BJ40" i="15" s="1"/>
  <c r="BI39" i="15"/>
  <c r="BJ39" i="15" s="1"/>
  <c r="BJ38" i="15"/>
  <c r="BI38" i="15"/>
  <c r="BI37" i="15"/>
  <c r="BJ37" i="15" s="1"/>
  <c r="BJ36" i="15"/>
  <c r="BI36" i="15"/>
  <c r="BI35" i="15"/>
  <c r="BJ35" i="15" s="1"/>
  <c r="BJ34" i="15"/>
  <c r="BI34" i="15"/>
  <c r="BI33" i="15"/>
  <c r="BJ33" i="15" s="1"/>
  <c r="BI32" i="15"/>
  <c r="BJ32" i="15" s="1"/>
  <c r="N10" i="7"/>
  <c r="B10" i="7"/>
  <c r="N8" i="1"/>
  <c r="B8" i="1"/>
  <c r="N10" i="15"/>
  <c r="B10" i="15"/>
  <c r="N10" i="14"/>
  <c r="B10" i="14"/>
  <c r="BD159" i="1" l="1"/>
  <c r="B168" i="1" s="1"/>
  <c r="BB159" i="1"/>
  <c r="B167" i="1" s="1"/>
  <c r="AO199" i="1"/>
  <c r="B210" i="1" s="1"/>
  <c r="AO159" i="1"/>
  <c r="B164" i="1" s="1"/>
  <c r="AQ159" i="1"/>
  <c r="AH159" i="1"/>
  <c r="BJ67" i="15"/>
  <c r="B68" i="15" s="1"/>
  <c r="B166" i="1" l="1"/>
  <c r="N9" i="3"/>
  <c r="B9" i="3"/>
</calcChain>
</file>

<file path=xl/sharedStrings.xml><?xml version="1.0" encoding="utf-8"?>
<sst xmlns="http://schemas.openxmlformats.org/spreadsheetml/2006/main" count="979" uniqueCount="558">
  <si>
    <t>CENSO NACIONAL DE GOBIERNOS
ESTATALES 2023</t>
  </si>
  <si>
    <t>Módulo 1.
Administración Pública de la entidad federativa</t>
  </si>
  <si>
    <t>Índice</t>
  </si>
  <si>
    <t>Entidad:</t>
  </si>
  <si>
    <t>Clave:</t>
  </si>
  <si>
    <t>Presentación</t>
  </si>
  <si>
    <t>Informantes</t>
  </si>
  <si>
    <t>Participantes</t>
  </si>
  <si>
    <t>Glosario</t>
  </si>
  <si>
    <t>CONFIDENCIALIDAD</t>
  </si>
  <si>
    <t>OBLIGATORIEDAD</t>
  </si>
  <si>
    <r>
      <t xml:space="preserve">Conforme a lo dispuesto por el </t>
    </r>
    <r>
      <rPr>
        <b/>
        <sz val="9"/>
        <color theme="0"/>
        <rFont val="Arial"/>
        <family val="2"/>
      </rPr>
      <t>Artículo 37</t>
    </r>
    <r>
      <rPr>
        <sz val="9"/>
        <color theme="0"/>
        <rFont val="Arial"/>
        <family val="2"/>
      </rPr>
      <t xml:space="preserve">, párrafo primero de la </t>
    </r>
    <r>
      <rPr>
        <b/>
        <sz val="9"/>
        <color theme="0"/>
        <rFont val="Arial"/>
        <family val="2"/>
      </rPr>
      <t>Ley del Sistema Nacional de Información Estadística y Geográfica</t>
    </r>
    <r>
      <rPr>
        <sz val="9"/>
        <color theme="0"/>
        <rFont val="Arial"/>
        <family val="2"/>
      </rPr>
      <t>: "Los datos que proporcionen para fines estadísticos los Informantes del Sistema a las Unidades en términos de la presente Ley, serán estrictamente confidenciales y bajo ninguna circunstancia podrán utilizarse para otro fin que no sea el estadístico."</t>
    </r>
  </si>
  <si>
    <r>
      <t xml:space="preserve">Conforme a lo dispuesto por el </t>
    </r>
    <r>
      <rPr>
        <b/>
        <sz val="9"/>
        <color theme="0"/>
        <rFont val="Arial"/>
        <family val="2"/>
      </rPr>
      <t>Artículo 45</t>
    </r>
    <r>
      <rPr>
        <sz val="9"/>
        <color theme="0"/>
        <rFont val="Arial"/>
        <family val="2"/>
      </rPr>
      <t>, párrafo primero de la</t>
    </r>
    <r>
      <rPr>
        <b/>
        <sz val="9"/>
        <color theme="0"/>
        <rFont val="Arial"/>
        <family val="2"/>
      </rPr>
      <t xml:space="preserve"> Ley del Sistema Nacional de Información Estadística y Geográfica: </t>
    </r>
    <r>
      <rPr>
        <sz val="9"/>
        <color theme="0"/>
        <rFont val="Arial"/>
        <family val="2"/>
      </rPr>
      <t xml:space="preserve">"Los Informantes del Sistema estarán obligados a proporcionar, con veracidad y oportunidad, los datos e informes que les soliciten las autoridades competentes para fines estadísticos, censales y geográficos, y prestarán apoyo a las mismas", así como lo señalado por el </t>
    </r>
    <r>
      <rPr>
        <b/>
        <sz val="9"/>
        <color theme="0"/>
        <rFont val="Arial"/>
        <family val="2"/>
      </rPr>
      <t>Artículo 46</t>
    </r>
    <r>
      <rPr>
        <sz val="9"/>
        <color theme="0"/>
        <rFont val="Arial"/>
        <family val="2"/>
      </rPr>
      <t xml:space="preserve"> de la misma: "[...] Los servidores públicos de la Federación, de las entidades federativas, de los municipios y de las demarcaciones territoriales de la Ciudad de México, tendrán la obligación de proporcionar la información básica que hubieren obtenido en el ejercicio de sus funciones y sirva para generar Información de Interés Nacional, que les solicite el Instituto [...]"</t>
    </r>
  </si>
  <si>
    <t>DERECHOS DE LOS INFORMANTES DEL SISTEMA</t>
  </si>
  <si>
    <r>
      <t xml:space="preserve">De conformidad con lo previsto en el </t>
    </r>
    <r>
      <rPr>
        <b/>
        <sz val="9"/>
        <color theme="0"/>
        <rFont val="Arial"/>
        <family val="2"/>
      </rPr>
      <t>Artículo 41</t>
    </r>
    <r>
      <rPr>
        <sz val="9"/>
        <color theme="0"/>
        <rFont val="Arial"/>
        <family val="2"/>
      </rPr>
      <t xml:space="preserve"> de la </t>
    </r>
    <r>
      <rPr>
        <b/>
        <sz val="9"/>
        <color theme="0"/>
        <rFont val="Arial"/>
        <family val="2"/>
      </rPr>
      <t>Ley del Sistema Nacional de Información Estadística y Geográfica</t>
    </r>
    <r>
      <rPr>
        <sz val="9"/>
        <color theme="0"/>
        <rFont val="Arial"/>
        <family val="2"/>
      </rPr>
      <t>, los informantes del Sistema tendrán el derecho de solicitar al Instituto Nacional de Estadística y Geografía que sean rectificados los datos que les conciernan, para lo cual deberán demostrar que son inexactos, incompletos o equívocos.</t>
    </r>
  </si>
  <si>
    <r>
      <t>El Instituto Nacional de Estadística y Geografía (INEGI) presenta la elaboración del</t>
    </r>
    <r>
      <rPr>
        <b/>
        <sz val="9"/>
        <color theme="1"/>
        <rFont val="Arial"/>
        <family val="2"/>
      </rPr>
      <t xml:space="preserve"> Censo Nacional de Gobiernos Estatales (CNGE) 2023</t>
    </r>
    <r>
      <rPr>
        <sz val="9"/>
        <color theme="1"/>
        <rFont val="Arial"/>
        <family val="2"/>
      </rPr>
      <t xml:space="preserve"> como respuesta a su responsabilidad de suministrar a la sociedad y al Estado información de calidad, pertinente, veraz y oportuna, atendiendo el mandato constitucional de normar y coordinar el Sistema Nacional de Información Estadística y Geográfica (SNIEG).</t>
    </r>
  </si>
  <si>
    <t>Dicho Sistema se integra por cuatro subsistemas, mismos que permiten agrupar por temas los diversos campos de información de interés nacional, lo que se traduce en la generación, suministro y difusión de información de manera ordenada y bajo esquemas integrales y homogéneos que promuevan el cumplimiento de los objetivos del SNIEG.</t>
  </si>
  <si>
    <t>Los subsistemas son los siguientes:</t>
  </si>
  <si>
    <t>Subsistema Nacional de Información Demográfica y Social.
Subsistema Nacional de Información Económica.
Subsistema Nacional de Información Geográfica, Medio Ambiente, Ordenamiento Territorial y Urbano.
Subsistema Nacional de Información de Gobierno, Seguridad Pública e Impartición de Justicia.</t>
  </si>
  <si>
    <t>El SNIGSPIJ tiene como objetivo estratégico institucionalizar y operar un esquema coordinado para la producción, integración, conservación y difusión de información estadística y geográfica de interés nacional, de calidad, pertinente, veraz y oportuna que permita conocer la situación que guardan la gestión y el desempeño de las instituciones públicas que conforman el Estado y sus respectivos poderes en las funciones de gobierno, seguridad pública e impartición de justicia, para apoyar los procesos de diseño, implementación, monitoreo y evaluación de las políticas públicas en estas materias.</t>
  </si>
  <si>
    <t>En el marco de dicho Subsistema, específicamente de los trabajos del Comité Técnico Especializado de Información de Gobierno, desde el año 2009 se iniciaron las actividades de revisión y generación de lo que sería el primer instrumento de captación en materia de gobierno, en el que participaron los representantes de las principales instituciones y organizaciones que convergen en dicha materia.</t>
  </si>
  <si>
    <t>Desde entonces, se continuaron anualmente las labores de levantamiento del CNGSPSPE hasta su última edición en 2020, año a partir del cual se separa este programa estadístico en tres Censos Nacionales de Gobierno; cada uno orientado a las materias específicas de gobierno, seguridad pública y sistema penitenciario:</t>
  </si>
  <si>
    <t>Censo Nacional de Gobiernos Estatales;
Censo Nacional de Seguridad Pública Estatal; y
Censo Nacional de Sistemas Penitenciarios Estatales.</t>
  </si>
  <si>
    <t>Lo anterior, como resultado de las numerosas e importantes reformas constitucionales realizadas en los últimos años, entre las que destacan aquellas en materia de seguridad pública y combate a la corrupción. En consecuencia, el Estado Mexicano ha venido transitando por un periodo de evolución, crecimiento y diversificación institucional, multiplicando con ello sus obligaciones, responsabilidades y facultades. Desde el punto de vista estadístico, los nuevos arreglos institucionales y compromisos establecidos por ley generaron nuevas necesidades de información, lo que incidió en la necesidad de realizar ajustes en materias y conceptos previamente establecidos.</t>
  </si>
  <si>
    <t>El CNGE 2023 se conforma por los siguientes módulos:</t>
  </si>
  <si>
    <t>Cada uno de estos módulos está conformado, cuando menos, por los siguientes apartados:</t>
  </si>
  <si>
    <t>Actividad</t>
  </si>
  <si>
    <t>XX de al XX de</t>
  </si>
  <si>
    <t>Integración de información por la institución. 
Entrega a la CE del INEGI para revisión.</t>
  </si>
  <si>
    <t>Revisión de información preliminar por parte de la CE del INEGI y aclaración o ajustes por parte del informante. 
Envío de información preliminar a OC para verificación central.</t>
  </si>
  <si>
    <t>Verificación de información preliminar por parte de OC y aclaración o ajustes de información.
Liberación de cuestionario como información definitiva.</t>
  </si>
  <si>
    <t>Recuperación de cuestionario físico con información completa y definitiva, con firma y sello.</t>
  </si>
  <si>
    <t>1) Entrega electrónica:</t>
  </si>
  <si>
    <t>2) Entrega física:</t>
  </si>
  <si>
    <t>Destinatario:</t>
  </si>
  <si>
    <t>Nombre:</t>
  </si>
  <si>
    <t>Área o unidad de adscripción:</t>
  </si>
  <si>
    <t>Cargo:</t>
  </si>
  <si>
    <t>Correo electrónico:</t>
  </si>
  <si>
    <t>Teléfono:</t>
  </si>
  <si>
    <t>Extensión:</t>
  </si>
  <si>
    <t>INFORMANTE BÁSICO</t>
  </si>
  <si>
    <t>Nombre(s):</t>
  </si>
  <si>
    <t>FIRMA</t>
  </si>
  <si>
    <t>Primer apellido:</t>
  </si>
  <si>
    <t>Segundo apellido:</t>
  </si>
  <si>
    <t>Institución u órgano:</t>
  </si>
  <si>
    <t>INFORMANTE COMPLEMENTARIO 1</t>
  </si>
  <si>
    <t>INFORMANTE COMPLEMENTARIO 2</t>
  </si>
  <si>
    <t>OBSERVACIONES:</t>
  </si>
  <si>
    <t xml:space="preserve">No. </t>
  </si>
  <si>
    <t>Nombre(s)</t>
  </si>
  <si>
    <t>Primer apellido</t>
  </si>
  <si>
    <t>Segundo apellido</t>
  </si>
  <si>
    <t xml:space="preserve">Unidad administrativa de adscripción </t>
  </si>
  <si>
    <t xml:space="preserve">Cargo o puesto </t>
  </si>
  <si>
    <t>Correo electrónico</t>
  </si>
  <si>
    <t>Dirección General de Administración</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</si>
  <si>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</si>
  <si>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</si>
  <si>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</si>
  <si>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</si>
  <si>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</si>
  <si>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</si>
  <si>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</si>
  <si>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</si>
  <si>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</si>
  <si>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</si>
  <si>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</si>
  <si>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</si>
  <si>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</si>
  <si>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</si>
  <si>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</si>
  <si>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</si>
  <si>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</si>
  <si>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</si>
  <si>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</si>
  <si>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</si>
  <si>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</si>
  <si>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</si>
  <si>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</si>
  <si>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</si>
  <si>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</si>
  <si>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</si>
  <si>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</si>
  <si>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</si>
  <si>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</si>
  <si>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</si>
  <si>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</si>
  <si>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</si>
  <si>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</si>
  <si>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</si>
  <si>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</si>
  <si>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Instrucciones generales para las preguntas de la sección:</t>
  </si>
  <si>
    <t>Glosario de la sección:</t>
  </si>
  <si>
    <r>
      <t>1.-</t>
    </r>
    <r>
      <rPr>
        <b/>
        <i/>
        <sz val="8"/>
        <rFont val="Arial"/>
        <family val="2"/>
      </rPr>
      <t xml:space="preserve"> Medios alternativos:</t>
    </r>
    <r>
      <rPr>
        <i/>
        <sz val="8"/>
        <rFont val="Arial"/>
        <family val="2"/>
      </rPr>
      <t xml:space="preserve"> se refiere a los medios distintos a la vía presencial y a los medios electrónicos, a través de los cuales se puede realizar algún trámite o servicio. Dentro de estos medios alternativos se encuentran: vía telefónica, mensajes de texto, quioscos u otras sedes alternativas. </t>
    </r>
  </si>
  <si>
    <r>
      <t>2.-</t>
    </r>
    <r>
      <rPr>
        <b/>
        <i/>
        <sz val="8"/>
        <rFont val="Arial"/>
        <family val="2"/>
      </rPr>
      <t xml:space="preserve"> Servicio informativo (web):</t>
    </r>
    <r>
      <rPr>
        <i/>
        <sz val="8"/>
        <rFont val="Arial"/>
        <family val="2"/>
      </rPr>
      <t xml:space="preserve"> se refiere al tipo de servicio web ofrecido por las instituciones públicas en la prestación de trámites y/o servicios, el cual consiste en que la información relacionada con estos se encuentre disponible en el sitio web correspondiente, misma que puede ser buscada, consultada o descargada a través del mismo.</t>
    </r>
  </si>
  <si>
    <r>
      <t>3.-</t>
    </r>
    <r>
      <rPr>
        <b/>
        <i/>
        <sz val="8"/>
        <rFont val="Arial"/>
        <family val="2"/>
      </rPr>
      <t xml:space="preserve"> Servicio interactivo (web):</t>
    </r>
    <r>
      <rPr>
        <i/>
        <sz val="8"/>
        <rFont val="Arial"/>
        <family val="2"/>
      </rPr>
      <t xml:space="preserve"> se refiere al tipo de servicio web ofrecido por las instituciones públicas en la prestación de trámites y/o servicios, el cual consiste en la posibilidad de intercambiar información sobre los mismos entre el personal de las instituciones públicas y los ciudadanos, ya sea a través del mismo sitio, correo electrónico o número telefónico.</t>
    </r>
  </si>
  <si>
    <r>
      <t xml:space="preserve">5.- </t>
    </r>
    <r>
      <rPr>
        <b/>
        <i/>
        <sz val="8"/>
        <rFont val="Arial"/>
        <family val="2"/>
      </rPr>
      <t>Sistemas de información:</t>
    </r>
    <r>
      <rPr>
        <i/>
        <sz val="8"/>
        <rFont val="Arial"/>
        <family val="2"/>
      </rPr>
      <t xml:space="preserve"> se refiere al conjunto de componentes interconectados que permiten captar, procesar, administrar, almacenar y difundir información en posesión de las instituciones públicas como parte de sus obligaciones legales institucionales.</t>
    </r>
  </si>
  <si>
    <r>
      <t xml:space="preserve">7.- </t>
    </r>
    <r>
      <rPr>
        <b/>
        <i/>
        <sz val="8"/>
        <rFont val="Arial"/>
        <family val="2"/>
      </rPr>
      <t>Trámite y/o servicio:</t>
    </r>
    <r>
      <rPr>
        <i/>
        <sz val="8"/>
        <rFont val="Arial"/>
        <family val="2"/>
      </rPr>
      <t xml:space="preserve"> se refiere a cualquier solicitud o entrega de información que las personas físicas o morales del sector privado realicen ante la autoridad competente, en este caso, en el ámbito estatal; ya sea para cumplir una obligación o, en general, con la finalidad de que se emita una resolución.</t>
    </r>
  </si>
  <si>
    <r>
      <t xml:space="preserve">1.- Periodo de referencia de los datos: 
</t>
    </r>
    <r>
      <rPr>
        <b/>
        <i/>
        <sz val="8"/>
        <color theme="1"/>
        <rFont val="Arial"/>
        <family val="2"/>
      </rPr>
      <t>Durante el año:</t>
    </r>
    <r>
      <rPr>
        <i/>
        <sz val="8"/>
        <color theme="1"/>
        <rFont val="Arial"/>
        <family val="2"/>
      </rPr>
      <t xml:space="preserve"> la información se refiere a lo existente del 1 de enero al 31 de diciembre de 2022.
</t>
    </r>
    <r>
      <rPr>
        <b/>
        <i/>
        <sz val="8"/>
        <color theme="1"/>
        <rFont val="Arial"/>
        <family val="2"/>
      </rPr>
      <t>Al cierre del año:</t>
    </r>
    <r>
      <rPr>
        <i/>
        <sz val="8"/>
        <color theme="1"/>
        <rFont val="Arial"/>
        <family val="2"/>
      </rPr>
      <t xml:space="preserve"> la información se refiere a lo existente al 31 de diciembre de 2022.</t>
    </r>
  </si>
  <si>
    <t>Nombre de las instituciones</t>
  </si>
  <si>
    <t>Total</t>
  </si>
  <si>
    <t>Informativo</t>
  </si>
  <si>
    <t>Interactivo</t>
  </si>
  <si>
    <t>Transaccional</t>
  </si>
  <si>
    <t>No se ofrece en web</t>
  </si>
  <si>
    <t>No identificado</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</si>
  <si>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</si>
  <si>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</si>
  <si>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</si>
  <si>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</si>
  <si>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</si>
  <si>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</si>
  <si>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</si>
  <si>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</si>
  <si>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</si>
  <si>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</si>
  <si>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</si>
  <si>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</si>
  <si>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</si>
  <si>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</si>
  <si>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</si>
  <si>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</si>
  <si>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</si>
  <si>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</si>
  <si>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</si>
  <si>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</si>
  <si>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</si>
  <si>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</si>
  <si>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</si>
  <si>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</si>
  <si>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</si>
  <si>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</si>
  <si>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</si>
  <si>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</si>
  <si>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</si>
  <si>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</si>
  <si>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</si>
  <si>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</si>
  <si>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</si>
  <si>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</si>
  <si>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</si>
  <si>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</si>
  <si>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</si>
  <si>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</si>
  <si>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</si>
  <si>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</si>
  <si>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</si>
  <si>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</si>
  <si>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</si>
  <si>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</si>
  <si>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</si>
  <si>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</si>
  <si>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</si>
  <si>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</si>
  <si>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</si>
  <si>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</si>
  <si>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</si>
  <si>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</si>
  <si>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</si>
  <si>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</si>
  <si>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</si>
  <si>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</si>
  <si>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</si>
  <si>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</si>
  <si>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</si>
  <si>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</si>
  <si>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</si>
  <si>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</si>
  <si>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</si>
  <si>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</si>
  <si>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</si>
  <si>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</si>
  <si>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</si>
  <si>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</si>
  <si>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</si>
  <si>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</si>
  <si>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</si>
  <si>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</si>
  <si>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</si>
  <si>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</si>
  <si>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</si>
  <si>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</si>
  <si>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</si>
  <si>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</si>
  <si>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</si>
  <si>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</si>
  <si>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</si>
  <si>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</si>
  <si>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</si>
  <si>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</si>
  <si>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</si>
  <si>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S</t>
  </si>
  <si>
    <t>En caso de tener algún comentario u observación al dato registrado en la respuesta de la presente pregunta, o los datos que derivan de la misma, favor de anotarlo en el siguiente espacio. De lo contrario, déjelo en blanco.</t>
  </si>
  <si>
    <t>Para cada tipo de trámite o servicio, en caso de que la Administración Pública de su entidad federativa no haya estado facultada para ofrecerlo, no lo haya ofrecido, o no cuente con información para determinarlo, anote una "X" en la columna "No aplica" y deje el resto de la fila en blanco.</t>
  </si>
  <si>
    <t>Para cada tipo de trámite o servicio, en caso de que se ofrezca a través de más de un tipo de servicio web, debe considerarlo únicamente en el de mayor relevancia digital.</t>
  </si>
  <si>
    <t>Para cada tipo de trámite o servicio, en caso de que derivado de su naturaleza las opciones contenidas en las columnas "Resoluciones favorables" y/o "Resoluciones de rechazo" no le apliquen, anote "NA" (No aplica) en las celdas correspondientes.</t>
  </si>
  <si>
    <t>Tipo de trámite o servicio</t>
  </si>
  <si>
    <t>No aplica</t>
  </si>
  <si>
    <r>
      <t xml:space="preserve">Medio de presentación 
</t>
    </r>
    <r>
      <rPr>
        <i/>
        <sz val="8"/>
        <rFont val="Arial"/>
        <family val="2"/>
      </rPr>
      <t>(ver catálogo)</t>
    </r>
  </si>
  <si>
    <r>
      <t xml:space="preserve">Tipo de servicio web 
</t>
    </r>
    <r>
      <rPr>
        <i/>
        <sz val="8"/>
        <rFont val="Arial"/>
        <family val="2"/>
      </rPr>
      <t>(ver catálogo)</t>
    </r>
  </si>
  <si>
    <t>Solicitudes recibidas, según tipo de resolución otorgada</t>
  </si>
  <si>
    <t>Resoluciones favorables</t>
  </si>
  <si>
    <t>Resoluciones de rechazo</t>
  </si>
  <si>
    <r>
      <t xml:space="preserve">Otros trámites en el Registro Civil </t>
    </r>
    <r>
      <rPr>
        <i/>
        <sz val="8"/>
        <color theme="1"/>
        <rFont val="Arial"/>
        <family val="2"/>
      </rPr>
      <t>(distintos a solicitud de copias certificadas de actas civiles)</t>
    </r>
  </si>
  <si>
    <t>Verificación vehicular</t>
  </si>
  <si>
    <t>Consulta médica</t>
  </si>
  <si>
    <t>Inscripción a planteles educativos de educación básica</t>
  </si>
  <si>
    <t>Inscripción a planteles educativos de educación media superior</t>
  </si>
  <si>
    <t>Inscripción a planteles educativos de educación superior</t>
  </si>
  <si>
    <t>Inscripción a planteles educativos distintos a los anteriores</t>
  </si>
  <si>
    <t>Licencias de conducir</t>
  </si>
  <si>
    <t>Cambio de propietario de vehículo</t>
  </si>
  <si>
    <t>Certificado de no antecedentes penales</t>
  </si>
  <si>
    <t>Registro de proveedores y/o contratistas</t>
  </si>
  <si>
    <t>Catálogo de medio de presentación</t>
  </si>
  <si>
    <t>Catálogo de tipo de servicio web</t>
  </si>
  <si>
    <t>Presencial</t>
  </si>
  <si>
    <t>Medios electrónicos</t>
  </si>
  <si>
    <t>Medios alternativos</t>
  </si>
  <si>
    <t>En caso de que seleccione la columna "Otra función", debe anotar el nombre de dicha(s) función(es) en el recuadro destinado para tal efecto que se encuentra al final de la tabla de respuesta.</t>
  </si>
  <si>
    <t>Funciones desarrolladas</t>
  </si>
  <si>
    <t>Gestión del trámite o servicio</t>
  </si>
  <si>
    <t>Procesamiento del trámite o servicio</t>
  </si>
  <si>
    <t>Seguimiento del trámite o servicio</t>
  </si>
  <si>
    <t>Dictaminación y publicación del resultado del trámite o servicio</t>
  </si>
  <si>
    <r>
      <t xml:space="preserve">Otra función 
</t>
    </r>
    <r>
      <rPr>
        <i/>
        <sz val="8"/>
        <color theme="1"/>
        <rFont val="Arial"/>
        <family val="2"/>
      </rPr>
      <t>(especifique)</t>
    </r>
  </si>
  <si>
    <r>
      <t xml:space="preserve">Tema
</t>
    </r>
    <r>
      <rPr>
        <i/>
        <sz val="8"/>
        <color theme="1"/>
        <rFont val="Arial"/>
        <family val="2"/>
      </rPr>
      <t>(ver catálogo)</t>
    </r>
  </si>
  <si>
    <r>
      <t xml:space="preserve">Otro tema:
</t>
    </r>
    <r>
      <rPr>
        <i/>
        <sz val="8"/>
        <color theme="1"/>
        <rFont val="Arial"/>
        <family val="2"/>
      </rPr>
      <t>(especifique)</t>
    </r>
  </si>
  <si>
    <t>Catálogo de temas</t>
  </si>
  <si>
    <t>Agricultura y desarrollo rural</t>
  </si>
  <si>
    <t>Gobierno y política interior</t>
  </si>
  <si>
    <t>Arte, cultura y otras manifestaciones sociales</t>
  </si>
  <si>
    <t>Igualdad de género y/o derechos de las mujeres</t>
  </si>
  <si>
    <t>Asuntos financieros y hacendarios</t>
  </si>
  <si>
    <t>Justicia</t>
  </si>
  <si>
    <t>Asuntos indígenas</t>
  </si>
  <si>
    <t>Medio ambiente y ecología</t>
  </si>
  <si>
    <t>Asuntos jurídicos</t>
  </si>
  <si>
    <t>Protección civil</t>
  </si>
  <si>
    <t>Atención a víctimas</t>
  </si>
  <si>
    <t>Protección y seguridad social</t>
  </si>
  <si>
    <t>Búsqueda de personas</t>
  </si>
  <si>
    <t>Reinserción social</t>
  </si>
  <si>
    <t>Ciencia, tecnología e innovación</t>
  </si>
  <si>
    <t>Salud</t>
  </si>
  <si>
    <t>Combustibles y energía</t>
  </si>
  <si>
    <t>Seguridad pública o seguridad ciudadana</t>
  </si>
  <si>
    <t>Servicios públicos</t>
  </si>
  <si>
    <t>Cultura física y/o deporte</t>
  </si>
  <si>
    <t>Servicios registrales, administrativos y patrimoniales</t>
  </si>
  <si>
    <t>Desarrollo agrario, territorial, urbano y vivienda</t>
  </si>
  <si>
    <t>Trabajo</t>
  </si>
  <si>
    <t>Desarrollo social</t>
  </si>
  <si>
    <t>Turismo</t>
  </si>
  <si>
    <t>Despacho del ejecutivo</t>
  </si>
  <si>
    <t>Economía</t>
  </si>
  <si>
    <t>Educación</t>
  </si>
  <si>
    <t>Función pública</t>
  </si>
  <si>
    <t>Seleccione con una "X" un solo código.</t>
  </si>
  <si>
    <t xml:space="preserve">1. Sí </t>
  </si>
  <si>
    <r>
      <t xml:space="preserve">2. No </t>
    </r>
    <r>
      <rPr>
        <i/>
        <sz val="8"/>
        <color theme="1"/>
        <rFont val="Arial"/>
        <family val="2"/>
      </rPr>
      <t>(concluya la sección)</t>
    </r>
  </si>
  <si>
    <t>Solicitudes recibidas</t>
  </si>
  <si>
    <t>Indique, por cada una de las instituciones de la Administración Pública de su entidad federativa, si al cierre del año 2022 se encontraba facultada para ofrecer y/o realizar trámites y/o servicios. En caso afirmativo, anote la cantidad de trámites y/o servicios ofrecidos al cierre del referido año, según tipo de servicio web.</t>
  </si>
  <si>
    <t>Indique, por cada uno de los tipos de trámites y servicios listados, si al cierre del año 2022 la Administración Pública de su entidad federativa contaba con algún sistema de información para su atención. En caso afirmativo, señale las funciones desarrolladas por dicho(s) sistema(s).</t>
  </si>
  <si>
    <t>Durante el año 2022, ¿la Administración Pública de su entidad federativa gestionó, a través de cualquiera de sus instituciones, algún trámite o servicio cuya resolución es competencia de alguna institución del ámbito federal?</t>
  </si>
  <si>
    <t>Anote el nombre de los 25 tipos de trámites y servicios, competencia del ámbito federal, gestionados con mayor frecuencia durante el año 2022 por la Administración Pública de su entidad federativa. Por cada uno de estos, señale el tema al que corresponde y anote la cantidad de solicitudes recibidas durante el referido año; utilizando para tal efecto el catálogo que se presenta en la parte inferior de la siguiente tabla.</t>
  </si>
  <si>
    <t>Informante básico</t>
  </si>
  <si>
    <t>Informante complementario 1</t>
  </si>
  <si>
    <t>Informante complementario 2</t>
  </si>
  <si>
    <t xml:space="preserve">Se refiere a los medios distintos a la vía presencial y a los medios electrónicos, a través de los cuales se puede realizar algún trámite o servicio. Dentro de estos medios alternativos se encuentran: vía telefónica, mensajes de texto, quioscos u otras sedes alternativas. </t>
  </si>
  <si>
    <t>Servicio informativo (web)</t>
  </si>
  <si>
    <t>Se refiere al tipo de servicio web ofrecido por las instituciones públicas en la prestación de trámites y/o servicios, el cual consiste en que la información relacionada con estos se encuentre disponible en el sitio web correspondiente, misma que puede ser buscada, consultada o descargada a través del mismo.</t>
  </si>
  <si>
    <t>Servicio interactivo (web)</t>
  </si>
  <si>
    <t>Se refiere al tipo de servicio web ofrecido por las instituciones públicas en la prestación de trámites y/o servicios, el cual consiste en la posibilidad de intercambiar información sobre los mismos entre el personal de las instituciones públicas y los ciudadanos, ya sea a través del mismo sitio, correo electrónico o número telefónico.</t>
  </si>
  <si>
    <t>Servicio transaccional (web)</t>
  </si>
  <si>
    <t>Sistemas de información</t>
  </si>
  <si>
    <t>Se refiere al conjunto de componentes interconectados que permiten captar, procesar, administrar, almacenar y difundir información en posesión de las instituciones públicas como parte de sus obligaciones legales institucionales.</t>
  </si>
  <si>
    <t>Temas</t>
  </si>
  <si>
    <r>
      <rPr>
        <b/>
        <sz val="9"/>
        <color theme="1"/>
        <rFont val="Arial"/>
        <family val="2"/>
      </rPr>
      <t xml:space="preserve">Agricultura y desarrollo rural: </t>
    </r>
    <r>
      <rPr>
        <sz val="9"/>
        <color theme="1"/>
        <rFont val="Arial"/>
        <family val="2"/>
      </rPr>
      <t>se refiere a aquel que tiene como objetivo promover las actividades agropecuarias, así como la silvicultura, acuacultura, pesca, caza e hidroagricultura.</t>
    </r>
  </si>
  <si>
    <r>
      <rPr>
        <b/>
        <sz val="9"/>
        <color theme="1"/>
        <rFont val="Arial"/>
        <family val="2"/>
      </rPr>
      <t>Arte, cultura y otras manifestaciones sociales:</t>
    </r>
    <r>
      <rPr>
        <sz val="9"/>
        <color theme="1"/>
        <rFont val="Arial"/>
        <family val="2"/>
      </rPr>
      <t xml:space="preserve"> se refiere a aquel que tiene como objetivo promover actividades culturales y artísticas entre la población, así como otras actividades relacionadas con las manifestaciones de la sociedad.</t>
    </r>
  </si>
  <si>
    <r>
      <rPr>
        <b/>
        <sz val="9"/>
        <color theme="1"/>
        <rFont val="Arial"/>
        <family val="2"/>
      </rPr>
      <t>Asuntos financieros y hacendarios:</t>
    </r>
    <r>
      <rPr>
        <sz val="9"/>
        <color theme="1"/>
        <rFont val="Arial"/>
        <family val="2"/>
      </rPr>
      <t xml:space="preserve"> se refiere a aquel que tiene como objetivo administrar la hacienda pública, la contabilidad de los ingresos y egresos, así como de la integración de los proyectos presupuestarios establecidos en los ordenamientos legales aplicables.</t>
    </r>
  </si>
  <si>
    <r>
      <rPr>
        <b/>
        <sz val="9"/>
        <color theme="1"/>
        <rFont val="Arial"/>
        <family val="2"/>
      </rPr>
      <t>Asuntos indígenas:</t>
    </r>
    <r>
      <rPr>
        <sz val="9"/>
        <color theme="1"/>
        <rFont val="Arial"/>
        <family val="2"/>
      </rPr>
      <t xml:space="preserve"> se refiere a aquel que tiene como objetivo coadyuvar al desarrollo de los pueblos indígenas y mejorar las condiciones de vida de estos, de acuerdo con los ordenamientos legales aplicables.</t>
    </r>
  </si>
  <si>
    <r>
      <rPr>
        <b/>
        <sz val="9"/>
        <rFont val="Arial"/>
        <family val="2"/>
      </rPr>
      <t>Asuntos jurídicos:</t>
    </r>
    <r>
      <rPr>
        <sz val="9"/>
        <rFont val="Arial"/>
        <family val="2"/>
      </rPr>
      <t xml:space="preserve"> se refiere a aquel asociado a la orientación, asistencia, publicación oficial y coordinación de los asuntos jurídicos competencia del Ejecutivo federal, estatal o municipal, según corresponda; dando certeza jurídica a todos los actos de gobierno y corroborando que los mismos se encuentren sustentados en los ordenamientos legales aplicables.</t>
    </r>
  </si>
  <si>
    <r>
      <rPr>
        <b/>
        <sz val="9"/>
        <color theme="1"/>
        <rFont val="Arial"/>
        <family val="2"/>
      </rPr>
      <t xml:space="preserve">Atención a víctimas: </t>
    </r>
    <r>
      <rPr>
        <sz val="9"/>
        <color theme="1"/>
        <rFont val="Arial"/>
        <family val="2"/>
      </rPr>
      <t>se refiere a aquel enfocado en impulsar políticas, estrategias y acciones para la protección, ayuda, asistencia o reparación integral de las víctimas.</t>
    </r>
  </si>
  <si>
    <r>
      <rPr>
        <b/>
        <sz val="9"/>
        <color theme="1"/>
        <rFont val="Arial"/>
        <family val="2"/>
      </rPr>
      <t xml:space="preserve">Ciencia, tecnología e innovación: </t>
    </r>
    <r>
      <rPr>
        <sz val="9"/>
        <color theme="1"/>
        <rFont val="Arial"/>
        <family val="2"/>
      </rPr>
      <t>se refiere a aquel que tiene como objetivo promover la innovación, la investigación científica, el desarrollo tecnológico, así como los servicios científicos y tecnológicos en general.</t>
    </r>
  </si>
  <si>
    <r>
      <rPr>
        <b/>
        <sz val="9"/>
        <color theme="1"/>
        <rFont val="Arial"/>
        <family val="2"/>
      </rPr>
      <t>Cultura física y/o deporte:</t>
    </r>
    <r>
      <rPr>
        <sz val="9"/>
        <color theme="1"/>
        <rFont val="Arial"/>
        <family val="2"/>
      </rPr>
      <t xml:space="preserve"> se refiere a aquel que tiene como objetivo promover las actividades deportivas, así como el cuidado, la construcción y preservación de espacios de esparcimiento, deporte y recreación.</t>
    </r>
  </si>
  <si>
    <r>
      <rPr>
        <b/>
        <sz val="9"/>
        <color theme="1"/>
        <rFont val="Arial"/>
        <family val="2"/>
      </rPr>
      <t xml:space="preserve">Economía: </t>
    </r>
    <r>
      <rPr>
        <sz val="9"/>
        <color theme="1"/>
        <rFont val="Arial"/>
        <family val="2"/>
      </rPr>
      <t>se refiere a aquel que tiene como objetivo emprender y fomentar acciones en materia de minería, manufactura, industria, comercio, distribución, almacenamiento y depósito, así como de los asuntos económicos generales que sean competencia de la Administración Pública.</t>
    </r>
  </si>
  <si>
    <r>
      <rPr>
        <b/>
        <sz val="9"/>
        <color theme="1"/>
        <rFont val="Arial"/>
        <family val="2"/>
      </rPr>
      <t>Educación:</t>
    </r>
    <r>
      <rPr>
        <sz val="9"/>
        <color theme="1"/>
        <rFont val="Arial"/>
        <family val="2"/>
      </rPr>
      <t xml:space="preserve"> se refiere a aquel enfocado a la planeación, promoción, implementación y/o evaluación de la enseñanza de los conocimientos relativos a la educación básica, media superior, superior y posgrado.</t>
    </r>
  </si>
  <si>
    <r>
      <rPr>
        <b/>
        <sz val="9"/>
        <color theme="1"/>
        <rFont val="Arial"/>
        <family val="2"/>
      </rPr>
      <t>Función pública:</t>
    </r>
    <r>
      <rPr>
        <sz val="9"/>
        <color theme="1"/>
        <rFont val="Arial"/>
        <family val="2"/>
      </rPr>
      <t xml:space="preserve"> se refiere a aquel que tiene como objetivo organizar y coordinar el sistema de control interno de la Administración Pública; así como vigilar el cumplimiento y brindar asesoría a las dependencias y entidades en lo que respecta a las disposiciones en materia de recursos humanos, evaluación, transparencia, rendición de cuentas, mejora regulatoria, entre otras de naturaleza similar.</t>
    </r>
  </si>
  <si>
    <r>
      <rPr>
        <b/>
        <sz val="9"/>
        <color theme="1"/>
        <rFont val="Arial"/>
        <family val="2"/>
      </rPr>
      <t xml:space="preserve">Gobierno y política interior: </t>
    </r>
    <r>
      <rPr>
        <sz val="9"/>
        <color theme="1"/>
        <rFont val="Arial"/>
        <family val="2"/>
      </rPr>
      <t>se refiere a aquel que tiene como objetivo formular y conducir la política interior que competa al Poder Ejecutivo y no se atribuya expresamente a otra dependencia o entidad; promover la participación ciudadana; fomentar el desarrollo político con los otros ámbitos de organización gubernamental, poderes y organismos constitucionales autónomos en aras de promover el fortalecimiento de las instituciones y la gobernabilidad democrática; promover la preservación y cuidado del patrimonio público; así como demás temas en materia de población y territorio.</t>
    </r>
  </si>
  <si>
    <r>
      <rPr>
        <b/>
        <sz val="9"/>
        <color theme="1"/>
        <rFont val="Arial"/>
        <family val="2"/>
      </rPr>
      <t xml:space="preserve">Igualdad de género y/o derechos de las mujeres: </t>
    </r>
    <r>
      <rPr>
        <sz val="9"/>
        <color theme="1"/>
        <rFont val="Arial"/>
        <family val="2"/>
      </rPr>
      <t>se refiere a aquel encargado de la promoción y fomento de la igualdad entre hombres y mujeres, así como de garantizar el respeto de los derechos de las mujeres y su participación en la vida política, cultural, económica y social del país.</t>
    </r>
  </si>
  <si>
    <r>
      <rPr>
        <b/>
        <sz val="9"/>
        <color theme="1"/>
        <rFont val="Arial"/>
        <family val="2"/>
      </rPr>
      <t xml:space="preserve">Justicia: </t>
    </r>
    <r>
      <rPr>
        <sz val="9"/>
        <color theme="1"/>
        <rFont val="Arial"/>
        <family val="2"/>
      </rPr>
      <t>se refiere a aquel que tiene como objetivo diseñar, fomentar e implementar acciones encaminadas a la procuración e impartición de justicia en los respectivos ámbitos de competencia de organización gubernamental.</t>
    </r>
  </si>
  <si>
    <r>
      <rPr>
        <b/>
        <sz val="9"/>
        <color theme="1"/>
        <rFont val="Arial"/>
        <family val="2"/>
      </rPr>
      <t>Medio ambiente y ecología:</t>
    </r>
    <r>
      <rPr>
        <sz val="9"/>
        <color theme="1"/>
        <rFont val="Arial"/>
        <family val="2"/>
      </rPr>
      <t xml:space="preserve"> se refiere a aquel que tiene como objetivo impulsar la preservación, conservación y restauración del equilibrio ecológico, la reducción de la contaminación y la protección al medio ambiente y a los recursos naturales (incluida la diversidad biológica y el paisaje).</t>
    </r>
  </si>
  <si>
    <r>
      <rPr>
        <b/>
        <sz val="9"/>
        <color theme="1"/>
        <rFont val="Arial"/>
        <family val="2"/>
      </rPr>
      <t xml:space="preserve">Protección civil: </t>
    </r>
    <r>
      <rPr>
        <sz val="9"/>
        <color theme="1"/>
        <rFont val="Arial"/>
        <family val="2"/>
      </rPr>
      <t>se refiere a aquel que tiene como objetivo coordinar, vigilar y evaluar el sistema en materia de protección civil y en lo relativo a la prevención y auxilio de zonas afectadas en caso de desastre o situaciones de emergencia o calamidad pública que afecten a la población.</t>
    </r>
  </si>
  <si>
    <r>
      <rPr>
        <b/>
        <sz val="9"/>
        <color theme="1"/>
        <rFont val="Arial"/>
        <family val="2"/>
      </rPr>
      <t xml:space="preserve">Protección y seguridad social: </t>
    </r>
    <r>
      <rPr>
        <sz val="9"/>
        <color theme="1"/>
        <rFont val="Arial"/>
        <family val="2"/>
      </rPr>
      <t>se refiere a aquel que tiene como objetivo reducir el riesgo y la vulnerabilidad de tipo social y económico de los individuos en temas relacionados con el acceso a la asistencia médica; a la seguridad del ingreso (en particular en caso de vejez); a las prestaciones por desempleo, enfermedad, invalidez, accidentes del trabajo, maternidad; así como el acceso a la vivienda.</t>
    </r>
  </si>
  <si>
    <r>
      <rPr>
        <b/>
        <sz val="9"/>
        <color theme="1"/>
        <rFont val="Arial"/>
        <family val="2"/>
      </rPr>
      <t>Reinserción social:</t>
    </r>
    <r>
      <rPr>
        <sz val="9"/>
        <color theme="1"/>
        <rFont val="Arial"/>
        <family val="2"/>
      </rPr>
      <t xml:space="preserve"> se refiere a aquel que tiene como objetivo organizar y administrar los establecimientos destinados a la ejecución de sentencias y la aplicación de tratamientos para la reinserción de los individuos a la sociedad.</t>
    </r>
  </si>
  <si>
    <r>
      <rPr>
        <b/>
        <sz val="9"/>
        <color theme="1"/>
        <rFont val="Arial"/>
        <family val="2"/>
      </rPr>
      <t xml:space="preserve">Salud: </t>
    </r>
    <r>
      <rPr>
        <sz val="9"/>
        <color theme="1"/>
        <rFont val="Arial"/>
        <family val="2"/>
      </rPr>
      <t>se refiere a aquel que tiene como objetivo la planeación, diseño, implementación y/o evaluación de las acciones encaminadas a la prevención de enfermedades y promoción de la salud de la población; incluyendo la prestación de servicios de salud a la comunidad, la prestación de servicios de salud a la persona, la generación de recursos para la salud y la rectoría del sistema de salud.</t>
    </r>
  </si>
  <si>
    <r>
      <rPr>
        <b/>
        <sz val="9"/>
        <color theme="1"/>
        <rFont val="Arial"/>
        <family val="2"/>
      </rPr>
      <t xml:space="preserve">Servicios públicos: </t>
    </r>
    <r>
      <rPr>
        <sz val="9"/>
        <color theme="1"/>
        <rFont val="Arial"/>
        <family val="2"/>
      </rPr>
      <t>se refiere a aquel que tiene como objetivo satisfacer las necesidades de los habitantes mediante la prestación de servicios, tales como: agua potable, drenaje, alcantarillado, tratamiento y disposición de sus aguas residuales; alumbrado público; limpia, recolección, traslado, tratamiento y disposición final de residuos; mercados y centrales de abasto; panteones; rastro; calles, parques y jardines y su equipamiento.</t>
    </r>
  </si>
  <si>
    <r>
      <rPr>
        <b/>
        <sz val="9"/>
        <color theme="1"/>
        <rFont val="Arial"/>
        <family val="2"/>
      </rPr>
      <t xml:space="preserve">Turismo: </t>
    </r>
    <r>
      <rPr>
        <sz val="9"/>
        <color theme="1"/>
        <rFont val="Arial"/>
        <family val="2"/>
      </rPr>
      <t>se refiere a aquel que tiene como objetivo diseñar e implementar acciones encaminadas a la difusión y promoción de los atractivos turísticos del país, entidad federativa o municipio, según corresponda.</t>
    </r>
  </si>
  <si>
    <t>Trámite y/o servicio</t>
  </si>
  <si>
    <t>Se refiere a cualquier solicitud o entrega de información que las personas físicas o morales del sector privado realicen ante la autoridad competente, en este caso, en el ámbito estatal; ya sea para cumplir una obligación o, en general, con la finalidad de que se emita una resolución.</t>
  </si>
  <si>
    <t>CNGE 2023</t>
  </si>
  <si>
    <t>Se refiere a las siglas con las que se identifica al Censo Nacional de Gobiernos Estatales 2023.</t>
  </si>
  <si>
    <t>FIRMA Y SELLO</t>
  </si>
  <si>
    <t>(Persona titular o servidora pública de la institución designada para proveer la información de la presente sección, y que tiene el carácter de figura responsable de validar y oficializar la información. Cuando menos, se encuentra en el segundo o tercer nivel jerárquico de la misma)</t>
  </si>
  <si>
    <t>VoBo. a la información contenida en el presente cuestionario</t>
  </si>
  <si>
    <t>(Persona servidora pública que, por las funciones que tiene asignadas dentro de la institución, es la principal productora y/o integradora de la información correspondiente a la presente sección y, cuando menos, se encuentra en el segundo o tercer nivel jerárquico de la misma. Nota: en caso de no requerir al "Informante Complementario 1" deje las siguientes celdas en blanco)</t>
  </si>
  <si>
    <t>(Persona servidora pública que, por las funciones que tiene asignadas dentro de la institución, es la segunda principal productora y/o integradora de la información correspondiente a la presente sección y, cuando menos, se encuentra en el segundo o tercer nivel jerárquico de la misma. Nota: en caso de no requerir al "Informante Complementario 2" deje las siguientes celdas en blanco)</t>
  </si>
  <si>
    <t>Personas servidoras públicas que participaron en el llenado de la sección</t>
  </si>
  <si>
    <t>Título</t>
  </si>
  <si>
    <t>Licenciada</t>
  </si>
  <si>
    <t>Guadalupe</t>
  </si>
  <si>
    <t>Hernández</t>
  </si>
  <si>
    <t>García</t>
  </si>
  <si>
    <t>Se refiere a la persona titular o servidora pública de la institución designada para proveer la información de la presente sección, y que tiene el carácter de figura responsable de validar y oficializar la información. Cuando menos, se encuentra en el segundo o tercer nivel jerárquico de la misma.</t>
  </si>
  <si>
    <t>Se refiere a la persona servidora pública que, por las funciones que tiene asignadas dentro de la institución, es la segunda principal productora y/o integradora de la información correspondiente a la presente sección y, cuando menos, se encuentra en el segundo o tercer nivel jerárquico de la misma.</t>
  </si>
  <si>
    <t>2.- Los catálogos utilizados en el presente cuestionario corresponden a denominaciones estándar, de tal forma que si el nombre de alguna categoría no coincide exactamente con la utilizada en su institución, debe registrar los datos en aquella que sea homóloga.</t>
  </si>
  <si>
    <t>6.- Con excepción de la existencia de instrucciones, variables y/o catálogos específicos que prevean alguna situación particular asociada a la información requerida, en caso de que determinada categoría no se encuentre prevista en su normatividad aplicable, anote "NA" (No aplica) en las celdas correspondientes.</t>
  </si>
  <si>
    <t>7.- Con excepción de la existencia de instrucciones, variables y/o catálogos específicos que prevean alguna situación particular asociada a la información requerida, en caso de que los registros con los que cuente no le permitan desglosar la información de acuerdo con los requerimientos solicitados, anote "NS" (No se sabe) en las celdas donde no disponga de información. En el recuadro para comentarios de cada pregunta debe proporcionar una justificación respecto del uso del "NS" en determinado reactivo.</t>
  </si>
  <si>
    <r>
      <t>4.-</t>
    </r>
    <r>
      <rPr>
        <b/>
        <i/>
        <sz val="8"/>
        <rFont val="Arial"/>
        <family val="2"/>
      </rPr>
      <t xml:space="preserve"> Servicio transaccional (web):</t>
    </r>
    <r>
      <rPr>
        <i/>
        <sz val="8"/>
        <rFont val="Arial"/>
        <family val="2"/>
      </rPr>
      <t xml:space="preserve"> se refiere al tipo de servicio web ofrecido por las instituciones públicas en la prestación de trámites y/o servicios, el cual consiste en la posibilidad de realizar y/o dar seguimiento en línea a los mismos, incluidos, cuando aplique, los pagos asociados a estos, sin la necesidad de acudir a alguna oficina gubernamental.</t>
    </r>
  </si>
  <si>
    <t>Para cada institución, en caso de que un mismo trámite y/o servicio se ofrezca a través de más de un tipo de servicio web, debe considerarlo únicamente en el de mayor relevancia digital.</t>
  </si>
  <si>
    <t>Señale, por cada uno de los tipos de trámites y servicios listados, el medio de presentación y el tipo de servicio web en el que se ofreció durante el año 2022; utilizando para tal efecto los catálogos que se presentan en la parte inferior de la siguiente tabla. Asimismo, anote la cantidad de solicitudes recibidas durante el referido año por la Administración Pública de su entidad federativa, según tipo de resolución otorgada.</t>
  </si>
  <si>
    <t>Para cada tipo de trámite o servicio, seleccione con una "X" el o los medios de presentación que correspondan.</t>
  </si>
  <si>
    <t>Para cada tipo de trámite o servicio, en caso de que seleccione el código "9" en el apartado "Medio de presentación", no puede seleccionar otro código en dicho apartado.</t>
  </si>
  <si>
    <t>Para cada tipo de trámite o servicio, en caso de que en el apartado "Medio de presentación" seleccione únicamente el código "1", debe registrar el código "4" en la columna "Tipo de servicio web". En caso de que esta instrucción no le aplique, justifíquelo en el recuadro que se encuentra en la parte inferior de los catálogos de respuesta.</t>
  </si>
  <si>
    <t>Para cada tipo de trámite o servicio, en caso de que en la pregunta anterior haya anotado una "X" en la columna "No aplica", no puede registrar información en el presente reactivo.</t>
  </si>
  <si>
    <t>Para cada tipo de trámite o servicio, seleccione con una "X" la o las funciones desarrolladas que correspondan.</t>
  </si>
  <si>
    <t>Para cada tipo de trámite o servicio, en caso de que seleccione la columna "No identificado" en el apartado "Funciones desarrolladas", no puede seleccionar otra columna en dicho apartado.</t>
  </si>
  <si>
    <r>
      <t xml:space="preserve">¿Contaba con algún sistema de información para su atención?
</t>
    </r>
    <r>
      <rPr>
        <i/>
        <sz val="8"/>
        <color theme="1"/>
        <rFont val="Arial"/>
        <family val="2"/>
      </rPr>
      <t>(1. Sí / 2. En proceso de integración / 3. No / 9. No identificado)</t>
    </r>
  </si>
  <si>
    <t>El nombre de los tipos de trámites o servicios debe registrarse en mayúsculas, sin comillas ni signos de acentuación, puntuación, paréntesis y abreviaturas.</t>
  </si>
  <si>
    <t>En caso de que seleccione el código "31" en la columna "Tema", debe anotar el nombre de dicho(s) tema(s) en el recuadro destinado para tal efecto que se encuentra al final de la tabla de respuesta.</t>
  </si>
  <si>
    <t>Nombre de los tipos de trámites o servicios</t>
  </si>
  <si>
    <t>Infraestructura, comunicaciones y transportes</t>
  </si>
  <si>
    <r>
      <t>Otro tema</t>
    </r>
    <r>
      <rPr>
        <i/>
        <sz val="8"/>
        <rFont val="Arial"/>
        <family val="2"/>
      </rPr>
      <t xml:space="preserve"> (especifique)</t>
    </r>
  </si>
  <si>
    <r>
      <t xml:space="preserve">9. No identificado </t>
    </r>
    <r>
      <rPr>
        <i/>
        <sz val="8"/>
        <color theme="1"/>
        <rFont val="Arial"/>
        <family val="2"/>
      </rPr>
      <t>(concluya la sección)</t>
    </r>
  </si>
  <si>
    <r>
      <rPr>
        <b/>
        <sz val="9"/>
        <color theme="1"/>
        <rFont val="Arial"/>
        <family val="2"/>
      </rPr>
      <t xml:space="preserve">Búsqueda de personas: </t>
    </r>
    <r>
      <rPr>
        <sz val="9"/>
        <color theme="1"/>
        <rFont val="Arial"/>
        <family val="2"/>
      </rPr>
      <t>se refiere a aquel que tiene como objetivo la búsqueda de las personas desaparecidas y/o no localizadas; el esclarecimiento de los hechos; así como la prevención, investigación, sanción y erradicación de los delitos en materia de desaparición forzada de personas y desaparición cometida por particulares.</t>
    </r>
  </si>
  <si>
    <r>
      <rPr>
        <b/>
        <sz val="9"/>
        <color theme="1"/>
        <rFont val="Arial"/>
        <family val="2"/>
      </rPr>
      <t xml:space="preserve">Infraestructura, comunicaciones y transportes: </t>
    </r>
    <r>
      <rPr>
        <sz val="9"/>
        <color theme="1"/>
        <rFont val="Arial"/>
        <family val="2"/>
      </rPr>
      <t>se refiere a aquel que tiene como objetivo satisfacer las necesidades de comunicación; así como planear y conducir el desarrollo integral de los servicios de transporte por carretera, por agua y puertos, por ferrocarril, por vía aérea y demás vías de comunicación relacionadas. Dentro de esta categoría debe considerar aquellos temas relacionados con la construcción de obra pública en estos rubros.</t>
    </r>
  </si>
  <si>
    <r>
      <rPr>
        <b/>
        <sz val="9"/>
        <color theme="1"/>
        <rFont val="Arial"/>
        <family val="2"/>
      </rPr>
      <t>Desarrollo social:</t>
    </r>
    <r>
      <rPr>
        <sz val="9"/>
        <color theme="1"/>
        <rFont val="Arial"/>
        <family val="2"/>
      </rPr>
      <t xml:space="preserve"> se refiere a aquel que tiene como objetivo fortalecer el bienestar, el desarrollo, la inclusión y la cohesión social mediante la instrumentación, coordinación, supervisión y seguimiento de las políticas públicas en materia de combate efectivo a la pobreza; atención específica de las necesidades de los sectores sociales más desprotegidos; así como la atención a los derechos de la niñez, de la juventud, de las personas adultas mayores y de las personas con discapacidad, entre otros grupos de población en situación de vulnerabilidad. Dentro de esta categoría deben excluirse aquellos temas orientados exclusivamente a asuntos indígenas, economía, educación, salud, trabajo, y protección y seguridad social. </t>
    </r>
  </si>
  <si>
    <r>
      <rPr>
        <b/>
        <sz val="9"/>
        <color theme="1"/>
        <rFont val="Arial"/>
        <family val="2"/>
      </rPr>
      <t>Despacho del ejecutivo:</t>
    </r>
    <r>
      <rPr>
        <sz val="9"/>
        <color theme="1"/>
        <rFont val="Arial"/>
        <family val="2"/>
      </rPr>
      <t xml:space="preserve"> se refiere a aquel relacionado con la institución que tiene como objetivo apoyar directamente a la persona titular del Poder Ejecutivo en sus tareas y en el seguimiento permanente de las políticas pública, como es la Oficina de la Presidencia de la República o las oficinas del despacho del ejecutivo de las entidades federativas y de los municipios o demarcaciones territoriales.</t>
    </r>
  </si>
  <si>
    <r>
      <rPr>
        <b/>
        <sz val="9"/>
        <color theme="1"/>
        <rFont val="Arial"/>
        <family val="2"/>
      </rPr>
      <t xml:space="preserve">Seguridad pública o seguridad ciudadana: </t>
    </r>
    <r>
      <rPr>
        <sz val="9"/>
        <color theme="1"/>
        <rFont val="Arial"/>
        <family val="2"/>
      </rPr>
      <t>se refiere a aquel que tiene como objetivo resguardar la paz, la tranquilidad y el orden público, incluyendo el diseño y definición de políticas, programas y acciones a ejecutar en los campos de prevención del delito y de siniestros en materia de tránsito y vialidad (facultadas para realizar infracciones de tránsito). Dentro de esta categoría deben excluirse aquellos temas relacionados con el desarrollo del sistema integral de movilidad, incluyendo el servicio público de transporte; por lo que no debe confundirse con lo establecido en términos del tema de infraestructura, comunicaciones y transportes.</t>
    </r>
  </si>
  <si>
    <r>
      <rPr>
        <b/>
        <sz val="9"/>
        <color theme="1"/>
        <rFont val="Arial"/>
        <family val="2"/>
      </rPr>
      <t xml:space="preserve">Servicios registrales, administrativos y patrimoniales: </t>
    </r>
    <r>
      <rPr>
        <sz val="9"/>
        <color theme="1"/>
        <rFont val="Arial"/>
        <family val="2"/>
      </rPr>
      <t>se refiere a aquel que tiene como objetivo implementar acciones encaminadas a la prestación de servicios relacionados con el registro civil, certificación e inspección de bienes inmuebles y actos de comercio, modernización y actualización de catastro, asesoría y seguimiento jurídico a las y los ciudadanos, servicios archivísticos de la Administración Pública y supervisión de la función notarial, entre otros.</t>
    </r>
  </si>
  <si>
    <r>
      <rPr>
        <b/>
        <sz val="9"/>
        <color theme="1"/>
        <rFont val="Arial"/>
        <family val="2"/>
      </rPr>
      <t>Trabajo:</t>
    </r>
    <r>
      <rPr>
        <sz val="9"/>
        <color theme="1"/>
        <rFont val="Arial"/>
        <family val="2"/>
      </rPr>
      <t xml:space="preserve"> se refiere a aquel enfocado en aplicar y vigilar el cumplimiento de las normas relativas a las condiciones generales y de seguridad e higiene en los centros de trabajo, fomentar y apoyar la organización para el trabajo y el autoempleo, así como de brindar asistencia jurídica a las personas trabajadoras y sindicatos.</t>
    </r>
  </si>
  <si>
    <t>Se refiere a la persona servidora pública que, por las funciones que tiene asignadas dentro de la institución, es la principal productora y/o integradora de la información correspondiente a la presente sección y, cuando menos, se encuentra en el segundo o tercer nivel jerárquico de la misma.</t>
  </si>
  <si>
    <t>Se refiere al tipo de servicio web ofrecido por las instituciones públicas en la prestación de trámites y/o servicios, el cual consiste en la posibilidad de realizar y/o dar seguimiento en línea a los mismos, incluidos, cuando aplique, los pagos asociados a estos, sin la necesidad de acudir a alguna oficina gubernamental.</t>
  </si>
  <si>
    <t>.</t>
  </si>
  <si>
    <t>El Subsistema Nacional de Información de Gobierno, Seguridad Pública e Impartición de Justicia (SNIGSPIJ) fue creado mediante acuerdo de la Junta de Gobierno del INEGI el 8 de diciembre de 2008, quedando establecido como el cuarto Subsistema Nacional de Información según los artículos 17 y 28 bis de la Ley del SNIEG.</t>
  </si>
  <si>
    <r>
      <t xml:space="preserve">Posteriormente, en 2011 se realizó el segundo levantamiento de este programa estadístico bajo la denominación de </t>
    </r>
    <r>
      <rPr>
        <i/>
        <sz val="9"/>
        <rFont val="Arial"/>
        <family val="2"/>
      </rPr>
      <t>Censo Nacional de Gobierno 2011. Poder Ejecutivo Estatal (CNG 2011 PEE)</t>
    </r>
    <r>
      <rPr>
        <sz val="9"/>
        <rFont val="Arial"/>
        <family val="2"/>
      </rPr>
      <t xml:space="preserve">. El 20 de diciembre de ese mismo año se publicó en el Diario Oficial de la Federación el acuerdo por el cual la Junta de Gobierno del INEGI determinó como Información de Interés Nacional (IIN) los datos generados por este programa, otorgándoles el carácter de oficiales y de uso obligatorio para la Federación, las entidades federativas, el Distrito Federal (ahora Ciudad de México) y los municipios, siendo a partir de ese momento que se institucionalizó como </t>
    </r>
    <r>
      <rPr>
        <i/>
        <sz val="9"/>
        <rFont val="Arial"/>
        <family val="2"/>
      </rPr>
      <t xml:space="preserve">Censo Nacional de Gobierno, Seguridad Pública y Sistema Penitenciario Estatales, </t>
    </r>
    <r>
      <rPr>
        <sz val="9"/>
        <rFont val="Arial"/>
        <family val="2"/>
      </rPr>
      <t>por lo que dicha edición (con información 2010) se publicó con la denominación de IIN.</t>
    </r>
  </si>
  <si>
    <r>
      <rPr>
        <b/>
        <sz val="9"/>
        <rFont val="Arial"/>
        <family val="2"/>
      </rPr>
      <t>Presentación.</t>
    </r>
    <r>
      <rPr>
        <sz val="9"/>
        <rFont val="Arial"/>
        <family val="2"/>
      </rPr>
      <t xml:space="preserve"> Contiene la introducción general y antecedentes del censo, así como las instrucciones generales para la entrega formal del presente instrumento de captación.</t>
    </r>
  </si>
  <si>
    <r>
      <rPr>
        <b/>
        <sz val="9"/>
        <rFont val="Arial"/>
        <family val="2"/>
      </rPr>
      <t xml:space="preserve">Informantes. </t>
    </r>
    <r>
      <rPr>
        <sz val="9"/>
        <rFont val="Arial"/>
        <family val="2"/>
      </rPr>
      <t>En este apartado se recaba información sobre las personas servidoras públicas designadas por las Unidades del Estado como responsables de recopilar, integrar y entregar la información requerida en el cuestionario.</t>
    </r>
  </si>
  <si>
    <r>
      <rPr>
        <b/>
        <sz val="9"/>
        <rFont val="Arial"/>
        <family val="2"/>
      </rPr>
      <t xml:space="preserve">Participantes. </t>
    </r>
    <r>
      <rPr>
        <sz val="9"/>
        <rFont val="Arial"/>
        <family val="2"/>
      </rPr>
      <t xml:space="preserve">Presenta un espacio destinado a la identificación de las personas servidoras públicas que participaron en el llenado de cada módulo y/o sección, según corresponda. </t>
    </r>
  </si>
  <si>
    <r>
      <rPr>
        <b/>
        <sz val="9"/>
        <rFont val="Arial"/>
        <family val="2"/>
      </rPr>
      <t>Cuestionario.</t>
    </r>
    <r>
      <rPr>
        <sz val="9"/>
        <rFont val="Arial"/>
        <family val="2"/>
      </rPr>
      <t xml:space="preserve"> Se integra por cada una de las preguntas destinadas a generar información estadística sobre los aspectos que conforman la estructura temática del presente programa. Con la finalidad de facilitar la ubicación de los temas contenidos, la versión electrónica del mismo se ha dividido en tantas pestañas como secciones son requeridas.</t>
    </r>
  </si>
  <si>
    <r>
      <rPr>
        <b/>
        <sz val="9"/>
        <rFont val="Arial"/>
        <family val="2"/>
      </rPr>
      <t>Glosario.</t>
    </r>
    <r>
      <rPr>
        <sz val="9"/>
        <rFont val="Arial"/>
        <family val="2"/>
      </rPr>
      <t xml:space="preserve"> Contiene un listado de conceptos y definiciones que se consideran relevantes para el llenado del cuestionario.</t>
    </r>
  </si>
  <si>
    <r>
      <t xml:space="preserve">Considerando la relevancia y diversidad de la información solicitada a través del cuestionario, es necesario que los informantes responsables de su llenado sean personas funcionarias públicas que, por sus atribuciones y actividades cotidianas, cuenten con la información adecuada y necesaria. A efecto de facilitar la recolección de la información solicitada, las personas responsables del llenado del cuestionario pueden auxiliarse de las personas servidoras públicas que integran sus equipos de trabajo. Cuando esto suceda, se solicita que registren sus datos en el apartado </t>
    </r>
    <r>
      <rPr>
        <i/>
        <sz val="9"/>
        <rFont val="Arial"/>
        <family val="2"/>
      </rPr>
      <t>Participantes</t>
    </r>
    <r>
      <rPr>
        <sz val="9"/>
        <rFont val="Arial"/>
        <family val="2"/>
      </rPr>
      <t>.</t>
    </r>
  </si>
  <si>
    <t>Las personas servidoras públicas que se establecen como informantes deberán validar y formalizar la entrega de la información proporcionada, ello mediante el estampado de su firma en la portada de cada módulo o sección, así como del sello de la institución que representan. Cabe destacar que la información recabada mediante el censo, una vez recibida con la firma de la o las personas servidoras públicas responsables y sello de la institución, será considerada como información oficial en términos de lo establecido en la Ley del SNIEG.</t>
  </si>
  <si>
    <t>El INEGI pondrá a disposición de la sociedad la información de este programa de forma gratuita a través del Servicio Público de Información, además de poder consultarse y descargarse de forma electrónica en el portal del Instituto.</t>
  </si>
  <si>
    <t>La entrega de información deberá hacerse a través del Departamento de Estadísticas de Gobierno de la Coordinación Estatal del INEGI en su entidad federativa, quien se acercará a los equipos de trabajo designados por la persona titular y/o servidora pública responsable para el llenado del cuestionario, con el objetivo de organizar los trabajos y recuperar la información requerida.</t>
  </si>
  <si>
    <r>
      <t xml:space="preserve">Una </t>
    </r>
    <r>
      <rPr>
        <b/>
        <sz val="9"/>
        <color theme="1"/>
        <rFont val="Arial"/>
        <family val="2"/>
      </rPr>
      <t>primera versión completa de la información</t>
    </r>
    <r>
      <rPr>
        <sz val="9"/>
        <color theme="1"/>
        <rFont val="Arial"/>
        <family val="2"/>
      </rPr>
      <t xml:space="preserve">, considerada como </t>
    </r>
    <r>
      <rPr>
        <b/>
        <sz val="9"/>
        <color theme="1"/>
        <rFont val="Arial"/>
        <family val="2"/>
      </rPr>
      <t>preliminar</t>
    </r>
    <r>
      <rPr>
        <sz val="9"/>
        <color theme="1"/>
        <rFont val="Arial"/>
        <family val="2"/>
      </rPr>
      <t>, tendrá un proceso de revisión y validación por parte del personal del INEGI en la Coordinación Estatal, con base en los criterios establecidos. Una vez concluida, el cuestionario será devuelto a la persona servidora pública responsable del llenado en la institución informante, a efecto de notificarle los resultados de la revisión y los ajustes o aclaraciones de información que, de ser procedentes, deberán atenderse. En caso de no presentar observaciones, será remitido a las Oficinas Centrales del INEGI para una verificación y revisión central.</t>
    </r>
  </si>
  <si>
    <r>
      <t xml:space="preserve">Si la verificación y revisión central arroja observaciones o solicitud de aclaración de información, el cuestionario será devuelto a la Coordinación Estatal para la atención o justificación de estas situaciones con la institución informante. En caso de que no existan observaciones o estas sean debidamente atendidas, se procederá con la </t>
    </r>
    <r>
      <rPr>
        <b/>
        <sz val="9"/>
        <color theme="1"/>
        <rFont val="Arial"/>
        <family val="2"/>
      </rPr>
      <t>liberación del cuestionario como versión definitiva</t>
    </r>
    <r>
      <rPr>
        <sz val="9"/>
        <color theme="1"/>
        <rFont val="Arial"/>
        <family val="2"/>
      </rPr>
      <t>, para que se proceda con la impresión y formalización de la información plasmada, mediante la firma y sello del instrumento físico por parte del informante básico e informantes complementarios.</t>
    </r>
  </si>
  <si>
    <r>
      <t xml:space="preserve">En este sentido, una vez completado el llenado de este instrumento, deberá enviarse en versión preliminar a la dirección electrónica de la Jefa o el Jefe de Departamento de Estadísticas de Gobierno (JDEG) de la Coordinación Estatal del INEGI: </t>
    </r>
    <r>
      <rPr>
        <b/>
        <sz val="9"/>
        <rFont val="Arial"/>
        <family val="2"/>
      </rPr>
      <t>xxxxxxxxx@inegi.org.mx</t>
    </r>
  </si>
  <si>
    <t>A efecto de llevar a cabo la revisión y validación del cuestionario, en la siguiente tabla se detallan los periodos en los que se realizarán las actividades en cada entidad federativa:</t>
  </si>
  <si>
    <t>Una vez que el archivo electrónico esté impreso y firmado, se llevará a cabo la entrega de la versión definitiva del cuestionario vía electrónica y de manera física, para lo cual se tomará en cuenta lo siguiente:</t>
  </si>
  <si>
    <r>
      <t xml:space="preserve">La versión definitiva del cuestionario en su versión electrónica deberá ser la misma que se entregue en versión física, de conformidad con las instrucciones correspondientes. Dicha entrega deberá realizarse en la dirección electrónica siguiente: </t>
    </r>
    <r>
      <rPr>
        <b/>
        <sz val="9"/>
        <rFont val="Arial"/>
        <family val="2"/>
      </rPr>
      <t>xxxxxxxxx@inegi.org.mx</t>
    </r>
  </si>
  <si>
    <t xml:space="preserve">La versión impresa, con las firmas correspondientes, deberá entregarse en la Coordinación Estatal del INEGI con los siguientes datos: 
</t>
  </si>
  <si>
    <r>
      <t xml:space="preserve">En caso de </t>
    </r>
    <r>
      <rPr>
        <b/>
        <sz val="9"/>
        <rFont val="Arial"/>
        <family val="2"/>
      </rPr>
      <t>dudas o comentarios</t>
    </r>
    <r>
      <rPr>
        <sz val="9"/>
        <rFont val="Arial"/>
        <family val="2"/>
      </rPr>
      <t>, deberá hacerlos llegar al personal del Departamento de Estadísticas de Gobierno de la Coordinación Estatal del INEGI que haya sido designado para el seguimiento de este programa de información, quien tiene los siguientes datos de contacto:</t>
    </r>
  </si>
  <si>
    <r>
      <t xml:space="preserve">Participantes
</t>
    </r>
    <r>
      <rPr>
        <i/>
        <sz val="8"/>
        <rFont val="Arial"/>
        <family val="2"/>
      </rPr>
      <t>(Registrar a las personas servidoras públicas y áreas que participaron en la integración de la información y/o en el llenado de los reactivos que se solicitan en la presente sección. En caso de que las personas servidoras públicas registradas como informantes básico y complementarios hayan integrado información, o llenado algunas preguntas, también deben registrarse en el presente apartado)</t>
    </r>
  </si>
  <si>
    <t>Instrucciones de llenado:</t>
  </si>
  <si>
    <r>
      <rPr>
        <b/>
        <i/>
        <sz val="8"/>
        <rFont val="Arial"/>
        <family val="2"/>
      </rPr>
      <t>Título:</t>
    </r>
    <r>
      <rPr>
        <i/>
        <sz val="8"/>
        <rFont val="Arial"/>
        <family val="2"/>
      </rPr>
      <t xml:space="preserve"> anotar el grado escolar o el formalismo para referirse a la persona participante: Licenciado(a), Maestro(a), Doctor(a), Ingeniero(a), Ciudadano(a), Señor(a), etcétera.</t>
    </r>
  </si>
  <si>
    <r>
      <rPr>
        <b/>
        <i/>
        <sz val="8"/>
        <rFont val="Arial"/>
        <family val="2"/>
      </rPr>
      <t xml:space="preserve">Nombre, primer y segundo apellido: </t>
    </r>
    <r>
      <rPr>
        <i/>
        <sz val="8"/>
        <rFont val="Arial"/>
        <family val="2"/>
      </rPr>
      <t>escribir los datos completos, sin abreviaturas y con acentos.</t>
    </r>
  </si>
  <si>
    <r>
      <rPr>
        <b/>
        <i/>
        <sz val="8"/>
        <rFont val="Arial"/>
        <family val="2"/>
      </rPr>
      <t xml:space="preserve">Unidad administrativa de adscripción: </t>
    </r>
    <r>
      <rPr>
        <i/>
        <sz val="8"/>
        <rFont val="Arial"/>
        <family val="2"/>
      </rPr>
      <t>incluir el nombre completo de la unidad administrativa o área, tal como aparece en su estructura orgánica.</t>
    </r>
  </si>
  <si>
    <r>
      <rPr>
        <b/>
        <i/>
        <sz val="8"/>
        <rFont val="Arial"/>
        <family val="2"/>
      </rPr>
      <t xml:space="preserve">Cargo o puesto: </t>
    </r>
    <r>
      <rPr>
        <i/>
        <sz val="8"/>
        <rFont val="Arial"/>
        <family val="2"/>
      </rPr>
      <t>incluir el nombre completo del cargo o puesto desempeñado.</t>
    </r>
  </si>
  <si>
    <r>
      <rPr>
        <b/>
        <i/>
        <sz val="8"/>
        <rFont val="Arial"/>
        <family val="2"/>
      </rPr>
      <t xml:space="preserve">Correo electrónico: </t>
    </r>
    <r>
      <rPr>
        <i/>
        <sz val="8"/>
        <rFont val="Arial"/>
        <family val="2"/>
      </rPr>
      <t>registrar preferentemente el correo institucional de la persona participante, evitando cuentas genéricas o personales.</t>
    </r>
  </si>
  <si>
    <r>
      <rPr>
        <b/>
        <i/>
        <sz val="8"/>
        <rFont val="Arial"/>
        <family val="2"/>
      </rPr>
      <t>Sección y/o preguntas en las que participó:</t>
    </r>
    <r>
      <rPr>
        <i/>
        <sz val="8"/>
        <rFont val="Arial"/>
        <family val="2"/>
      </rPr>
      <t xml:space="preserve"> registrar la sección, subsección, apartado, subapartado y/o preguntas en las que participó, conforme a lo siguiente:</t>
    </r>
  </si>
  <si>
    <t>a) Para referirse a preguntas individuales, anotar el número de la pregunta anteponiendo la letra "P", separando con coma en caso de ser varias preguntas. Ejemplo: P1.1, P1.3, P1.8.
b) Si participó en el llenado de todo el cuestionario, anotar la palabra "Todas".
c) Si participó en el llenado de todas las preguntas de una sección, subsección, apartado y/o subapartado, anotar la nomenclatura correspondiente, separando con comas en caso de que sean dos o más. Ejemplo: I, I.2, I.3.1, I.4.1.1.
d) En caso de que su participación incluya secciones, subsecciones, apartados o subapartados completos, así como algunas preguntas específicas, anotar de forma combinada. Ejemplo: I, II.2, I.4.2, P1.25, P1.26.</t>
  </si>
  <si>
    <t>Principales fuentes de información utilizadas para la integración de información proporcionada:</t>
  </si>
  <si>
    <r>
      <t xml:space="preserve">- Por </t>
    </r>
    <r>
      <rPr>
        <b/>
        <i/>
        <sz val="8"/>
        <rFont val="Arial"/>
        <family val="2"/>
      </rPr>
      <t xml:space="preserve">fuente principal </t>
    </r>
    <r>
      <rPr>
        <i/>
        <sz val="8"/>
        <rFont val="Arial"/>
        <family val="2"/>
      </rPr>
      <t xml:space="preserve">debe considerarse la fuente con la cual se genera toda o la mayor cantidad de información proporcionada, mientras que por </t>
    </r>
    <r>
      <rPr>
        <b/>
        <i/>
        <sz val="8"/>
        <rFont val="Arial"/>
        <family val="2"/>
      </rPr>
      <t xml:space="preserve">fuentes secundarias </t>
    </r>
    <r>
      <rPr>
        <i/>
        <sz val="8"/>
        <rFont val="Arial"/>
        <family val="2"/>
      </rPr>
      <t>debe considerar aquellas de las cuales se obtiene el resto de información (cuando hay más de una fuente).</t>
    </r>
  </si>
  <si>
    <r>
      <t xml:space="preserve">- En la columna </t>
    </r>
    <r>
      <rPr>
        <b/>
        <i/>
        <sz val="8"/>
        <rFont val="Arial"/>
        <family val="2"/>
      </rPr>
      <t xml:space="preserve">Nombre de la fuente </t>
    </r>
    <r>
      <rPr>
        <i/>
        <sz val="8"/>
        <rFont val="Arial"/>
        <family val="2"/>
      </rPr>
      <t>debe</t>
    </r>
    <r>
      <rPr>
        <b/>
        <i/>
        <sz val="8"/>
        <rFont val="Arial"/>
        <family val="2"/>
      </rPr>
      <t xml:space="preserve"> </t>
    </r>
    <r>
      <rPr>
        <i/>
        <sz val="8"/>
        <rFont val="Arial"/>
        <family val="2"/>
      </rPr>
      <t xml:space="preserve">anotar el nombre o descripción de la fuente principal y, en su caso, de las secundarias a partir de la(s) cual(es) se obtiene la información requerida en el presente instrumento de captación, y que la persona participante proporcionó. </t>
    </r>
  </si>
  <si>
    <r>
      <t xml:space="preserve">- En la columna </t>
    </r>
    <r>
      <rPr>
        <b/>
        <i/>
        <sz val="8"/>
        <rFont val="Arial"/>
        <family val="2"/>
      </rPr>
      <t>Tipo de fuente</t>
    </r>
    <r>
      <rPr>
        <i/>
        <sz val="8"/>
        <rFont val="Arial"/>
        <family val="2"/>
      </rPr>
      <t xml:space="preserve"> debe clasificar esa fuente según los tipos establecidos en el catálogo siguiente, con base en las características que más se adapten a la fuente utilizada (seleccionar de la lista desplegable el tipo): </t>
    </r>
  </si>
  <si>
    <r>
      <rPr>
        <b/>
        <i/>
        <sz val="8"/>
        <rFont val="Arial"/>
        <family val="2"/>
      </rPr>
      <t>Sistema informático propio:</t>
    </r>
    <r>
      <rPr>
        <i/>
        <sz val="8"/>
        <rFont val="Arial"/>
        <family val="2"/>
      </rPr>
      <t xml:space="preserve"> corresponde a una solución informática que haya sido desarrollada de manera específica para los fines de la institución, ya sea de forma interna o por un tercero, y tenga el propósito de almacenar o procesar la información generada o utilizada por la institución.
</t>
    </r>
    <r>
      <rPr>
        <b/>
        <i/>
        <sz val="8"/>
        <rFont val="Arial"/>
        <family val="2"/>
      </rPr>
      <t>Software comercial especializado:</t>
    </r>
    <r>
      <rPr>
        <i/>
        <sz val="8"/>
        <rFont val="Arial"/>
        <family val="2"/>
      </rPr>
      <t xml:space="preserve"> se refiere a algún programa o plataforma comercial diseñada o gestionada por un tercero ajeno a la institución, que sirve para los fines de almacenamiento y procesamiento de su información, sin ser un desarrollo exclusivo para la misma.
</t>
    </r>
    <r>
      <rPr>
        <b/>
        <i/>
        <sz val="8"/>
        <rFont val="Arial"/>
        <family val="2"/>
      </rPr>
      <t>Base de datos u hojas de cálculo estructuradas y estandarizadas:</t>
    </r>
    <r>
      <rPr>
        <i/>
        <sz val="8"/>
        <rFont val="Arial"/>
        <family val="2"/>
      </rPr>
      <t xml:space="preserve"> se refiere a la existencia de bases de datos, tablas o conjunto de datos planos que se encuentran estructurados y estandarizados, permitiendo su explotación o consulta a través de softwares estadísticos o de bases de datos (incluye tablas dinámicas, programación de macros en VBA, formularios y BD en Access o similares).
</t>
    </r>
    <r>
      <rPr>
        <b/>
        <i/>
        <sz val="8"/>
        <rFont val="Arial"/>
        <family val="2"/>
      </rPr>
      <t>Hojas de cálculo no estructuradas o no estandarizadas:</t>
    </r>
    <r>
      <rPr>
        <i/>
        <sz val="8"/>
        <rFont val="Arial"/>
        <family val="2"/>
      </rPr>
      <t xml:space="preserve"> corresponde a que la fuente de información son libros u hojas de Excel que concentran información generada por la institución y es consultada de forma directa sin posibilidad de hacer consultas de forma masiva o de un conjunto de datos. 
</t>
    </r>
    <r>
      <rPr>
        <b/>
        <i/>
        <sz val="8"/>
        <rFont val="Arial"/>
        <family val="2"/>
      </rPr>
      <t>Libro de gobierno en formato electrónico:</t>
    </r>
    <r>
      <rPr>
        <i/>
        <sz val="8"/>
        <rFont val="Arial"/>
        <family val="2"/>
      </rPr>
      <t xml:space="preserve"> corresponde a los libros o documentos en formato electrónico que se organizan conforme a lineamientos específicos y cuentan con formalidades como foliación, firmas, sellos o autorizaciones, etcétera, que contienen los registros de los procesos o actividades sustantivas del área o institución que genera la información.
</t>
    </r>
    <r>
      <rPr>
        <b/>
        <i/>
        <sz val="8"/>
        <rFont val="Arial"/>
        <family val="2"/>
      </rPr>
      <t xml:space="preserve">Libro de gobierno en papel: </t>
    </r>
    <r>
      <rPr>
        <i/>
        <sz val="8"/>
        <rFont val="Arial"/>
        <family val="2"/>
      </rPr>
      <t xml:space="preserve">corresponde a los libros o documentos físicos que se organizan conforme a lineamientos específicos y cuentan con formalidades como foliación, firmas, sellos o autorizaciones, etcétera, que contienen los registros de los procesos o actividades sustantivas del área o institución que genera la información.
</t>
    </r>
    <r>
      <rPr>
        <b/>
        <i/>
        <sz val="8"/>
        <rFont val="Arial"/>
        <family val="2"/>
      </rPr>
      <t>Bitácora en documento de texto electrónico:</t>
    </r>
    <r>
      <rPr>
        <i/>
        <sz val="8"/>
        <rFont val="Arial"/>
        <family val="2"/>
      </rPr>
      <t xml:space="preserve"> se refiere al registro o fuente en la que la información contenida está registrada en documentos electrónicos sin la formalidad de un libro de gobierno y que se utiliza para las actividades cotidianas del área o institución que proporciona la información.
</t>
    </r>
    <r>
      <rPr>
        <b/>
        <i/>
        <sz val="8"/>
        <rFont val="Arial"/>
        <family val="2"/>
      </rPr>
      <t>Bitácora en documento de texto en papel:</t>
    </r>
    <r>
      <rPr>
        <i/>
        <sz val="8"/>
        <rFont val="Arial"/>
        <family val="2"/>
      </rPr>
      <t xml:space="preserve"> se refiere al registro o fuente en la que la información contenida está registrada en documentos físicos sin la formalidad de un libro de gobierno y que se utiliza para las actividades cotidianas del área o institución que proporciona la información.
</t>
    </r>
    <r>
      <rPr>
        <b/>
        <i/>
        <sz val="8"/>
        <rFont val="Arial"/>
        <family val="2"/>
      </rPr>
      <t>De palabra:</t>
    </r>
    <r>
      <rPr>
        <i/>
        <sz val="8"/>
        <rFont val="Arial"/>
        <family val="2"/>
      </rPr>
      <t xml:space="preserve"> corresponde a cuando no existe una documentación o registro físico o electrónico y la información se obtiene "de palabra", es decir, la información se obtiene directamente de las personas involucradas en las actividades (ellas son la fuente) y está supeditada a la memoria de las personas servidoras públicas, no existiendo evidencia documental de lo reportado.
</t>
    </r>
    <r>
      <rPr>
        <b/>
        <i/>
        <sz val="8"/>
        <rFont val="Arial"/>
        <family val="2"/>
      </rPr>
      <t>Otra:</t>
    </r>
    <r>
      <rPr>
        <i/>
        <sz val="8"/>
        <rFont val="Arial"/>
        <family val="2"/>
      </rPr>
      <t xml:space="preserve"> se debe seleccionar cuando ninguno de los tipos de fuente listados anteriormente responde a las características de la fuente o medio de registro que es utilizado por el área o institución participante para el registro de la información proporcionada en este instrumento de captación.</t>
    </r>
  </si>
  <si>
    <t>En caso de que seleccione en la categoría "Otra" en alguna de las columnas "Tipo de fuente", favor de especificar ese otro tipo de fuente(s) en la columna "Comentarios o especificaciones sobre el tipo de fuente".</t>
  </si>
  <si>
    <t>Sección y/o preguntas en las que participó</t>
  </si>
  <si>
    <t>Principales fuentes utilizadas para la integración de la información proporcionada</t>
  </si>
  <si>
    <t>Fuente principal</t>
  </si>
  <si>
    <t>Fuente secundaria 1</t>
  </si>
  <si>
    <t>Fuente secundaria 2</t>
  </si>
  <si>
    <t>Comentarios o especificaciones sobre el tipo de fuente</t>
  </si>
  <si>
    <t>Nombre de la fuente</t>
  </si>
  <si>
    <t>Tipo de fuente</t>
  </si>
  <si>
    <t>Ej.</t>
  </si>
  <si>
    <t>Directora de Recursos Financieros</t>
  </si>
  <si>
    <t>hernandezg@dgsp.gob.mx</t>
  </si>
  <si>
    <t>I, II.2, I.4.2, P1.25, P1.26</t>
  </si>
  <si>
    <t>Control de nómina</t>
  </si>
  <si>
    <t>Base de datos u hojas de cálculo estructuradas y estandarizadas</t>
  </si>
  <si>
    <t>Sistema de control financiero</t>
  </si>
  <si>
    <t>Sistema Informático propio</t>
  </si>
  <si>
    <t>Hojas de cálculo  no estructuradas o no estandarizadas</t>
  </si>
  <si>
    <t>Software comercial especializado</t>
  </si>
  <si>
    <t>Hojas de cálculo no estructuradas o no estandarizadas</t>
  </si>
  <si>
    <t>Libro de gobierno en formato electrónico</t>
  </si>
  <si>
    <t>Libro de gobierno en papel</t>
  </si>
  <si>
    <t>Bitácora en documento de texto electrónico</t>
  </si>
  <si>
    <t>Bitácora en documento de texto en papel</t>
  </si>
  <si>
    <t>De palabra</t>
  </si>
  <si>
    <t>Otra</t>
  </si>
  <si>
    <r>
      <rPr>
        <b/>
        <sz val="9"/>
        <color theme="1"/>
        <rFont val="Arial"/>
        <family val="2"/>
      </rPr>
      <t xml:space="preserve">Combustibles y energía: </t>
    </r>
    <r>
      <rPr>
        <sz val="9"/>
        <color theme="1"/>
        <rFont val="Arial"/>
        <family val="2"/>
      </rPr>
      <t>se refiere a aquel que tiene como objetivo implementar acciones encaminadas a la explotación, transmisión, distribución, comercialización y/o suministro de hidrocarburos (petróleo y gas natural), combustibles nucleares, electricidad, energía no eléctrica, carbón y otros combustibles.</t>
    </r>
  </si>
  <si>
    <t>Sección II. Trámites y servicios</t>
  </si>
  <si>
    <r>
      <rPr>
        <b/>
        <sz val="9"/>
        <color theme="1"/>
        <rFont val="Arial"/>
        <family val="2"/>
      </rPr>
      <t>Módulo 1.</t>
    </r>
    <r>
      <rPr>
        <sz val="9"/>
        <color theme="1"/>
        <rFont val="Arial"/>
        <family val="2"/>
      </rPr>
      <t xml:space="preserve"> Administración Pública de la entidad federativa
</t>
    </r>
    <r>
      <rPr>
        <b/>
        <sz val="9"/>
        <color theme="1"/>
        <rFont val="Arial"/>
        <family val="2"/>
      </rPr>
      <t>Módulo 2.</t>
    </r>
    <r>
      <rPr>
        <sz val="9"/>
        <color theme="1"/>
        <rFont val="Arial"/>
        <family val="2"/>
      </rPr>
      <t xml:space="preserve"> Protección civil
</t>
    </r>
    <r>
      <rPr>
        <b/>
        <sz val="9"/>
        <color theme="1"/>
        <rFont val="Arial"/>
        <family val="2"/>
      </rPr>
      <t>Módulo 3.</t>
    </r>
    <r>
      <rPr>
        <sz val="9"/>
        <color theme="1"/>
        <rFont val="Arial"/>
        <family val="2"/>
      </rPr>
      <t xml:space="preserve"> Servicios periciales
</t>
    </r>
    <r>
      <rPr>
        <b/>
        <sz val="9"/>
        <color theme="1"/>
        <rFont val="Arial"/>
        <family val="2"/>
      </rPr>
      <t>Módulo 4.</t>
    </r>
    <r>
      <rPr>
        <sz val="9"/>
        <color theme="1"/>
        <rFont val="Arial"/>
        <family val="2"/>
      </rPr>
      <t xml:space="preserve"> Defensoría pública
</t>
    </r>
    <r>
      <rPr>
        <b/>
        <sz val="9"/>
        <color theme="1"/>
        <rFont val="Arial"/>
        <family val="2"/>
      </rPr>
      <t>Módulo 5</t>
    </r>
    <r>
      <rPr>
        <sz val="9"/>
        <color theme="1"/>
        <rFont val="Arial"/>
        <family val="2"/>
      </rPr>
      <t xml:space="preserve">. Justicia cívica
</t>
    </r>
    <r>
      <rPr>
        <b/>
        <sz val="9"/>
        <color theme="1"/>
        <rFont val="Arial"/>
        <family val="2"/>
      </rPr>
      <t>Módulo 6.</t>
    </r>
    <r>
      <rPr>
        <sz val="9"/>
        <color theme="1"/>
        <rFont val="Arial"/>
        <family val="2"/>
      </rPr>
      <t xml:space="preserve"> Medio ambiente
</t>
    </r>
    <r>
      <rPr>
        <b/>
        <sz val="9"/>
        <color theme="1"/>
        <rFont val="Arial"/>
        <family val="2"/>
      </rPr>
      <t xml:space="preserve">Módulo 7. </t>
    </r>
    <r>
      <rPr>
        <sz val="9"/>
        <color theme="1"/>
        <rFont val="Arial"/>
        <family val="2"/>
      </rPr>
      <t>Catastro, registro y territorio</t>
    </r>
  </si>
  <si>
    <t>II. Trámites y servicios</t>
  </si>
  <si>
    <t>2.1.-</t>
  </si>
  <si>
    <t>De manera adicional a los tipos de trámites y servicios listados en la pregunta 2.2, anote el nombre de los 25 tipos de trámites y servicios realizados con mayor frecuencia durante el año 2022 ante la Administración Pública de su entidad federativa. Por cada uno de estos, señale el tema al que corresponde, el medio de presentación y el tipo de servicio web en el que se ofreció; utilizando para tal efecto los catálogos que se presentan en la parte inferior de la siguiente tabla. Asimismo, anote la cantidad de solicitudes recibidas durante el referido año, según tipo de resolución otorgada.</t>
  </si>
  <si>
    <t>2.2.-</t>
  </si>
  <si>
    <t>2.3.-</t>
  </si>
  <si>
    <t>2.4.-</t>
  </si>
  <si>
    <t>2.5.-</t>
  </si>
  <si>
    <t>2.6.-</t>
  </si>
  <si>
    <t>Preguntas 2.1 a 2.6</t>
  </si>
  <si>
    <t>3.- Únicamente debe considerar la información de las instituciones de la Administración Pública de la entidad federativa listadas en la pregunta 1.1 de la sección I del módulo 1 de este censo.</t>
  </si>
  <si>
    <r>
      <t xml:space="preserve">Informantes
</t>
    </r>
    <r>
      <rPr>
        <i/>
        <sz val="8"/>
        <color theme="1"/>
        <rFont val="Arial"/>
        <family val="2"/>
      </rPr>
      <t>(Responde: institución(es) o unidad(es) administrativa(s) encargada(s) o integradora(s) de la información sobre los trámites y servicios ofrecidos por las instituciones que integran a la Administración Pública de la entidad federativa)</t>
    </r>
  </si>
  <si>
    <r>
      <t xml:space="preserve">Como resultado, se logró el acuerdo para generar información estadística en materia de gobierno con una visión integral, implementando así en 2010 el primer instrumento de captación en el ámbito estatal denominado </t>
    </r>
    <r>
      <rPr>
        <i/>
        <sz val="9"/>
        <rFont val="Arial"/>
        <family val="2"/>
      </rPr>
      <t>Encuesta Nacional de Gobierno 2010 – Poder Ejecutivo Estatal (ENGPEE 10)</t>
    </r>
    <r>
      <rPr>
        <sz val="9"/>
        <rFont val="Arial"/>
        <family val="2"/>
      </rPr>
      <t xml:space="preserve">, con lo cual se inició una serie histórica de información que permite diseñar, monitorear y evaluar las políticas públicas en este tema. </t>
    </r>
  </si>
  <si>
    <t>Derivado de las similitudes operativas con los temas de protección civil y servicios periciales, y considerando su naturaleza normativa, conceptual y metodológica, se tomó la decisión de elaborar un módulo específico con información asociada a la función de defensoría pública, retomando las principales necesidades de información existentes en la materia, así como los diseños institucionales establecidos para el ejercicio de la misma.</t>
  </si>
  <si>
    <t>Como resultado, esta edición del CNGE consolida la información generada en dichas materias en tres módulos específicos, los cuales retoman y profundizan los contenidos que hacían parte de las respectivas secciones del módulo 1 en anteriores ediciones.</t>
  </si>
  <si>
    <t>Asimismo, tomando en consideración la naturaleza de la información solicitada en cada módulo, alguno de estos puede presentar apartados adicionales a los anteriores, mismos que obedecen a características específicas del programa estadístico relacionado. Dichos apartados pueden ser: complementos, anexos y adiciones.</t>
  </si>
  <si>
    <t>Fecha</t>
  </si>
  <si>
    <t>Dirección:</t>
  </si>
  <si>
    <r>
      <t xml:space="preserve">Título </t>
    </r>
    <r>
      <rPr>
        <i/>
        <sz val="8"/>
        <rFont val="Arial"/>
        <family val="2"/>
      </rPr>
      <t>(Lic., Mtro(a)., Dr(a)., Ing., C., Sr(a)., etc.)</t>
    </r>
    <r>
      <rPr>
        <sz val="9"/>
        <rFont val="Arial"/>
        <family val="2"/>
      </rPr>
      <t>:</t>
    </r>
  </si>
  <si>
    <r>
      <t xml:space="preserve">Particularmente, en el </t>
    </r>
    <r>
      <rPr>
        <b/>
        <sz val="9"/>
        <color theme="1"/>
        <rFont val="Arial"/>
        <family val="2"/>
      </rPr>
      <t xml:space="preserve">módulo 1 </t>
    </r>
    <r>
      <rPr>
        <sz val="9"/>
        <color theme="1"/>
        <rFont val="Arial"/>
        <family val="2"/>
      </rPr>
      <t>se solicita, entre otra, información sobre la estructura organizacional de la Administración Pública de cada entidad federativa; la distribución de los recursos humanos, materiales y presupuestales con los que cuenta; la cantidad, tipos y características de acceso a los trámites y servicios prestados; así como los elementos y acciones institucionales que se llevan a cabo para la implementación y ejercicio de funciones específicas, como planeación, evaluación, actividades estadísticas y geográficas, transparencia, control interno, combate a la corrupción, contrataciones públicas, administración de archivos y gestión documental, entre otros.</t>
    </r>
  </si>
  <si>
    <t xml:space="preserve">Sección I. Estructura organizacional, recursos y ejercicio de funciones específicas
Sección II. Trámites y servicios
Sección III. Programas sociales 
Sección IV. Transparencia, acceso a la información pública y protección de datos personales
Sección V. Control interno y anticorrupción
Sección VI. Participación ciudadana
Sección VII. Contrataciones públicas
Sección VIII. Servicios postpenales y servicios para personas adolescentes egresadas y/o en tratamiento externo
Sección IX. Libertad condicionada
Sección X. Tránsito y vialidad
Sección XI. Alojamientos de asistencia social
Sección XII. Administración de archivos y gestión documental              </t>
  </si>
  <si>
    <t>Este proceso de segmentación implicó revocar la determinación de Información de Interés Nacional al CNGSPSPE mediante el acuerdo de la Junta de Gobierno del INEGI publicado el 29 de enero de 2021 en el Diario Oficial de la Federación. Este cambio tuvo como finalidad ampliar el alcance temático y analítico de cada rubro, así como adecuar conceptual y metodológicamente sus contenidos a las necesidades de información vigentes en las reformas constitucionales y en la transformación institucional del país.</t>
  </si>
  <si>
    <r>
      <t xml:space="preserve">Como resultado de dicha división, ahora se cuenta con </t>
    </r>
    <r>
      <rPr>
        <i/>
        <sz val="9"/>
        <color theme="1"/>
        <rFont val="Arial"/>
        <family val="2"/>
      </rPr>
      <t>el Censo Nacional de Gobiernos Estatales (CNGE) 2022</t>
    </r>
    <r>
      <rPr>
        <sz val="9"/>
        <color theme="1"/>
        <rFont val="Arial"/>
        <family val="2"/>
      </rPr>
      <t>, cuyos resultados pueden ser consultados en la página de internet del Instituto: https://www.inegi.org.mx/programas/cnge/2022/</t>
    </r>
  </si>
  <si>
    <t>Específicamente para la materia de protección civil es importante mencionar que durante 2021 y 2022 ocurrieron una serie de reuniones con personal del Centro Nacional de Prevención de Desastres (CENAPRED), de la Dirección General de Protección Civil y de la Dirección General para la Gestión de Riesgos de la Secretaría de Seguridad y Protección Ciudadana (SSPC) a efecto de consolidar un instrumento de captación que permita conocer de forma específica las capacidades operativas con las que cuentan las Unidades Estatales de Protección Civil u homólogas de las entidades federativas, retomando los contenidos establecidos en la Encuesta de Autoevaluación para las Unidades Estatales de Protección Civil, misma que fue implementada por dicha institución en ejercicios anteriores.</t>
  </si>
  <si>
    <t>Asimismo, a partir del contexto nacional y de la implementación de la Ley General en Materia de Desaparición Forzada de Personas, Desaparición Cometida por Particulares y del Sistema Nacional de Búsqueda de Personas, así como del Programa Nacional de Exhumaciones e Identificación Forense, que de ella emana, fue necesario comenzar a generar información específica sobre las capacidades institucionales de los servicios médicos forenses y periciales del país, así como del ejercicio de su función en cuanto a la identificación, disposición y almacenamientos de cadáveres y/o de restos de seres humanos.</t>
  </si>
  <si>
    <r>
      <t xml:space="preserve">Así, se presenta el </t>
    </r>
    <r>
      <rPr>
        <i/>
        <sz val="9"/>
        <color theme="1"/>
        <rFont val="Arial"/>
        <family val="2"/>
      </rPr>
      <t>Censo Nacional de Gobiernos Estatales (CNGE) 2023</t>
    </r>
    <r>
      <rPr>
        <sz val="9"/>
        <color theme="1"/>
        <rFont val="Arial"/>
        <family val="2"/>
      </rPr>
      <t>, como el decimocuarto programa estadístico desarrollado por el INEGI en materia de gobierno en el ámbito estatal del Estado Mexicano. Si bien el proceso de maduración de la información captada a través de este ha obligado a realizar ajustes en algunas variables, se ha preservado en todo momento la consistencia conceptual respecto de sus ediciones anteriores, continuando con la serie estadística y enriqueciendo sus contenidos por los temas que actualmente se desarrollan.</t>
    </r>
  </si>
  <si>
    <r>
      <t xml:space="preserve">Por su parte, atendiendo a los procesos de levantamientos diferenciados establecidos para un mejor aprovechamiento de la información estadística, la presente edición del CNGE considera el tema de justicia cívica (aplicable únicamente a la Ciudad de México). Su finalidad es generar información estandarizada y comparable con la emanada del </t>
    </r>
    <r>
      <rPr>
        <i/>
        <sz val="9"/>
        <color theme="1"/>
        <rFont val="Arial"/>
        <family val="2"/>
      </rPr>
      <t>Censo Nacional de Gobiernos Municipales y Demarcaciones Territoriales de la Ciudad de México (CNGMD)</t>
    </r>
    <r>
      <rPr>
        <sz val="9"/>
        <color theme="1"/>
        <rFont val="Arial"/>
        <family val="2"/>
      </rPr>
      <t>; de tal forma que se generen datos con una misma temporalidad que permitan conocer la implementación del Modelo Homologado de Justicia Cívica, Buen Gobierno y Cultura de la Legalidad para los Municipios de México.</t>
    </r>
  </si>
  <si>
    <t xml:space="preserve">4.- De acuerdo con lo establecido en el artículo 1 de la Ley General de Mejora Regulatoria, no debe considerar la información sobre la materia fiscal, tratándose de las contribuciones y los accesorios que deriven directamente de esta; las responsabilidades de las personas servidoras públicas; el Ministerio Público en ejercicio de sus funciones constitucionales; y los actos, procedimientos o resoluciones de la Secretarías de la Defensa Nacional y de la Secretaría de Marina. </t>
  </si>
  <si>
    <t>5.- No debe considerar las solicitudes de inscripción a programas sociales; los trámites o servicios en materia de transparencia, acceso a la información pública y protección de datos personales (como son las consultas realizadas al portal de obligaciones de transparencia para obtener información, las asesorías atendidas en materia de acceso a la información y/o protección de datos personales, así como las solicitudes atendidas en dicha materia, entre otros); los trámites o servicios en materia de control interno (como son las denuncias en materia de responsabilidades administrativas de sus personas servidoras públicas, entre otros); las solicitudes de servicios postpenales; las infracciones de tránsito; ni los servicios en materia de defensoría pública (como son las solicitudes de defensoría, orientación, asesoría jurídica, entre otros); toda vez que dicha información se solicita, bajo las características requeridas, en las secciones III, IV, V y, de ser el caso, VIII y X del presente módulo, respectivamente, así como en las secciones II y III del módulo 4 de este censo. Tampoco debe considerar trámites y servicios como cursos y/o talleres ni llamadas de emergencia.</t>
  </si>
  <si>
    <t xml:space="preserve">8.- No deje celdas en blanco, salvo en los casos en que la instrucción así lo solicite. </t>
  </si>
  <si>
    <r>
      <t>6.-</t>
    </r>
    <r>
      <rPr>
        <b/>
        <i/>
        <sz val="8"/>
        <color theme="1"/>
        <rFont val="Arial"/>
        <family val="2"/>
      </rPr>
      <t>Temas:</t>
    </r>
    <r>
      <rPr>
        <i/>
        <sz val="8"/>
        <color theme="1"/>
        <rFont val="Arial"/>
        <family val="2"/>
      </rPr>
      <t xml:space="preserve"> se</t>
    </r>
    <r>
      <rPr>
        <b/>
        <i/>
        <sz val="8"/>
        <color theme="1"/>
        <rFont val="Arial"/>
        <family val="2"/>
      </rPr>
      <t xml:space="preserve"> </t>
    </r>
    <r>
      <rPr>
        <i/>
        <sz val="8"/>
        <color theme="1"/>
        <rFont val="Arial"/>
        <family val="2"/>
      </rPr>
      <t>refiere a los temas genéricos de los trámites y servicios atendidos y/o gestionados, en este caso, por las instituciones de la Administración Pública de la entidad federativa. Para mayor referencia, la desagregación de cada uno de estos se detalla en el glosario del presente cuestionario.</t>
    </r>
  </si>
  <si>
    <t>Se refiere a los temas genéricos de los trámites y servicios atendidos y/o gestionados, en este caso, por las instituciones de la Administración Pública de la entidad federativa. Para efectos del presente cuestionario, se consideran los siguientes:</t>
  </si>
  <si>
    <t>El listado de instituciones que se despliega corresponde al que registró como respuesta en la pregunta 1.1 de la sección I del módulo 1 de este censo.</t>
  </si>
  <si>
    <t>Para cada institución, en caso de que derivado de la Ley General de Mejora Regulatoria, o de la disposición normativa local aplicable en la materia, no le sean aplicables los contenidos de este cuestionario, anote el código "8" (No aplica) en la columna correspondiente y deje el resto de la fila en blanco.</t>
  </si>
  <si>
    <r>
      <t xml:space="preserve">Solicitud de copias certificadas de actas civiles </t>
    </r>
    <r>
      <rPr>
        <i/>
        <sz val="8"/>
        <color theme="1"/>
        <rFont val="Arial"/>
        <family val="2"/>
      </rPr>
      <t>(nacimiento, matrimonio, defunción, etc.)</t>
    </r>
  </si>
  <si>
    <t>Pago de impuesto tenencia o refrendo</t>
  </si>
  <si>
    <r>
      <t xml:space="preserve">Pago de impuestos </t>
    </r>
    <r>
      <rPr>
        <i/>
        <sz val="8"/>
        <color theme="1"/>
        <rFont val="Arial"/>
        <family val="2"/>
      </rPr>
      <t>(distinto a tenencia o refrendo)</t>
    </r>
  </si>
  <si>
    <r>
      <t xml:space="preserve">Licencia de funcionamiento para negocios </t>
    </r>
    <r>
      <rPr>
        <i/>
        <sz val="8"/>
        <color theme="1"/>
        <rFont val="Arial"/>
        <family val="2"/>
      </rPr>
      <t>(apertura)</t>
    </r>
  </si>
  <si>
    <r>
      <t xml:space="preserve">Licencia de funcionamiento para negocios </t>
    </r>
    <r>
      <rPr>
        <i/>
        <sz val="8"/>
        <color theme="1"/>
        <rFont val="Arial"/>
        <family val="2"/>
      </rPr>
      <t>(baja)</t>
    </r>
  </si>
  <si>
    <r>
      <t xml:space="preserve">Licencia de funcionamiento para negocios </t>
    </r>
    <r>
      <rPr>
        <i/>
        <sz val="8"/>
        <color theme="1"/>
        <rFont val="Arial"/>
        <family val="2"/>
      </rPr>
      <t>(distinto a apertura y baja)</t>
    </r>
  </si>
  <si>
    <r>
      <t xml:space="preserve">Licencia de construcción </t>
    </r>
    <r>
      <rPr>
        <i/>
        <sz val="8"/>
        <color theme="1"/>
        <rFont val="Arial"/>
        <family val="2"/>
      </rPr>
      <t>(en todas sus modalidades)</t>
    </r>
  </si>
  <si>
    <r>
      <t xml:space="preserve">Otros trámites de educación </t>
    </r>
    <r>
      <rPr>
        <i/>
        <sz val="8"/>
        <color theme="1"/>
        <rFont val="Arial"/>
        <family val="2"/>
      </rPr>
      <t>(distintos a inscripción a planteles educativos)</t>
    </r>
  </si>
  <si>
    <r>
      <t xml:space="preserve">Otros trámites relacionados con el control vehicular </t>
    </r>
    <r>
      <rPr>
        <i/>
        <sz val="8"/>
        <color theme="1"/>
        <rFont val="Arial"/>
        <family val="2"/>
      </rPr>
      <t>(distintos a pago de impuesto tenencia o refrendo, licencias de conducir y cambio de propietario de vehículo)</t>
    </r>
  </si>
  <si>
    <r>
      <t xml:space="preserve">Otra función:
</t>
    </r>
    <r>
      <rPr>
        <i/>
        <sz val="8"/>
        <rFont val="Arial"/>
        <family val="2"/>
      </rPr>
      <t>(especifique)</t>
    </r>
  </si>
  <si>
    <t>No debe considerar los tipos de trámites o servicios establecidos en el listado de la pregunta 2.2, ni aquellos cuya resolución competa a alguna institución del ámbito federal, pues estos últimos se requieren en la pregunta 2.6.</t>
  </si>
  <si>
    <t xml:space="preserve">No debe considerar los tipos de trámites o servicios establecidos en el listado de las preguntas 2.2 y 2.4. </t>
  </si>
  <si>
    <t>Debe comenzar anotando en el primer renglón el nombre del tipo de trámite o servicio gestionado con mayor frecuencia, y continuar así hasta el trámite o servicio 25. En caso de no contar con 25 trámites o servicios, deje en blanco las filas sobrantes. Si, por el contrario, cuenta con más de 25 trámites o servicios, registre los 24 con mayor frecuencia y en el numeral 25 anote las palabras "RESTO DE TRAMITES O SERVICIOS" en la columna "Nombre de los tipos de trámites o servicios". De ser este el caso, anote el código "88" en la columna "Tema"; ello en virtud de la imposibilidad de individualizar el registro de la información. En consecuencia, únicamente para el numeral 25 puede emplear dicho código.</t>
  </si>
  <si>
    <r>
      <rPr>
        <b/>
        <sz val="9"/>
        <color theme="1"/>
        <rFont val="Arial"/>
        <family val="2"/>
      </rPr>
      <t>Desarrollo agrario, territorial, urbano y vivienda:</t>
    </r>
    <r>
      <rPr>
        <sz val="9"/>
        <color theme="1"/>
        <rFont val="Arial"/>
        <family val="2"/>
      </rPr>
      <t xml:space="preserve"> se refiere a aquel que tiene como objetivo dar cumplimiento a las disposiciones legales en materia de ordenamiento agrario, territorial, urbanización, desarrollo comunitario, desarrollo regional y vivienda</t>
    </r>
  </si>
  <si>
    <r>
      <t xml:space="preserve">¿Estaba facultada para ofrecer y/o realizar trámites y/o servicios?
</t>
    </r>
    <r>
      <rPr>
        <i/>
        <sz val="8"/>
        <color theme="1"/>
        <rFont val="Arial"/>
        <family val="2"/>
      </rPr>
      <t>(1. Sí / 2. No / 8. No aplica / 9. No identificado)</t>
    </r>
  </si>
  <si>
    <t>Para cada institución, en caso de que no haya estado facultada para ofrecer y/o realizar trámites y/o servicios, o no cuente con información para determinarlo, indíquelo en la columna correspondiente conforme al catálogo respectivo y deje el resto de la fila en blanco.</t>
  </si>
  <si>
    <t>Para cada institución, en las columnas del apartado "Cantidad de trámites y/o servicios ofrecidos, según tipo de servicio web" debe considerar la cantidad de tipos de trámites y/o servicios ofrecidos al público al cierre del año de referencia, según el tipo de servicio web ofrecido para estos; independientemente del número de solicitudes recibidas para cada uno de ellos.</t>
  </si>
  <si>
    <t>Cantidad de trámites y/o servicios ofrecidos, según tipo de servicio web</t>
  </si>
  <si>
    <t>Para cada institución, en caso de que aun estando facultada para ofrecer y/o realizar trámites y/o servicios no haya ofrecido alguno, debe anotar cero en las columnas del apartado "Cantidad de trámites y/o servicios ofrecidos, según tipo de servicio web".</t>
  </si>
  <si>
    <r>
      <t xml:space="preserve">Para ello, este módulo contiene </t>
    </r>
    <r>
      <rPr>
        <b/>
        <sz val="9"/>
        <color theme="1"/>
        <rFont val="Arial"/>
        <family val="2"/>
      </rPr>
      <t>179 preguntas</t>
    </r>
    <r>
      <rPr>
        <sz val="9"/>
        <color theme="1"/>
        <rFont val="Arial"/>
        <family val="2"/>
      </rPr>
      <t xml:space="preserve"> agrupadas en las siguientes secciones:</t>
    </r>
  </si>
  <si>
    <t>Entidad</t>
  </si>
  <si>
    <t>Clave</t>
  </si>
  <si>
    <t>Aguascalientes</t>
  </si>
  <si>
    <t>Baja California</t>
  </si>
  <si>
    <t>Baja California Sur</t>
  </si>
  <si>
    <t>Campeche</t>
  </si>
  <si>
    <t>Coahuila de Zaragoza</t>
  </si>
  <si>
    <t>Colima</t>
  </si>
  <si>
    <t>Chiapas</t>
  </si>
  <si>
    <t>Chihuahua</t>
  </si>
  <si>
    <t>Ciudad de México</t>
  </si>
  <si>
    <t>Durango</t>
  </si>
  <si>
    <t>Guanajuato</t>
  </si>
  <si>
    <t>Guerrero</t>
  </si>
  <si>
    <t>Hidalgo</t>
  </si>
  <si>
    <t>Jalisco</t>
  </si>
  <si>
    <t>México</t>
  </si>
  <si>
    <t>Michoacán de Ocampo</t>
  </si>
  <si>
    <t>Morelos</t>
  </si>
  <si>
    <t>Nayarit</t>
  </si>
  <si>
    <t>Nuevo León</t>
  </si>
  <si>
    <t>Oaxaca</t>
  </si>
  <si>
    <t>Puebla</t>
  </si>
  <si>
    <t>Querétaro</t>
  </si>
  <si>
    <t>Quintana Roo</t>
  </si>
  <si>
    <t>San Luis Potosí</t>
  </si>
  <si>
    <t>Sinaloa</t>
  </si>
  <si>
    <t>Sonora</t>
  </si>
  <si>
    <t>Tabasco</t>
  </si>
  <si>
    <t>Tamaulipas</t>
  </si>
  <si>
    <t>Tlaxcala</t>
  </si>
  <si>
    <t>Veracruz de Ignacio de la Llave</t>
  </si>
  <si>
    <t>Yucatán</t>
  </si>
  <si>
    <t>Zacatecas</t>
  </si>
  <si>
    <t>comp otra</t>
  </si>
  <si>
    <t>Alerta: poner atención a la instrucción, ya que compara con otro cuestionario.</t>
  </si>
  <si>
    <t>""</t>
  </si>
  <si>
    <t>X</t>
  </si>
  <si>
    <t>Alerta: poner atención a  la instrucción.</t>
  </si>
  <si>
    <t>comp ""</t>
  </si>
  <si>
    <t>comp listado</t>
  </si>
  <si>
    <t>T</t>
  </si>
  <si>
    <t>NS</t>
  </si>
  <si>
    <t>SUMA</t>
  </si>
  <si>
    <t>COMP</t>
  </si>
  <si>
    <t>comp 2/8/9</t>
  </si>
  <si>
    <t>comp MP</t>
  </si>
  <si>
    <t>comp MP cod 9</t>
  </si>
  <si>
    <t>comp MP cod 1 vs cod 4</t>
  </si>
  <si>
    <t>total</t>
  </si>
  <si>
    <t>ns</t>
  </si>
  <si>
    <t>suma</t>
  </si>
  <si>
    <t>comp</t>
  </si>
  <si>
    <t>cod 9</t>
  </si>
  <si>
    <t>comp NA</t>
  </si>
  <si>
    <t>comp cod 2, 3, 9</t>
  </si>
  <si>
    <t>comp X NI</t>
  </si>
  <si>
    <t>comp cod 9</t>
  </si>
  <si>
    <t>Alerta: poner atención a la instrucción.</t>
  </si>
  <si>
    <t>Minúsculas</t>
  </si>
  <si>
    <t>Acentos</t>
  </si>
  <si>
    <t>Signos</t>
  </si>
  <si>
    <t>201</t>
  </si>
  <si>
    <t>202</t>
  </si>
  <si>
    <t>203</t>
  </si>
  <si>
    <t>204</t>
  </si>
  <si>
    <t>205</t>
  </si>
  <si>
    <t>206</t>
  </si>
  <si>
    <t>207</t>
  </si>
  <si>
    <t>208</t>
  </si>
  <si>
    <t>209</t>
  </si>
  <si>
    <t>2</t>
  </si>
  <si>
    <t>211</t>
  </si>
  <si>
    <t>212</t>
  </si>
  <si>
    <t>213</t>
  </si>
  <si>
    <t>214</t>
  </si>
  <si>
    <t>215</t>
  </si>
  <si>
    <t>216</t>
  </si>
  <si>
    <t>217</t>
  </si>
  <si>
    <t>218</t>
  </si>
  <si>
    <t>219</t>
  </si>
  <si>
    <t>220</t>
  </si>
  <si>
    <t>221</t>
  </si>
  <si>
    <t>222</t>
  </si>
  <si>
    <t>223</t>
  </si>
  <si>
    <t>224</t>
  </si>
  <si>
    <t>225</t>
  </si>
  <si>
    <t>226</t>
  </si>
  <si>
    <t>227</t>
  </si>
  <si>
    <t>228</t>
  </si>
  <si>
    <t>229</t>
  </si>
  <si>
    <t>230</t>
  </si>
  <si>
    <t>231</t>
  </si>
  <si>
    <t>232</t>
  </si>
  <si>
    <t>Debe comenzar anotando en el primer renglón el nombre del tipo de trámite o servicio realizado con mayor frecuencia, y continuar así hasta el trámite o servicio 25. En caso de no contar con 25 trámites o servicios, deje en blanco las filas sobrantes. Si, por el contrario, cuenta con más de 25 trámites o servicios, registre los 24 con mayor frecuencia y en el numeral 25 anote las palabras "RESTO DE TRAMITES O SERVICIOS" en la columna "Nombre de los tipos de trámites o servicios". De ser este el caso, seleccione el código "88" en la columna "Tema", así como el código "8" en el apartado "Medio de presentación" y en la columna "Tipo de servicio web"; ello en virtud de la imposibilidad de individualizar el registro de la información. En consecuencia, únicamente para el numeral 25 puede emplear dichos códigos.</t>
  </si>
  <si>
    <t>Para cada tipo de trámite o servicio, en caso de que no haya contado con algún sistema de información para su atención, se haya encontrado en proceso de integración, o no cuente con información para determinarlo, indíquelo en la columna correspondiente conforme al catálogo respectivo y deje el resto de la fila en blanco.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</si>
</sst>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
  </numFmts>
  <fonts count="37">
    <font>
      <sz val="11"/>
      <color theme="1"/>
      <name val="Calibri"/>
      <family val="2"/>
      <scheme val="minor"/>
    </font>
    <font>
      <b/>
      <sz val="15"/>
      <color theme="1"/>
      <name val="Arial"/>
      <family val="2"/>
    </font>
    <font>
      <sz val="9"/>
      <color theme="1"/>
      <name val="Arial"/>
      <family val="2"/>
    </font>
    <font>
      <i/>
      <sz val="9"/>
      <color theme="1"/>
      <name val="Arial"/>
      <family val="2"/>
    </font>
    <font>
      <u/>
      <sz val="12"/>
      <color rgb="FF002060"/>
      <name val="Arial"/>
      <family val="2"/>
    </font>
    <font>
      <b/>
      <u/>
      <sz val="12"/>
      <color rgb="FF0070C0"/>
      <name val="Arial"/>
      <family val="2"/>
    </font>
    <font>
      <sz val="9"/>
      <color theme="0"/>
      <name val="Arial"/>
      <family val="2"/>
    </font>
    <font>
      <b/>
      <sz val="11"/>
      <color theme="0"/>
      <name val="Arial"/>
      <family val="2"/>
    </font>
    <font>
      <b/>
      <sz val="9"/>
      <color theme="0"/>
      <name val="Arial"/>
      <family val="2"/>
    </font>
    <font>
      <b/>
      <sz val="9"/>
      <color theme="1"/>
      <name val="Arial"/>
      <family val="2"/>
    </font>
    <font>
      <b/>
      <sz val="9"/>
      <name val="Arial"/>
      <family val="2"/>
    </font>
    <font>
      <sz val="9"/>
      <name val="Arial"/>
      <family val="2"/>
    </font>
    <font>
      <i/>
      <sz val="8"/>
      <color theme="1"/>
      <name val="Arial"/>
      <family val="2"/>
    </font>
    <font>
      <i/>
      <sz val="8"/>
      <name val="Arial"/>
      <family val="2"/>
    </font>
    <font>
      <u/>
      <sz val="11"/>
      <color theme="10"/>
      <name val="Calibri"/>
      <family val="2"/>
      <scheme val="minor"/>
    </font>
    <font>
      <u/>
      <sz val="9"/>
      <color theme="10"/>
      <name val="Arial"/>
      <family val="2"/>
    </font>
    <font>
      <sz val="9"/>
      <color theme="1"/>
      <name val="Arial "/>
    </font>
    <font>
      <sz val="11"/>
      <color theme="1"/>
      <name val="Arial"/>
      <family val="2"/>
    </font>
    <font>
      <b/>
      <i/>
      <sz val="8"/>
      <color theme="1"/>
      <name val="Arial"/>
      <family val="2"/>
    </font>
    <font>
      <b/>
      <i/>
      <sz val="8"/>
      <name val="Arial"/>
      <family val="2"/>
    </font>
    <font>
      <b/>
      <sz val="11"/>
      <name val="Symbol"/>
      <family val="1"/>
      <charset val="2"/>
    </font>
    <font>
      <u/>
      <sz val="11"/>
      <color theme="1"/>
      <name val="Arial"/>
      <family val="2"/>
    </font>
    <font>
      <u/>
      <sz val="11"/>
      <color theme="1"/>
      <name val="Calibri"/>
      <family val="2"/>
      <scheme val="minor"/>
    </font>
    <font>
      <b/>
      <sz val="11"/>
      <color theme="0"/>
      <name val="Calibri"/>
      <family val="2"/>
      <scheme val="minor"/>
    </font>
    <font>
      <b/>
      <sz val="11"/>
      <color theme="1"/>
      <name val="Calibri"/>
      <family val="2"/>
      <scheme val="minor"/>
    </font>
    <font>
      <i/>
      <sz val="9"/>
      <name val="Arial"/>
      <family val="2"/>
    </font>
    <font>
      <b/>
      <sz val="15"/>
      <name val="Arial"/>
      <family val="2"/>
    </font>
    <font>
      <b/>
      <sz val="15"/>
      <color rgb="FF000000"/>
      <name val="Arial"/>
      <family val="2"/>
    </font>
    <font>
      <sz val="11"/>
      <name val="Calibri"/>
      <family val="2"/>
      <scheme val="minor"/>
    </font>
    <font>
      <sz val="10"/>
      <color theme="1"/>
      <name val="Arial"/>
      <family val="2"/>
    </font>
    <font>
      <sz val="9"/>
      <color rgb="FF002060"/>
      <name val="Arial"/>
      <family val="2"/>
    </font>
    <font>
      <b/>
      <sz val="9"/>
      <color rgb="FFFF0000"/>
      <name val="Arial"/>
      <family val="2"/>
    </font>
    <font>
      <sz val="8"/>
      <color theme="1"/>
      <name val="Calibri"/>
      <family val="2"/>
      <scheme val="minor"/>
    </font>
    <font>
      <b/>
      <sz val="9"/>
      <color rgb="FF0070C0"/>
      <name val="Arial"/>
      <family val="2"/>
    </font>
    <font>
      <sz val="8"/>
      <color theme="1"/>
      <name val="Arial"/>
      <family val="2"/>
    </font>
    <font>
      <sz val="8"/>
      <color rgb="FF000000"/>
      <name val="Calibri"/>
      <family val="2"/>
    </font>
    <font>
      <b/>
      <sz val="9"/>
      <color theme="7" tint="-0.249977111117893"/>
      <name val="Arial"/>
      <family val="2"/>
    </font>
  </fonts>
  <fills count="12">
    <fill>
      <patternFill patternType="none"/>
    </fill>
    <fill>
      <patternFill patternType="gray125"/>
    </fill>
    <fill>
      <patternFill patternType="solid">
        <fgColor rgb="FF6F7070"/>
        <bgColor indexed="64"/>
      </patternFill>
    </fill>
    <fill>
      <patternFill patternType="solid">
        <fgColor rgb="FF003057"/>
        <bgColor indexed="64"/>
      </patternFill>
    </fill>
    <fill>
      <patternFill patternType="solid">
        <fgColor theme="0" tint="-4.9989318521683403E-2"/>
        <bgColor indexed="64"/>
      </patternFill>
    </fill>
    <fill>
      <patternFill patternType="solid">
        <fgColor rgb="FF706F6F"/>
        <bgColor indexed="64"/>
      </patternFill>
    </fill>
    <fill>
      <patternFill patternType="solid">
        <fgColor rgb="FFFFFF00"/>
        <bgColor indexed="64"/>
      </patternFill>
    </fill>
    <fill>
      <patternFill patternType="solid">
        <fgColor theme="7" tint="0.79998168889431442"/>
        <bgColor indexed="64"/>
      </patternFill>
    </fill>
    <fill>
      <patternFill patternType="solid">
        <fgColor theme="5" tint="0.39997558519241921"/>
        <bgColor indexed="64"/>
      </patternFill>
    </fill>
    <fill>
      <patternFill patternType="solid">
        <fgColor theme="0"/>
        <bgColor indexed="64"/>
      </patternFill>
    </fill>
    <fill>
      <patternFill patternType="solid">
        <fgColor theme="7"/>
        <bgColor indexed="64"/>
      </patternFill>
    </fill>
    <fill>
      <patternFill patternType="solid">
        <fgColor rgb="FFFFCCFF"/>
        <bgColor indexed="64"/>
      </patternFill>
    </fill>
  </fills>
  <borders count="68">
    <border>
      <left/>
      <right/>
      <top/>
      <bottom/>
      <diagonal/>
    </border>
    <border>
      <left style="medium">
        <color rgb="FF6F7070"/>
      </left>
      <right/>
      <top style="medium">
        <color rgb="FF6F7070"/>
      </top>
      <bottom style="medium">
        <color rgb="FF6F7070"/>
      </bottom>
      <diagonal/>
    </border>
    <border>
      <left/>
      <right/>
      <top style="medium">
        <color rgb="FF6F7070"/>
      </top>
      <bottom style="medium">
        <color rgb="FF6F7070"/>
      </bottom>
      <diagonal/>
    </border>
    <border>
      <left/>
      <right style="medium">
        <color rgb="FF6F7070"/>
      </right>
      <top style="medium">
        <color rgb="FF6F7070"/>
      </top>
      <bottom style="medium">
        <color rgb="FF6F7070"/>
      </bottom>
      <diagonal/>
    </border>
    <border>
      <left style="medium">
        <color theme="0" tint="-0.24994659260841701"/>
      </left>
      <right/>
      <top style="medium">
        <color theme="0" tint="-0.24994659260841701"/>
      </top>
      <bottom/>
      <diagonal/>
    </border>
    <border>
      <left/>
      <right/>
      <top style="medium">
        <color theme="0" tint="-0.24994659260841701"/>
      </top>
      <bottom/>
      <diagonal/>
    </border>
    <border>
      <left/>
      <right style="medium">
        <color theme="0" tint="-0.24994659260841701"/>
      </right>
      <top style="medium">
        <color theme="0" tint="-0.24994659260841701"/>
      </top>
      <bottom/>
      <diagonal/>
    </border>
    <border>
      <left style="medium">
        <color theme="0" tint="-0.24994659260841701"/>
      </left>
      <right/>
      <top/>
      <bottom style="medium">
        <color theme="0" tint="-0.24994659260841701"/>
      </bottom>
      <diagonal/>
    </border>
    <border>
      <left/>
      <right/>
      <top/>
      <bottom style="medium">
        <color theme="0" tint="-0.24994659260841701"/>
      </bottom>
      <diagonal/>
    </border>
    <border>
      <left/>
      <right style="medium">
        <color theme="0" tint="-0.24994659260841701"/>
      </right>
      <top/>
      <bottom style="medium">
        <color theme="0" tint="-0.24994659260841701"/>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medium">
        <color rgb="FFBFBFBF"/>
      </left>
      <right/>
      <top style="medium">
        <color rgb="FFBFBFBF"/>
      </top>
      <bottom style="medium">
        <color rgb="FFBFBFBF"/>
      </bottom>
      <diagonal/>
    </border>
    <border>
      <left/>
      <right/>
      <top style="medium">
        <color rgb="FFBFBFBF"/>
      </top>
      <bottom style="medium">
        <color rgb="FFBFBFBF"/>
      </bottom>
      <diagonal/>
    </border>
    <border>
      <left/>
      <right style="medium">
        <color rgb="FFBFBFBF"/>
      </right>
      <top style="medium">
        <color rgb="FFBFBFBF"/>
      </top>
      <bottom style="medium">
        <color rgb="FFBFBFBF"/>
      </bottom>
      <diagonal/>
    </border>
    <border>
      <left/>
      <right style="thin">
        <color theme="1"/>
      </right>
      <top/>
      <bottom/>
      <diagonal/>
    </border>
    <border>
      <left style="thin">
        <color indexed="64"/>
      </left>
      <right style="thin">
        <color indexed="64"/>
      </right>
      <top style="thin">
        <color indexed="64"/>
      </top>
      <bottom style="thin">
        <color indexed="64"/>
      </bottom>
      <diagonal/>
    </border>
    <border>
      <left style="thin">
        <color theme="1"/>
      </left>
      <right/>
      <top/>
      <bottom style="thin">
        <color theme="1"/>
      </bottom>
      <diagonal/>
    </border>
    <border>
      <left style="thin">
        <color theme="1"/>
      </left>
      <right style="thin">
        <color theme="1"/>
      </right>
      <top style="thin">
        <color theme="1"/>
      </top>
      <bottom style="thin">
        <color theme="1"/>
      </bottom>
      <diagonal/>
    </border>
    <border>
      <left style="thin">
        <color theme="1"/>
      </left>
      <right style="thin">
        <color theme="1"/>
      </right>
      <top/>
      <bottom style="thin">
        <color theme="1"/>
      </bottom>
      <diagonal/>
    </border>
    <border>
      <left style="thin">
        <color indexed="64"/>
      </left>
      <right style="thin">
        <color indexed="64"/>
      </right>
      <top/>
      <bottom style="thin">
        <color indexed="64"/>
      </bottom>
      <diagonal/>
    </border>
    <border>
      <left style="medium">
        <color indexed="64"/>
      </left>
      <right style="medium">
        <color indexed="64"/>
      </right>
      <top style="medium">
        <color indexed="64"/>
      </top>
      <bottom style="medium">
        <color indexed="64"/>
      </bottom>
      <diagonal/>
    </border>
    <border>
      <left style="medium">
        <color theme="0" tint="-0.249977111117893"/>
      </left>
      <right/>
      <top style="medium">
        <color theme="0" tint="-0.249977111117893"/>
      </top>
      <bottom style="medium">
        <color theme="0" tint="-0.249977111117893"/>
      </bottom>
      <diagonal/>
    </border>
    <border>
      <left/>
      <right/>
      <top style="medium">
        <color theme="0" tint="-0.249977111117893"/>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top style="medium">
        <color theme="0" tint="-0.249977111117893"/>
      </top>
      <bottom/>
      <diagonal/>
    </border>
    <border>
      <left/>
      <right style="medium">
        <color theme="0" tint="-0.249977111117893"/>
      </right>
      <top style="medium">
        <color theme="0" tint="-0.249977111117893"/>
      </top>
      <bottom/>
      <diagonal/>
    </border>
    <border>
      <left style="medium">
        <color theme="0" tint="-0.249977111117893"/>
      </left>
      <right/>
      <top/>
      <bottom/>
      <diagonal/>
    </border>
    <border>
      <left/>
      <right style="medium">
        <color theme="0" tint="-0.249977111117893"/>
      </right>
      <top/>
      <bottom/>
      <diagonal/>
    </border>
    <border>
      <left style="medium">
        <color theme="0" tint="-0.249977111117893"/>
      </left>
      <right/>
      <top/>
      <bottom style="medium">
        <color theme="0" tint="-0.249977111117893"/>
      </bottom>
      <diagonal/>
    </border>
    <border>
      <left/>
      <right/>
      <top/>
      <bottom style="medium">
        <color theme="0" tint="-0.249977111117893"/>
      </bottom>
      <diagonal/>
    </border>
    <border>
      <left/>
      <right style="medium">
        <color theme="0" tint="-0.249977111117893"/>
      </right>
      <top/>
      <bottom style="medium">
        <color theme="0" tint="-0.249977111117893"/>
      </bottom>
      <diagonal/>
    </border>
    <border>
      <left style="thin">
        <color theme="1"/>
      </left>
      <right/>
      <top style="thin">
        <color theme="1"/>
      </top>
      <bottom style="thin">
        <color theme="1"/>
      </bottom>
      <diagonal/>
    </border>
    <border>
      <left style="thin">
        <color indexed="64"/>
      </left>
      <right/>
      <top style="medium">
        <color theme="0" tint="-0.249977111117893"/>
      </top>
      <bottom/>
      <diagonal/>
    </border>
    <border>
      <left/>
      <right style="thin">
        <color indexed="64"/>
      </right>
      <top style="medium">
        <color theme="0" tint="-0.249977111117893"/>
      </top>
      <bottom/>
      <diagonal/>
    </border>
    <border>
      <left style="medium">
        <color theme="0" tint="-0.24994659260841701"/>
      </left>
      <right style="thin">
        <color theme="0" tint="-0.24994659260841701"/>
      </right>
      <top style="medium">
        <color theme="0" tint="-0.24994659260841701"/>
      </top>
      <bottom style="thin">
        <color theme="0" tint="-0.24994659260841701"/>
      </bottom>
      <diagonal/>
    </border>
    <border>
      <left style="thin">
        <color theme="0" tint="-0.24994659260841701"/>
      </left>
      <right style="thin">
        <color theme="0" tint="-0.24994659260841701"/>
      </right>
      <top style="medium">
        <color theme="0" tint="-0.24994659260841701"/>
      </top>
      <bottom style="thin">
        <color theme="0" tint="-0.24994659260841701"/>
      </bottom>
      <diagonal/>
    </border>
    <border>
      <left style="thin">
        <color theme="0" tint="-0.24994659260841701"/>
      </left>
      <right style="medium">
        <color theme="0" tint="-0.24994659260841701"/>
      </right>
      <top style="medium">
        <color theme="0" tint="-0.24994659260841701"/>
      </top>
      <bottom style="thin">
        <color theme="0" tint="-0.24994659260841701"/>
      </bottom>
      <diagonal/>
    </border>
    <border>
      <left style="medium">
        <color theme="0" tint="-0.24994659260841701"/>
      </left>
      <right style="thin">
        <color theme="0" tint="-0.24994659260841701"/>
      </right>
      <top style="thin">
        <color theme="0" tint="-0.24994659260841701"/>
      </top>
      <bottom style="thin">
        <color theme="0" tint="-0.24994659260841701"/>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style="thin">
        <color theme="0" tint="-0.24994659260841701"/>
      </left>
      <right/>
      <top style="thin">
        <color theme="0" tint="-0.24994659260841701"/>
      </top>
      <bottom style="thin">
        <color theme="0" tint="-0.24994659260841701"/>
      </bottom>
      <diagonal/>
    </border>
    <border>
      <left/>
      <right/>
      <top style="thin">
        <color theme="0" tint="-0.24994659260841701"/>
      </top>
      <bottom style="thin">
        <color theme="0" tint="-0.24994659260841701"/>
      </bottom>
      <diagonal/>
    </border>
    <border>
      <left style="medium">
        <color rgb="FFBFBFBF"/>
      </left>
      <right style="thin">
        <color theme="0" tint="-0.24994659260841701"/>
      </right>
      <top style="thin">
        <color theme="0" tint="-0.24994659260841701"/>
      </top>
      <bottom style="thin">
        <color theme="0" tint="-0.24994659260841701"/>
      </bottom>
      <diagonal/>
    </border>
    <border>
      <left style="thin">
        <color theme="0" tint="-0.24994659260841701"/>
      </left>
      <right style="medium">
        <color rgb="FFBFBFBF"/>
      </right>
      <top style="thin">
        <color theme="0" tint="-0.24994659260841701"/>
      </top>
      <bottom style="thin">
        <color theme="0" tint="-0.24994659260841701"/>
      </bottom>
      <diagonal/>
    </border>
    <border>
      <left/>
      <right style="medium">
        <color rgb="FFBFBFBF"/>
      </right>
      <top style="thin">
        <color theme="0" tint="-0.24994659260841701"/>
      </top>
      <bottom style="thin">
        <color theme="0" tint="-0.24994659260841701"/>
      </bottom>
      <diagonal/>
    </border>
    <border>
      <left style="medium">
        <color rgb="FFBFBFBF"/>
      </left>
      <right style="thin">
        <color theme="0" tint="-0.24994659260841701"/>
      </right>
      <top style="thin">
        <color theme="0" tint="-0.24994659260841701"/>
      </top>
      <bottom style="medium">
        <color rgb="FFBFBFBF"/>
      </bottom>
      <diagonal/>
    </border>
    <border>
      <left style="thin">
        <color theme="0" tint="-0.24994659260841701"/>
      </left>
      <right style="thin">
        <color theme="0" tint="-0.24994659260841701"/>
      </right>
      <top style="thin">
        <color theme="0" tint="-0.24994659260841701"/>
      </top>
      <bottom style="medium">
        <color rgb="FFBFBFBF"/>
      </bottom>
      <diagonal/>
    </border>
    <border>
      <left style="thin">
        <color theme="0" tint="-0.24994659260841701"/>
      </left>
      <right style="medium">
        <color rgb="FFBFBFBF"/>
      </right>
      <top style="thin">
        <color theme="0" tint="-0.24994659260841701"/>
      </top>
      <bottom style="medium">
        <color rgb="FFBFBFBF"/>
      </bottom>
      <diagonal/>
    </border>
    <border>
      <left style="thin">
        <color indexed="64"/>
      </left>
      <right style="thin">
        <color indexed="64"/>
      </right>
      <top style="thin">
        <color indexed="64"/>
      </top>
      <bottom/>
      <diagonal/>
    </border>
    <border>
      <left style="medium">
        <color theme="0" tint="-0.24994659260841701"/>
      </left>
      <right/>
      <top/>
      <bottom/>
      <diagonal/>
    </border>
    <border>
      <left/>
      <right style="medium">
        <color theme="0" tint="-0.24994659260841701"/>
      </right>
      <top/>
      <bottom/>
      <diagonal/>
    </border>
    <border>
      <left style="thin">
        <color theme="0" tint="-0.24994659260841701"/>
      </left>
      <right style="medium">
        <color theme="0" tint="-0.24994659260841701"/>
      </right>
      <top style="thin">
        <color theme="0" tint="-0.24994659260841701"/>
      </top>
      <bottom style="thin">
        <color theme="0" tint="-0.24994659260841701"/>
      </bottom>
      <diagonal/>
    </border>
    <border>
      <left style="thin">
        <color theme="1"/>
      </left>
      <right/>
      <top style="thin">
        <color indexed="64"/>
      </top>
      <bottom style="thin">
        <color indexed="64"/>
      </bottom>
      <diagonal/>
    </border>
    <border>
      <left style="thin">
        <color indexed="64"/>
      </left>
      <right style="thin">
        <color indexed="64"/>
      </right>
      <top/>
      <bottom/>
      <diagonal/>
    </border>
    <border>
      <left/>
      <right/>
      <top style="medium">
        <color rgb="FFFF0000"/>
      </top>
      <bottom style="medium">
        <color rgb="FFFF0000"/>
      </bottom>
      <diagonal/>
    </border>
    <border>
      <left style="medium">
        <color rgb="FFFF0000"/>
      </left>
      <right/>
      <top style="medium">
        <color rgb="FFFF0000"/>
      </top>
      <bottom style="medium">
        <color rgb="FFFF0000"/>
      </bottom>
      <diagonal/>
    </border>
    <border>
      <left/>
      <right style="medium">
        <color rgb="FFFF0000"/>
      </right>
      <top style="medium">
        <color rgb="FFFF0000"/>
      </top>
      <bottom style="medium">
        <color rgb="FFFF0000"/>
      </bottom>
      <diagonal/>
    </border>
    <border>
      <left/>
      <right style="medium">
        <color rgb="FFFF0000"/>
      </right>
      <top/>
      <bottom/>
      <diagonal/>
    </border>
  </borders>
  <cellStyleXfs count="2">
    <xf numFmtId="0" fontId="0" fillId="0" borderId="0"/>
    <xf numFmtId="0" fontId="14" fillId="0" borderId="0" applyNumberFormat="0" applyFill="0" applyBorder="0" applyAlignment="0" applyProtection="0"/>
  </cellStyleXfs>
  <cellXfs count="282">
    <xf numFmtId="0" fontId="0" fillId="0" borderId="0" xfId="0"/>
    <xf numFmtId="0" fontId="2" fillId="0" borderId="0" xfId="0" applyFont="1" applyAlignment="1">
      <alignment horizontal="center" vertical="center"/>
    </xf>
    <xf numFmtId="0" fontId="3" fillId="0" borderId="0" xfId="0" applyFont="1" applyAlignment="1">
      <alignment vertical="center"/>
    </xf>
    <xf numFmtId="0" fontId="2" fillId="0" borderId="0" xfId="0" applyFont="1" applyAlignment="1">
      <alignment horizontal="justify" vertical="center"/>
    </xf>
    <xf numFmtId="0" fontId="30" fillId="0" borderId="0" xfId="0" applyFont="1" applyAlignment="1">
      <alignment horizontal="justify" vertical="center"/>
    </xf>
    <xf numFmtId="0" fontId="2" fillId="0" borderId="0" xfId="0" applyFont="1" applyAlignment="1">
      <alignment vertical="center"/>
    </xf>
    <xf numFmtId="0" fontId="2" fillId="6" borderId="0" xfId="0" applyFont="1" applyFill="1" applyAlignment="1">
      <alignment vertical="center"/>
    </xf>
    <xf numFmtId="0" fontId="29" fillId="0" borderId="0" xfId="0" applyFont="1"/>
    <xf numFmtId="0" fontId="17" fillId="0" borderId="0" xfId="0" applyFont="1"/>
    <xf numFmtId="0" fontId="6" fillId="2" borderId="4" xfId="0" applyFont="1" applyFill="1" applyBorder="1"/>
    <xf numFmtId="0" fontId="7" fillId="2" borderId="5" xfId="0" applyFont="1" applyFill="1" applyBorder="1"/>
    <xf numFmtId="0" fontId="6" fillId="2" borderId="5" xfId="0" applyFont="1" applyFill="1" applyBorder="1"/>
    <xf numFmtId="0" fontId="6" fillId="2" borderId="6" xfId="0" applyFont="1" applyFill="1" applyBorder="1"/>
    <xf numFmtId="0" fontId="2" fillId="2" borderId="4" xfId="0" applyFont="1" applyFill="1" applyBorder="1"/>
    <xf numFmtId="0" fontId="7" fillId="2" borderId="5" xfId="0" applyFont="1" applyFill="1" applyBorder="1" applyAlignment="1">
      <alignment vertical="center"/>
    </xf>
    <xf numFmtId="0" fontId="2" fillId="2" borderId="5" xfId="0" applyFont="1" applyFill="1" applyBorder="1"/>
    <xf numFmtId="0" fontId="2" fillId="2" borderId="6" xfId="0" applyFont="1" applyFill="1" applyBorder="1"/>
    <xf numFmtId="0" fontId="6" fillId="2" borderId="7" xfId="0" applyFont="1" applyFill="1" applyBorder="1"/>
    <xf numFmtId="0" fontId="6" fillId="2" borderId="9" xfId="0" applyFont="1" applyFill="1" applyBorder="1"/>
    <xf numFmtId="0" fontId="2" fillId="2" borderId="7" xfId="0" applyFont="1" applyFill="1" applyBorder="1"/>
    <xf numFmtId="0" fontId="2" fillId="2" borderId="9" xfId="0" applyFont="1" applyFill="1" applyBorder="1"/>
    <xf numFmtId="0" fontId="2" fillId="0" borderId="4" xfId="0" applyFont="1" applyBorder="1" applyAlignment="1">
      <alignment vertical="center"/>
    </xf>
    <xf numFmtId="0" fontId="2" fillId="0" borderId="5" xfId="0" applyFont="1" applyBorder="1" applyAlignment="1">
      <alignment vertical="center"/>
    </xf>
    <xf numFmtId="0" fontId="2" fillId="0" borderId="6" xfId="0" applyFont="1" applyBorder="1" applyAlignment="1">
      <alignment vertical="center"/>
    </xf>
    <xf numFmtId="0" fontId="2" fillId="0" borderId="59" xfId="0" applyFont="1" applyBorder="1" applyAlignment="1">
      <alignment vertical="center"/>
    </xf>
    <xf numFmtId="0" fontId="2" fillId="0" borderId="60" xfId="0" applyFont="1" applyBorder="1" applyAlignment="1">
      <alignment vertical="center"/>
    </xf>
    <xf numFmtId="0" fontId="2" fillId="0" borderId="0" xfId="0" applyFont="1"/>
    <xf numFmtId="0" fontId="2" fillId="0" borderId="0" xfId="0" applyFont="1" applyAlignment="1">
      <alignment horizontal="justify" vertical="center" wrapText="1"/>
    </xf>
    <xf numFmtId="0" fontId="11" fillId="0" borderId="0" xfId="0" applyFont="1"/>
    <xf numFmtId="0" fontId="2" fillId="0" borderId="7" xfId="0" applyFont="1" applyBorder="1" applyAlignment="1">
      <alignment vertical="center"/>
    </xf>
    <xf numFmtId="0" fontId="2" fillId="0" borderId="8" xfId="0" applyFont="1" applyBorder="1" applyAlignment="1">
      <alignment horizontal="justify" vertical="center"/>
    </xf>
    <xf numFmtId="0" fontId="2" fillId="0" borderId="9" xfId="0" applyFont="1" applyBorder="1" applyAlignment="1">
      <alignment vertical="center"/>
    </xf>
    <xf numFmtId="0" fontId="2" fillId="0" borderId="5" xfId="0" applyFont="1" applyBorder="1" applyAlignment="1">
      <alignment horizontal="justify" vertical="center"/>
    </xf>
    <xf numFmtId="0" fontId="11" fillId="0" borderId="0" xfId="0" applyFont="1" applyAlignment="1">
      <alignment horizontal="justify" vertical="center" wrapText="1"/>
    </xf>
    <xf numFmtId="0" fontId="11" fillId="0" borderId="0" xfId="0" applyFont="1" applyAlignment="1">
      <alignment horizontal="left" vertical="center" wrapText="1"/>
    </xf>
    <xf numFmtId="0" fontId="10" fillId="0" borderId="0" xfId="0" applyFont="1" applyAlignment="1">
      <alignment vertical="center"/>
    </xf>
    <xf numFmtId="0" fontId="11" fillId="0" borderId="0" xfId="0" applyFont="1" applyAlignment="1">
      <alignment horizontal="justify" vertical="top" wrapText="1"/>
    </xf>
    <xf numFmtId="0" fontId="10" fillId="0" borderId="0" xfId="0" applyFont="1" applyAlignment="1">
      <alignment vertical="top" wrapText="1"/>
    </xf>
    <xf numFmtId="0" fontId="11" fillId="0" borderId="0" xfId="0" applyFont="1" applyAlignment="1">
      <alignment vertical="top" wrapText="1"/>
    </xf>
    <xf numFmtId="0" fontId="10" fillId="0" borderId="0" xfId="0" applyFont="1" applyAlignment="1">
      <alignment horizontal="center" vertical="top" wrapText="1"/>
    </xf>
    <xf numFmtId="0" fontId="11" fillId="0" borderId="0" xfId="0" applyFont="1" applyAlignment="1">
      <alignment horizontal="center" vertical="top" wrapText="1"/>
    </xf>
    <xf numFmtId="0" fontId="11" fillId="0" borderId="0" xfId="0" applyFont="1" applyAlignment="1">
      <alignment vertical="center" wrapText="1"/>
    </xf>
    <xf numFmtId="0" fontId="11" fillId="0" borderId="0" xfId="0" applyFont="1" applyAlignment="1">
      <alignment vertical="center"/>
    </xf>
    <xf numFmtId="0" fontId="2" fillId="0" borderId="8" xfId="0" applyFont="1" applyBorder="1" applyAlignment="1">
      <alignment vertical="center"/>
    </xf>
    <xf numFmtId="0" fontId="0" fillId="7" borderId="25" xfId="0" applyFill="1" applyBorder="1" applyAlignment="1">
      <alignment horizontal="left"/>
    </xf>
    <xf numFmtId="0" fontId="0" fillId="7" borderId="25" xfId="0" applyFill="1" applyBorder="1" applyAlignment="1">
      <alignment horizontal="center"/>
    </xf>
    <xf numFmtId="0" fontId="0" fillId="0" borderId="63" xfId="0" applyBorder="1"/>
    <xf numFmtId="0" fontId="0" fillId="0" borderId="63" xfId="0" applyBorder="1" applyAlignment="1">
      <alignment horizontal="left"/>
    </xf>
    <xf numFmtId="49" fontId="0" fillId="0" borderId="63" xfId="0" applyNumberFormat="1" applyBorder="1" applyAlignment="1">
      <alignment horizontal="center"/>
    </xf>
    <xf numFmtId="0" fontId="0" fillId="0" borderId="29" xfId="0" applyBorder="1" applyAlignment="1">
      <alignment horizontal="left"/>
    </xf>
    <xf numFmtId="49" fontId="0" fillId="0" borderId="29" xfId="0" applyNumberFormat="1" applyBorder="1" applyAlignment="1">
      <alignment horizontal="center"/>
    </xf>
    <xf numFmtId="0" fontId="2" fillId="0" borderId="0" xfId="0" applyFont="1" applyAlignment="1">
      <alignment horizontal="center" vertical="center" wrapText="1"/>
    </xf>
    <xf numFmtId="0" fontId="9" fillId="0" borderId="0" xfId="0" applyFont="1" applyAlignment="1">
      <alignment vertical="center"/>
    </xf>
    <xf numFmtId="0" fontId="9" fillId="0" borderId="0" xfId="0" applyFont="1"/>
    <xf numFmtId="0" fontId="2" fillId="0" borderId="0" xfId="0" applyFont="1" applyAlignment="1">
      <alignment horizontal="left" vertical="center"/>
    </xf>
    <xf numFmtId="0" fontId="12" fillId="0" borderId="31" xfId="0" applyFont="1" applyBorder="1" applyAlignment="1">
      <alignment wrapText="1"/>
    </xf>
    <xf numFmtId="0" fontId="12" fillId="0" borderId="33" xfId="0" applyFont="1" applyBorder="1" applyAlignment="1">
      <alignment wrapText="1"/>
    </xf>
    <xf numFmtId="0" fontId="17" fillId="0" borderId="34" xfId="0" applyFont="1" applyBorder="1"/>
    <xf numFmtId="0" fontId="17" fillId="0" borderId="35" xfId="0" applyFont="1" applyBorder="1"/>
    <xf numFmtId="0" fontId="17" fillId="0" borderId="36" xfId="0" applyFont="1" applyBorder="1"/>
    <xf numFmtId="0" fontId="17" fillId="0" borderId="37" xfId="0" applyFont="1" applyBorder="1"/>
    <xf numFmtId="0" fontId="17" fillId="0" borderId="38" xfId="0" applyFont="1" applyBorder="1"/>
    <xf numFmtId="0" fontId="2" fillId="0" borderId="0" xfId="0" applyFont="1" applyAlignment="1">
      <alignment vertical="center" wrapText="1"/>
    </xf>
    <xf numFmtId="0" fontId="2" fillId="0" borderId="15" xfId="0" applyFont="1" applyBorder="1"/>
    <xf numFmtId="0" fontId="17" fillId="0" borderId="39" xfId="0" applyFont="1" applyBorder="1"/>
    <xf numFmtId="0" fontId="17" fillId="0" borderId="40" xfId="0" applyFont="1" applyBorder="1"/>
    <xf numFmtId="0" fontId="17" fillId="0" borderId="41" xfId="0" applyFont="1" applyBorder="1"/>
    <xf numFmtId="0" fontId="9" fillId="0" borderId="34" xfId="0" applyFont="1" applyBorder="1" applyAlignment="1">
      <alignment vertical="center"/>
    </xf>
    <xf numFmtId="0" fontId="9" fillId="0" borderId="35" xfId="0" applyFont="1" applyBorder="1" applyAlignment="1">
      <alignment vertical="center"/>
    </xf>
    <xf numFmtId="0" fontId="9" fillId="0" borderId="36" xfId="0" applyFont="1" applyBorder="1" applyAlignment="1">
      <alignment vertical="center"/>
    </xf>
    <xf numFmtId="0" fontId="10" fillId="0" borderId="39" xfId="0" applyFont="1" applyBorder="1" applyAlignment="1">
      <alignment vertical="center"/>
    </xf>
    <xf numFmtId="0" fontId="10" fillId="0" borderId="41" xfId="0" applyFont="1" applyBorder="1" applyAlignment="1">
      <alignment vertical="center"/>
    </xf>
    <xf numFmtId="0" fontId="17" fillId="0" borderId="0" xfId="0" applyFont="1" applyAlignment="1">
      <alignment wrapText="1"/>
    </xf>
    <xf numFmtId="0" fontId="17" fillId="0" borderId="0" xfId="0" applyFont="1" applyAlignment="1">
      <alignment vertical="center" wrapText="1"/>
    </xf>
    <xf numFmtId="0" fontId="28" fillId="0" borderId="0" xfId="0" applyFont="1"/>
    <xf numFmtId="0" fontId="25" fillId="0" borderId="0" xfId="0" applyFont="1" applyAlignment="1">
      <alignment vertical="center"/>
    </xf>
    <xf numFmtId="0" fontId="17" fillId="0" borderId="0" xfId="0" applyFont="1" applyAlignment="1">
      <alignment horizontal="center" vertical="center"/>
    </xf>
    <xf numFmtId="0" fontId="23" fillId="0" borderId="0" xfId="0" applyFont="1" applyAlignment="1">
      <alignment horizontal="center" vertical="center"/>
    </xf>
    <xf numFmtId="0" fontId="8" fillId="0" borderId="0" xfId="0" applyFont="1" applyAlignment="1">
      <alignment vertical="center" wrapText="1"/>
    </xf>
    <xf numFmtId="0" fontId="0" fillId="0" borderId="0" xfId="0" applyAlignment="1">
      <alignment vertical="top"/>
    </xf>
    <xf numFmtId="0" fontId="19" fillId="0" borderId="17" xfId="0" applyFont="1" applyBorder="1" applyAlignment="1">
      <alignment horizontal="left" vertical="center"/>
    </xf>
    <xf numFmtId="0" fontId="13" fillId="0" borderId="0" xfId="0" applyFont="1" applyAlignment="1">
      <alignment vertical="center" wrapText="1"/>
    </xf>
    <xf numFmtId="0" fontId="11" fillId="0" borderId="17" xfId="0" applyFont="1" applyBorder="1"/>
    <xf numFmtId="0" fontId="0" fillId="0" borderId="0" xfId="0" applyAlignment="1">
      <alignment horizontal="left" vertical="center" indent="4"/>
    </xf>
    <xf numFmtId="0" fontId="11" fillId="0" borderId="17" xfId="0" applyFont="1" applyBorder="1" applyAlignment="1">
      <alignment horizontal="left" vertical="center" indent="4"/>
    </xf>
    <xf numFmtId="0" fontId="11" fillId="0" borderId="19" xfId="0" applyFont="1" applyBorder="1"/>
    <xf numFmtId="0" fontId="0" fillId="0" borderId="0" xfId="0" applyAlignment="1">
      <alignment vertical="center"/>
    </xf>
    <xf numFmtId="0" fontId="24" fillId="0" borderId="0" xfId="0" applyFont="1" applyAlignment="1">
      <alignment vertical="center"/>
    </xf>
    <xf numFmtId="0" fontId="0" fillId="0" borderId="0" xfId="0" applyAlignment="1">
      <alignment vertical="center" wrapText="1"/>
    </xf>
    <xf numFmtId="0" fontId="3" fillId="4" borderId="48" xfId="0" applyFont="1" applyFill="1" applyBorder="1" applyAlignment="1">
      <alignment horizontal="center" vertical="center" wrapText="1"/>
    </xf>
    <xf numFmtId="0" fontId="16" fillId="0" borderId="52" xfId="0" applyFont="1" applyBorder="1" applyAlignment="1">
      <alignment horizontal="center" vertical="center" wrapText="1"/>
    </xf>
    <xf numFmtId="0" fontId="16" fillId="0" borderId="55" xfId="0" applyFont="1" applyBorder="1" applyAlignment="1">
      <alignment horizontal="center" vertical="center" wrapText="1"/>
    </xf>
    <xf numFmtId="0" fontId="0" fillId="0" borderId="0" xfId="0" applyAlignment="1">
      <alignment horizontal="center"/>
    </xf>
    <xf numFmtId="0" fontId="0" fillId="0" borderId="0" xfId="0" applyAlignment="1">
      <alignment horizontal="center" vertical="center"/>
    </xf>
    <xf numFmtId="0" fontId="32" fillId="0" borderId="0" xfId="0" applyFont="1" applyAlignment="1">
      <alignment horizontal="left" vertical="center"/>
    </xf>
    <xf numFmtId="0" fontId="32" fillId="0" borderId="0" xfId="0" applyFont="1" applyAlignment="1">
      <alignment horizontal="center" vertical="center"/>
    </xf>
    <xf numFmtId="0" fontId="0" fillId="0" borderId="65" xfId="0" applyBorder="1" applyAlignment="1">
      <alignment horizontal="center"/>
    </xf>
    <xf numFmtId="0" fontId="0" fillId="0" borderId="64" xfId="0" applyBorder="1" applyAlignment="1">
      <alignment horizontal="center"/>
    </xf>
    <xf numFmtId="0" fontId="0" fillId="10" borderId="66" xfId="0" applyFill="1" applyBorder="1" applyAlignment="1">
      <alignment horizontal="center"/>
    </xf>
    <xf numFmtId="0" fontId="32" fillId="0" borderId="0" xfId="0" applyFont="1"/>
    <xf numFmtId="14" fontId="32" fillId="0" borderId="0" xfId="0" applyNumberFormat="1" applyFont="1"/>
    <xf numFmtId="0" fontId="32" fillId="8" borderId="64" xfId="0" applyFont="1" applyFill="1" applyBorder="1" applyAlignment="1">
      <alignment horizontal="center"/>
    </xf>
    <xf numFmtId="0" fontId="32" fillId="0" borderId="65" xfId="0" applyFont="1" applyBorder="1" applyAlignment="1">
      <alignment horizontal="center"/>
    </xf>
    <xf numFmtId="0" fontId="32" fillId="0" borderId="64" xfId="0" applyFont="1" applyBorder="1" applyAlignment="1">
      <alignment horizontal="center"/>
    </xf>
    <xf numFmtId="0" fontId="32" fillId="10" borderId="66" xfId="0" applyFont="1" applyFill="1" applyBorder="1" applyAlignment="1">
      <alignment horizontal="center"/>
    </xf>
    <xf numFmtId="0" fontId="32" fillId="0" borderId="67" xfId="0" applyFont="1" applyBorder="1" applyAlignment="1">
      <alignment horizontal="center"/>
    </xf>
    <xf numFmtId="0" fontId="11" fillId="0" borderId="25" xfId="0" applyFont="1" applyBorder="1" applyAlignment="1">
      <alignment horizontal="center" vertical="center" wrapText="1"/>
    </xf>
    <xf numFmtId="0" fontId="2" fillId="0" borderId="25" xfId="0" applyFont="1" applyBorder="1" applyAlignment="1" applyProtection="1">
      <alignment horizontal="center" vertical="center" wrapText="1"/>
      <protection locked="0"/>
    </xf>
    <xf numFmtId="0" fontId="34" fillId="0" borderId="0" xfId="0" applyFont="1" applyAlignment="1">
      <alignment horizontal="center" vertical="center" wrapText="1"/>
    </xf>
    <xf numFmtId="0" fontId="6" fillId="0" borderId="0" xfId="0" applyFont="1" applyAlignment="1">
      <alignment horizontal="center" vertical="center" wrapText="1"/>
    </xf>
    <xf numFmtId="0" fontId="17" fillId="0" borderId="17" xfId="0" applyFont="1" applyBorder="1"/>
    <xf numFmtId="0" fontId="17" fillId="0" borderId="19" xfId="0" applyFont="1" applyBorder="1"/>
    <xf numFmtId="0" fontId="18" fillId="0" borderId="17" xfId="0" applyFont="1" applyBorder="1" applyAlignment="1">
      <alignment horizontal="left" vertical="center" wrapText="1"/>
    </xf>
    <xf numFmtId="0" fontId="9" fillId="0" borderId="0" xfId="0" applyFont="1" applyAlignment="1">
      <alignment horizontal="center" vertical="top" wrapText="1"/>
    </xf>
    <xf numFmtId="0" fontId="10" fillId="0" borderId="0" xfId="0" applyFont="1" applyAlignment="1">
      <alignment horizontal="justify" vertical="top" wrapText="1"/>
    </xf>
    <xf numFmtId="0" fontId="35" fillId="0" borderId="0" xfId="0" applyFont="1"/>
    <xf numFmtId="49" fontId="2" fillId="0" borderId="26" xfId="0" applyNumberFormat="1" applyFont="1" applyBorder="1" applyAlignment="1">
      <alignment horizontal="center" vertical="center" wrapText="1"/>
    </xf>
    <xf numFmtId="49" fontId="2" fillId="0" borderId="27" xfId="0" applyNumberFormat="1" applyFont="1" applyBorder="1" applyAlignment="1">
      <alignment horizontal="center" vertical="center" wrapText="1"/>
    </xf>
    <xf numFmtId="49" fontId="2" fillId="0" borderId="27" xfId="0" applyNumberFormat="1" applyFont="1" applyBorder="1" applyAlignment="1">
      <alignment horizontal="center" vertical="center"/>
    </xf>
    <xf numFmtId="0" fontId="20" fillId="0" borderId="0" xfId="0" applyFont="1" applyAlignment="1">
      <alignment horizontal="right" vertical="center" wrapText="1"/>
    </xf>
    <xf numFmtId="0" fontId="9" fillId="0" borderId="0" xfId="0" applyFont="1" applyAlignment="1">
      <alignment horizontal="justify" vertical="top"/>
    </xf>
    <xf numFmtId="0" fontId="12" fillId="0" borderId="0" xfId="0" applyFont="1" applyAlignment="1">
      <alignment vertical="center" wrapText="1"/>
    </xf>
    <xf numFmtId="49" fontId="11" fillId="0" borderId="25" xfId="0" applyNumberFormat="1" applyFont="1" applyBorder="1" applyAlignment="1">
      <alignment horizontal="center" vertical="center" wrapText="1"/>
    </xf>
    <xf numFmtId="49" fontId="2" fillId="0" borderId="25" xfId="0" applyNumberFormat="1" applyFont="1" applyBorder="1" applyAlignment="1">
      <alignment horizontal="center" vertical="center" wrapText="1"/>
    </xf>
    <xf numFmtId="0" fontId="2" fillId="0" borderId="25" xfId="0" applyFont="1" applyBorder="1" applyAlignment="1">
      <alignment horizontal="center" vertical="center" wrapText="1"/>
    </xf>
    <xf numFmtId="49" fontId="2" fillId="0" borderId="28" xfId="0" applyNumberFormat="1" applyFont="1" applyBorder="1" applyAlignment="1">
      <alignment horizontal="center" vertical="center" wrapText="1"/>
    </xf>
    <xf numFmtId="164" fontId="2" fillId="0" borderId="25" xfId="0" applyNumberFormat="1" applyFont="1" applyBorder="1" applyAlignment="1">
      <alignment horizontal="center" vertical="center" wrapText="1"/>
    </xf>
    <xf numFmtId="49" fontId="11" fillId="0" borderId="29" xfId="0" applyNumberFormat="1" applyFont="1" applyBorder="1" applyAlignment="1">
      <alignment horizontal="center" vertical="center" wrapText="1"/>
    </xf>
    <xf numFmtId="49" fontId="2" fillId="0" borderId="10" xfId="0" applyNumberFormat="1" applyFont="1" applyBorder="1" applyAlignment="1">
      <alignment horizontal="center" vertical="center" wrapText="1"/>
    </xf>
    <xf numFmtId="49" fontId="2" fillId="0" borderId="42" xfId="0" applyNumberFormat="1" applyFont="1" applyBorder="1" applyAlignment="1">
      <alignment horizontal="center" vertical="center" wrapText="1"/>
    </xf>
    <xf numFmtId="49" fontId="2" fillId="0" borderId="0" xfId="0" applyNumberFormat="1" applyFont="1" applyAlignment="1">
      <alignment horizontal="center" vertical="center" wrapText="1"/>
    </xf>
    <xf numFmtId="0" fontId="11" fillId="0" borderId="29" xfId="0" applyFont="1" applyBorder="1" applyAlignment="1">
      <alignment horizontal="center" vertical="center" wrapText="1"/>
    </xf>
    <xf numFmtId="0" fontId="11" fillId="0" borderId="58" xfId="0" applyFont="1" applyBorder="1" applyAlignment="1">
      <alignment horizontal="center" vertical="center" wrapText="1"/>
    </xf>
    <xf numFmtId="0" fontId="2" fillId="0" borderId="25" xfId="0" applyFont="1" applyBorder="1" applyAlignment="1">
      <alignment horizontal="center" vertical="center"/>
    </xf>
    <xf numFmtId="0" fontId="2" fillId="0" borderId="0" xfId="0" applyFont="1" applyAlignment="1">
      <alignment horizontal="left" vertical="center" wrapText="1"/>
    </xf>
    <xf numFmtId="0" fontId="21" fillId="0" borderId="0" xfId="0" applyFont="1"/>
    <xf numFmtId="0" fontId="22" fillId="0" borderId="0" xfId="0" applyFont="1"/>
    <xf numFmtId="0" fontId="9" fillId="0" borderId="30" xfId="0" applyFont="1" applyBorder="1" applyAlignment="1" applyProtection="1">
      <alignment horizontal="center" vertical="center" wrapText="1"/>
      <protection locked="0"/>
    </xf>
    <xf numFmtId="0" fontId="34" fillId="0" borderId="0" xfId="0" applyFont="1" applyAlignment="1">
      <alignment horizontal="center"/>
    </xf>
    <xf numFmtId="0" fontId="2" fillId="11" borderId="0" xfId="0" applyFont="1" applyFill="1" applyAlignment="1">
      <alignment horizontal="center" vertical="center" wrapText="1"/>
    </xf>
    <xf numFmtId="0" fontId="4" fillId="0" borderId="0" xfId="0" applyFont="1" applyAlignment="1" applyProtection="1">
      <alignment horizontal="justify" vertical="center" wrapText="1"/>
      <protection locked="0"/>
    </xf>
    <xf numFmtId="0" fontId="1" fillId="0" borderId="0" xfId="0" applyFont="1" applyAlignment="1">
      <alignment horizontal="center" wrapText="1"/>
    </xf>
    <xf numFmtId="0" fontId="1" fillId="0" borderId="0" xfId="0" applyFont="1" applyAlignment="1">
      <alignment horizontal="center"/>
    </xf>
    <xf numFmtId="0" fontId="1" fillId="0" borderId="0" xfId="0" applyFont="1" applyAlignment="1">
      <alignment horizontal="center" vertical="center" wrapText="1"/>
    </xf>
    <xf numFmtId="0" fontId="1" fillId="0" borderId="0" xfId="0" applyFont="1" applyAlignment="1">
      <alignment horizontal="center" vertical="center"/>
    </xf>
    <xf numFmtId="0" fontId="9" fillId="0" borderId="1" xfId="0" applyFont="1" applyBorder="1" applyAlignment="1">
      <alignment horizontal="center" vertical="center" wrapText="1"/>
    </xf>
    <xf numFmtId="0" fontId="9" fillId="0" borderId="2" xfId="0" applyFont="1" applyBorder="1" applyAlignment="1">
      <alignment horizontal="center" vertical="center" wrapText="1"/>
    </xf>
    <xf numFmtId="0" fontId="9" fillId="0" borderId="3" xfId="0" applyFont="1" applyBorder="1" applyAlignment="1">
      <alignment horizontal="center" vertical="center" wrapText="1"/>
    </xf>
    <xf numFmtId="0" fontId="11" fillId="0" borderId="13" xfId="0" applyFont="1" applyBorder="1" applyAlignment="1">
      <alignment horizontal="center" vertical="center" wrapText="1"/>
    </xf>
    <xf numFmtId="0" fontId="11" fillId="0" borderId="11" xfId="0" applyFont="1" applyBorder="1" applyAlignment="1">
      <alignment horizontal="center" vertical="center" wrapText="1"/>
    </xf>
    <xf numFmtId="0" fontId="11" fillId="0" borderId="0" xfId="0" applyFont="1" applyAlignment="1">
      <alignment horizontal="justify" vertical="center" wrapText="1"/>
    </xf>
    <xf numFmtId="0" fontId="10" fillId="0" borderId="10" xfId="0" applyFont="1" applyBorder="1" applyAlignment="1">
      <alignment horizontal="center" vertical="center" wrapText="1"/>
    </xf>
    <xf numFmtId="0" fontId="10" fillId="0" borderId="11" xfId="0" applyFont="1" applyBorder="1" applyAlignment="1">
      <alignment horizontal="center" vertical="center" wrapText="1"/>
    </xf>
    <xf numFmtId="0" fontId="10" fillId="0" borderId="12" xfId="0" applyFont="1" applyBorder="1" applyAlignment="1">
      <alignment horizontal="center" vertical="center" wrapText="1"/>
    </xf>
    <xf numFmtId="0" fontId="10" fillId="0" borderId="25" xfId="0" applyFont="1" applyBorder="1" applyAlignment="1">
      <alignment horizontal="center" vertical="center" wrapText="1"/>
    </xf>
    <xf numFmtId="0" fontId="11" fillId="0" borderId="10" xfId="0" applyFont="1" applyBorder="1" applyAlignment="1">
      <alignment horizontal="center" vertical="center" wrapText="1"/>
    </xf>
    <xf numFmtId="0" fontId="11" fillId="0" borderId="12" xfId="0" applyFont="1" applyBorder="1" applyAlignment="1">
      <alignment horizontal="center" vertical="center" wrapText="1"/>
    </xf>
    <xf numFmtId="0" fontId="11" fillId="0" borderId="25" xfId="0" applyFont="1" applyBorder="1" applyAlignment="1">
      <alignment horizontal="center" vertical="center" wrapText="1"/>
    </xf>
    <xf numFmtId="0" fontId="2" fillId="0" borderId="0" xfId="0" applyFont="1" applyAlignment="1">
      <alignment horizontal="justify" vertical="center" wrapText="1"/>
    </xf>
    <xf numFmtId="0" fontId="5" fillId="0" borderId="0" xfId="1" applyFont="1" applyFill="1" applyAlignment="1" applyProtection="1">
      <alignment horizontal="right" vertical="center" wrapText="1"/>
      <protection locked="0"/>
    </xf>
    <xf numFmtId="0" fontId="9" fillId="0" borderId="1" xfId="0" applyFont="1" applyBorder="1" applyAlignment="1" applyProtection="1">
      <alignment horizontal="center" vertical="center" wrapText="1"/>
      <protection locked="0"/>
    </xf>
    <xf numFmtId="0" fontId="9" fillId="0" borderId="2" xfId="0" applyFont="1" applyBorder="1" applyAlignment="1" applyProtection="1">
      <alignment horizontal="center" vertical="center" wrapText="1"/>
      <protection locked="0"/>
    </xf>
    <xf numFmtId="0" fontId="9" fillId="0" borderId="3" xfId="0" applyFont="1" applyBorder="1" applyAlignment="1" applyProtection="1">
      <alignment horizontal="center" vertical="center" wrapText="1"/>
      <protection locked="0"/>
    </xf>
    <xf numFmtId="0" fontId="6" fillId="2" borderId="8" xfId="0" applyFont="1" applyFill="1" applyBorder="1" applyAlignment="1">
      <alignment horizontal="justify" vertical="top" wrapText="1"/>
    </xf>
    <xf numFmtId="0" fontId="8" fillId="3" borderId="31" xfId="0" applyFont="1" applyFill="1" applyBorder="1" applyAlignment="1">
      <alignment horizontal="center" vertical="center" wrapText="1"/>
    </xf>
    <xf numFmtId="0" fontId="8" fillId="3" borderId="32" xfId="0" applyFont="1" applyFill="1" applyBorder="1" applyAlignment="1">
      <alignment horizontal="center" vertical="center" wrapText="1"/>
    </xf>
    <xf numFmtId="0" fontId="8" fillId="3" borderId="33" xfId="0" applyFont="1" applyFill="1" applyBorder="1" applyAlignment="1">
      <alignment horizontal="center" vertical="center" wrapText="1"/>
    </xf>
    <xf numFmtId="0" fontId="13" fillId="0" borderId="32" xfId="0" applyFont="1" applyBorder="1" applyAlignment="1">
      <alignment horizontal="center" vertical="center" wrapText="1"/>
    </xf>
    <xf numFmtId="0" fontId="13" fillId="0" borderId="34" xfId="0" applyFont="1" applyBorder="1" applyAlignment="1">
      <alignment horizontal="center" vertical="center" wrapText="1"/>
    </xf>
    <xf numFmtId="0" fontId="13" fillId="0" borderId="35" xfId="0" applyFont="1" applyBorder="1" applyAlignment="1">
      <alignment horizontal="center" vertical="center" wrapText="1"/>
    </xf>
    <xf numFmtId="0" fontId="13" fillId="0" borderId="36" xfId="0" applyFont="1" applyBorder="1" applyAlignment="1">
      <alignment horizontal="center" vertical="center" wrapText="1"/>
    </xf>
    <xf numFmtId="0" fontId="2" fillId="0" borderId="13" xfId="0" applyFont="1" applyBorder="1" applyAlignment="1" applyProtection="1">
      <alignment horizontal="center" vertical="center" wrapText="1"/>
      <protection locked="0"/>
    </xf>
    <xf numFmtId="0" fontId="2" fillId="0" borderId="25" xfId="0" applyFont="1" applyBorder="1" applyAlignment="1" applyProtection="1">
      <alignment horizontal="center" vertical="center" wrapText="1"/>
      <protection locked="0"/>
    </xf>
    <xf numFmtId="0" fontId="2" fillId="0" borderId="11" xfId="0" applyFont="1" applyBorder="1" applyAlignment="1" applyProtection="1">
      <alignment horizontal="center" vertical="center" wrapText="1"/>
      <protection locked="0"/>
    </xf>
    <xf numFmtId="0" fontId="12" fillId="0" borderId="32" xfId="0" applyFont="1" applyBorder="1" applyAlignment="1">
      <alignment horizontal="center" vertical="center" wrapText="1"/>
    </xf>
    <xf numFmtId="0" fontId="11" fillId="0" borderId="40" xfId="0" applyFont="1" applyBorder="1" applyAlignment="1" applyProtection="1">
      <alignment horizontal="justify" vertical="center" wrapText="1"/>
      <protection locked="0"/>
    </xf>
    <xf numFmtId="0" fontId="36" fillId="0" borderId="0" xfId="0" applyFont="1" applyAlignment="1">
      <alignment horizontal="center" vertical="center"/>
    </xf>
    <xf numFmtId="0" fontId="27" fillId="0" borderId="0" xfId="0" applyFont="1" applyAlignment="1">
      <alignment horizontal="center" vertical="center" wrapText="1"/>
    </xf>
    <xf numFmtId="0" fontId="26" fillId="0" borderId="0" xfId="0" applyFont="1" applyAlignment="1">
      <alignment horizontal="center" vertical="center" wrapText="1"/>
    </xf>
    <xf numFmtId="0" fontId="13" fillId="0" borderId="0" xfId="0" applyFont="1" applyAlignment="1">
      <alignment horizontal="justify" vertical="center" wrapText="1"/>
    </xf>
    <xf numFmtId="0" fontId="13" fillId="0" borderId="18" xfId="0" applyFont="1" applyBorder="1" applyAlignment="1">
      <alignment horizontal="justify" vertical="center" wrapText="1"/>
    </xf>
    <xf numFmtId="0" fontId="19" fillId="0" borderId="0" xfId="0" applyFont="1" applyAlignment="1">
      <alignment horizontal="justify" vertical="center" wrapText="1"/>
    </xf>
    <xf numFmtId="0" fontId="19" fillId="0" borderId="18" xfId="0" applyFont="1" applyBorder="1" applyAlignment="1">
      <alignment horizontal="justify" vertical="center" wrapText="1"/>
    </xf>
    <xf numFmtId="0" fontId="13" fillId="0" borderId="0" xfId="0" quotePrefix="1" applyFont="1" applyAlignment="1">
      <alignment horizontal="justify" vertical="center" wrapText="1"/>
    </xf>
    <xf numFmtId="0" fontId="13" fillId="0" borderId="18" xfId="0" quotePrefix="1" applyFont="1" applyBorder="1" applyAlignment="1">
      <alignment horizontal="justify" vertical="center" wrapText="1"/>
    </xf>
    <xf numFmtId="0" fontId="19" fillId="0" borderId="43" xfId="0" applyFont="1" applyBorder="1" applyAlignment="1">
      <alignment vertical="center"/>
    </xf>
    <xf numFmtId="0" fontId="19" fillId="0" borderId="35" xfId="0" applyFont="1" applyBorder="1" applyAlignment="1">
      <alignment vertical="center"/>
    </xf>
    <xf numFmtId="0" fontId="19" fillId="0" borderId="44" xfId="0" applyFont="1" applyBorder="1" applyAlignment="1">
      <alignment vertical="center"/>
    </xf>
    <xf numFmtId="0" fontId="8" fillId="3" borderId="46" xfId="0" applyFont="1" applyFill="1" applyBorder="1" applyAlignment="1">
      <alignment horizontal="center" vertical="center" wrapText="1"/>
    </xf>
    <xf numFmtId="0" fontId="8" fillId="3" borderId="49" xfId="0" applyFont="1" applyFill="1" applyBorder="1" applyAlignment="1">
      <alignment horizontal="center" vertical="center" wrapText="1"/>
    </xf>
    <xf numFmtId="0" fontId="13" fillId="0" borderId="13" xfId="0" applyFont="1" applyBorder="1" applyAlignment="1">
      <alignment horizontal="justify" vertical="center" wrapText="1"/>
    </xf>
    <xf numFmtId="0" fontId="13" fillId="0" borderId="20" xfId="0" applyFont="1" applyBorder="1" applyAlignment="1">
      <alignment horizontal="justify" vertical="center" wrapText="1"/>
    </xf>
    <xf numFmtId="0" fontId="8" fillId="3" borderId="45" xfId="0" applyFont="1" applyFill="1" applyBorder="1" applyAlignment="1">
      <alignment horizontal="center" vertical="center" wrapText="1"/>
    </xf>
    <xf numFmtId="0" fontId="8" fillId="3" borderId="48" xfId="0" applyFont="1" applyFill="1" applyBorder="1" applyAlignment="1">
      <alignment horizontal="center" vertical="center" wrapText="1"/>
    </xf>
    <xf numFmtId="0" fontId="8" fillId="3" borderId="47" xfId="0" applyFont="1" applyFill="1" applyBorder="1" applyAlignment="1">
      <alignment horizontal="center" vertical="center" wrapText="1"/>
    </xf>
    <xf numFmtId="0" fontId="8" fillId="3" borderId="61" xfId="0" applyFont="1" applyFill="1" applyBorder="1" applyAlignment="1">
      <alignment horizontal="center" vertical="center" wrapText="1"/>
    </xf>
    <xf numFmtId="0" fontId="2" fillId="4" borderId="49" xfId="0" applyFont="1" applyFill="1" applyBorder="1" applyAlignment="1">
      <alignment horizontal="center" vertical="center" wrapText="1"/>
    </xf>
    <xf numFmtId="0" fontId="2" fillId="4" borderId="61" xfId="0" applyFont="1" applyFill="1" applyBorder="1" applyAlignment="1">
      <alignment horizontal="center" vertical="center" wrapText="1"/>
    </xf>
    <xf numFmtId="0" fontId="2" fillId="0" borderId="49" xfId="0" applyFont="1" applyBorder="1" applyAlignment="1" applyProtection="1">
      <alignment horizontal="center" vertical="center" wrapText="1"/>
      <protection locked="0"/>
    </xf>
    <xf numFmtId="0" fontId="25" fillId="4" borderId="49" xfId="0" applyFont="1" applyFill="1" applyBorder="1" applyAlignment="1">
      <alignment horizontal="center" vertical="center" wrapText="1"/>
    </xf>
    <xf numFmtId="0" fontId="14" fillId="4" borderId="49" xfId="1" applyNumberFormat="1" applyFill="1" applyBorder="1" applyAlignment="1" applyProtection="1">
      <alignment horizontal="center" vertical="center" wrapText="1"/>
    </xf>
    <xf numFmtId="0" fontId="15" fillId="4" borderId="49" xfId="1" applyNumberFormat="1" applyFont="1" applyFill="1" applyBorder="1" applyAlignment="1" applyProtection="1">
      <alignment horizontal="center" vertical="center" wrapText="1"/>
    </xf>
    <xf numFmtId="0" fontId="2" fillId="0" borderId="53" xfId="0" applyFont="1" applyBorder="1" applyAlignment="1" applyProtection="1">
      <alignment horizontal="center" vertical="center" wrapText="1"/>
      <protection locked="0"/>
    </xf>
    <xf numFmtId="0" fontId="2" fillId="0" borderId="50" xfId="0" applyFont="1" applyBorder="1" applyAlignment="1" applyProtection="1">
      <alignment horizontal="center" vertical="center" wrapText="1"/>
      <protection locked="0"/>
    </xf>
    <xf numFmtId="0" fontId="2" fillId="0" borderId="51" xfId="0" applyFont="1" applyBorder="1" applyAlignment="1" applyProtection="1">
      <alignment horizontal="center" vertical="center" wrapText="1"/>
      <protection locked="0"/>
    </xf>
    <xf numFmtId="0" fontId="2" fillId="0" borderId="54" xfId="0" applyFont="1" applyBorder="1" applyAlignment="1" applyProtection="1">
      <alignment horizontal="center" vertical="center" wrapText="1"/>
      <protection locked="0"/>
    </xf>
    <xf numFmtId="0" fontId="2" fillId="0" borderId="56" xfId="0" applyFont="1" applyBorder="1" applyAlignment="1" applyProtection="1">
      <alignment horizontal="center" vertical="center" wrapText="1"/>
      <protection locked="0"/>
    </xf>
    <xf numFmtId="0" fontId="2" fillId="0" borderId="57" xfId="0" applyFont="1" applyBorder="1" applyAlignment="1" applyProtection="1">
      <alignment horizontal="center" vertical="center" wrapText="1"/>
      <protection locked="0"/>
    </xf>
    <xf numFmtId="0" fontId="2" fillId="0" borderId="62" xfId="0" applyFont="1" applyBorder="1" applyAlignment="1">
      <alignment horizontal="justify" vertical="center" wrapText="1"/>
    </xf>
    <xf numFmtId="0" fontId="2" fillId="0" borderId="11" xfId="0" applyFont="1" applyBorder="1" applyAlignment="1">
      <alignment horizontal="justify" vertical="center" wrapText="1"/>
    </xf>
    <xf numFmtId="0" fontId="2" fillId="0" borderId="12" xfId="0" applyFont="1" applyBorder="1" applyAlignment="1">
      <alignment horizontal="justify" vertical="center" wrapText="1"/>
    </xf>
    <xf numFmtId="0" fontId="2" fillId="0" borderId="10" xfId="0" applyFont="1" applyBorder="1" applyAlignment="1" applyProtection="1">
      <alignment horizontal="center" vertical="center" wrapText="1"/>
      <protection locked="0"/>
    </xf>
    <xf numFmtId="0" fontId="2" fillId="0" borderId="12" xfId="0" applyFont="1" applyBorder="1" applyAlignment="1" applyProtection="1">
      <alignment horizontal="center" vertical="center" wrapText="1"/>
      <protection locked="0"/>
    </xf>
    <xf numFmtId="0" fontId="2" fillId="0" borderId="25" xfId="0" applyFont="1" applyBorder="1" applyAlignment="1">
      <alignment horizontal="justify" vertical="center" wrapText="1"/>
    </xf>
    <xf numFmtId="0" fontId="2" fillId="0" borderId="10" xfId="0" applyFont="1" applyBorder="1" applyAlignment="1" applyProtection="1">
      <alignment horizontal="justify" vertical="center" wrapText="1"/>
      <protection locked="0"/>
    </xf>
    <xf numFmtId="0" fontId="2" fillId="0" borderId="11" xfId="0" applyFont="1" applyBorder="1" applyAlignment="1" applyProtection="1">
      <alignment horizontal="justify" vertical="center" wrapText="1"/>
      <protection locked="0"/>
    </xf>
    <xf numFmtId="0" fontId="2" fillId="0" borderId="12" xfId="0" applyFont="1" applyBorder="1" applyAlignment="1" applyProtection="1">
      <alignment horizontal="justify" vertical="center" wrapText="1"/>
      <protection locked="0"/>
    </xf>
    <xf numFmtId="0" fontId="12" fillId="0" borderId="0" xfId="0" applyFont="1" applyAlignment="1">
      <alignment horizontal="justify" vertical="center" wrapText="1"/>
    </xf>
    <xf numFmtId="0" fontId="12" fillId="0" borderId="0" xfId="0" applyFont="1" applyAlignment="1">
      <alignment horizontal="justify" vertical="center"/>
    </xf>
    <xf numFmtId="0" fontId="9" fillId="0" borderId="25" xfId="0" applyFont="1" applyBorder="1" applyAlignment="1">
      <alignment horizontal="center" vertical="center" wrapText="1"/>
    </xf>
    <xf numFmtId="0" fontId="2" fillId="0" borderId="25" xfId="0" applyFont="1" applyBorder="1" applyAlignment="1">
      <alignment horizontal="center" vertical="center" textRotation="90" wrapText="1"/>
    </xf>
    <xf numFmtId="0" fontId="11" fillId="0" borderId="10" xfId="0" applyFont="1" applyBorder="1" applyAlignment="1">
      <alignment horizontal="justify" vertical="center"/>
    </xf>
    <xf numFmtId="0" fontId="11" fillId="0" borderId="11" xfId="0" applyFont="1" applyBorder="1" applyAlignment="1">
      <alignment horizontal="justify" vertical="center"/>
    </xf>
    <xf numFmtId="0" fontId="11" fillId="0" borderId="12" xfId="0" applyFont="1" applyBorder="1" applyAlignment="1">
      <alignment horizontal="justify" vertical="center"/>
    </xf>
    <xf numFmtId="0" fontId="11" fillId="0" borderId="14" xfId="0" applyFont="1" applyBorder="1" applyAlignment="1">
      <alignment horizontal="justify" vertical="center"/>
    </xf>
    <xf numFmtId="0" fontId="11" fillId="0" borderId="15" xfId="0" applyFont="1" applyBorder="1" applyAlignment="1">
      <alignment horizontal="justify" vertical="center"/>
    </xf>
    <xf numFmtId="0" fontId="11" fillId="0" borderId="16" xfId="0" applyFont="1" applyBorder="1" applyAlignment="1">
      <alignment horizontal="justify" vertical="center"/>
    </xf>
    <xf numFmtId="0" fontId="0" fillId="0" borderId="10" xfId="0" applyBorder="1" applyAlignment="1">
      <alignment horizontal="center"/>
    </xf>
    <xf numFmtId="0" fontId="0" fillId="0" borderId="11" xfId="0" applyBorder="1" applyAlignment="1">
      <alignment horizontal="center"/>
    </xf>
    <xf numFmtId="0" fontId="0" fillId="0" borderId="12" xfId="0" applyBorder="1" applyAlignment="1">
      <alignment horizontal="center"/>
    </xf>
    <xf numFmtId="0" fontId="2" fillId="0" borderId="27" xfId="0" applyFont="1" applyBorder="1" applyAlignment="1" applyProtection="1">
      <alignment horizontal="justify" vertical="center" wrapText="1"/>
      <protection locked="0"/>
    </xf>
    <xf numFmtId="0" fontId="9" fillId="0" borderId="10" xfId="0" applyFont="1" applyBorder="1" applyAlignment="1">
      <alignment horizontal="center" vertical="center" wrapText="1"/>
    </xf>
    <xf numFmtId="0" fontId="9" fillId="0" borderId="11" xfId="0" applyFont="1" applyBorder="1" applyAlignment="1">
      <alignment horizontal="center" vertical="center" wrapText="1"/>
    </xf>
    <xf numFmtId="0" fontId="9" fillId="0" borderId="12" xfId="0" applyFont="1" applyBorder="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horizontal="center" vertical="center"/>
    </xf>
    <xf numFmtId="0" fontId="9" fillId="0" borderId="0" xfId="0" applyFont="1" applyAlignment="1">
      <alignment horizontal="justify" vertical="top"/>
    </xf>
    <xf numFmtId="0" fontId="31" fillId="9" borderId="0" xfId="0" applyFont="1" applyFill="1" applyAlignment="1">
      <alignment horizontal="center"/>
    </xf>
    <xf numFmtId="0" fontId="33" fillId="0" borderId="0" xfId="0" applyFont="1" applyAlignment="1">
      <alignment horizontal="center"/>
    </xf>
    <xf numFmtId="0" fontId="2" fillId="0" borderId="10" xfId="0" applyFont="1" applyBorder="1" applyAlignment="1">
      <alignment horizontal="justify" vertical="center" wrapText="1"/>
    </xf>
    <xf numFmtId="0" fontId="10" fillId="0" borderId="14" xfId="0" applyFont="1" applyBorder="1" applyAlignment="1">
      <alignment horizontal="center" vertical="center" wrapText="1"/>
    </xf>
    <xf numFmtId="0" fontId="10" fillId="0" borderId="15" xfId="0" applyFont="1" applyBorder="1" applyAlignment="1">
      <alignment horizontal="center" vertical="center" wrapText="1"/>
    </xf>
    <xf numFmtId="0" fontId="10" fillId="0" borderId="16" xfId="0" applyFont="1" applyBorder="1" applyAlignment="1">
      <alignment horizontal="center" vertical="center" wrapText="1"/>
    </xf>
    <xf numFmtId="0" fontId="10" fillId="0" borderId="19" xfId="0" applyFont="1" applyBorder="1" applyAlignment="1">
      <alignment horizontal="center" vertical="center" wrapText="1"/>
    </xf>
    <xf numFmtId="0" fontId="10" fillId="0" borderId="13" xfId="0" applyFont="1" applyBorder="1" applyAlignment="1">
      <alignment horizontal="center" vertical="center" wrapText="1"/>
    </xf>
    <xf numFmtId="0" fontId="10" fillId="0" borderId="20" xfId="0" applyFont="1" applyBorder="1" applyAlignment="1">
      <alignment horizontal="center" vertical="center" wrapText="1"/>
    </xf>
    <xf numFmtId="0" fontId="11" fillId="0" borderId="10" xfId="0" applyFont="1" applyBorder="1" applyAlignment="1">
      <alignment horizontal="center" vertical="center" textRotation="90" wrapText="1"/>
    </xf>
    <xf numFmtId="0" fontId="11" fillId="0" borderId="11" xfId="0" applyFont="1" applyBorder="1" applyAlignment="1">
      <alignment horizontal="center" vertical="center" textRotation="90" wrapText="1"/>
    </xf>
    <xf numFmtId="0" fontId="11" fillId="0" borderId="12" xfId="0" applyFont="1" applyBorder="1" applyAlignment="1">
      <alignment horizontal="center" vertical="center" textRotation="90" wrapText="1"/>
    </xf>
    <xf numFmtId="0" fontId="11" fillId="0" borderId="0" xfId="0" applyFont="1" applyAlignment="1">
      <alignment horizontal="center" vertical="center" wrapText="1"/>
    </xf>
    <xf numFmtId="0" fontId="11" fillId="0" borderId="25" xfId="0" applyFont="1" applyBorder="1" applyAlignment="1" applyProtection="1">
      <alignment horizontal="center" vertical="center" wrapText="1"/>
      <protection locked="0"/>
    </xf>
    <xf numFmtId="0" fontId="9" fillId="0" borderId="25" xfId="0" applyFont="1" applyBorder="1" applyAlignment="1">
      <alignment horizontal="center" vertical="center" textRotation="90" wrapText="1"/>
    </xf>
    <xf numFmtId="0" fontId="2" fillId="0" borderId="10" xfId="0" applyFont="1" applyBorder="1" applyAlignment="1">
      <alignment vertical="center" wrapText="1"/>
    </xf>
    <xf numFmtId="0" fontId="2" fillId="0" borderId="11" xfId="0" applyFont="1" applyBorder="1" applyAlignment="1">
      <alignment vertical="center" wrapText="1"/>
    </xf>
    <xf numFmtId="0" fontId="2" fillId="0" borderId="12" xfId="0" applyFont="1" applyBorder="1" applyAlignment="1">
      <alignment vertical="center" wrapText="1"/>
    </xf>
    <xf numFmtId="0" fontId="9" fillId="0" borderId="0" xfId="0" applyFont="1" applyAlignment="1">
      <alignment horizontal="justify" vertical="top" wrapText="1"/>
    </xf>
    <xf numFmtId="0" fontId="9" fillId="0" borderId="14" xfId="0" applyFont="1" applyBorder="1" applyAlignment="1">
      <alignment horizontal="center" vertical="center" wrapText="1"/>
    </xf>
    <xf numFmtId="0" fontId="9" fillId="0" borderId="15" xfId="0" applyFont="1" applyBorder="1" applyAlignment="1">
      <alignment horizontal="center" vertical="center" wrapText="1"/>
    </xf>
    <xf numFmtId="0" fontId="9" fillId="0" borderId="16" xfId="0" applyFont="1" applyBorder="1" applyAlignment="1">
      <alignment horizontal="center" vertical="center" wrapText="1"/>
    </xf>
    <xf numFmtId="0" fontId="9" fillId="0" borderId="19" xfId="0" applyFont="1" applyBorder="1" applyAlignment="1">
      <alignment horizontal="center" vertical="center" wrapText="1"/>
    </xf>
    <xf numFmtId="0" fontId="9" fillId="0" borderId="13" xfId="0" applyFont="1" applyBorder="1" applyAlignment="1">
      <alignment horizontal="center" vertical="center" wrapText="1"/>
    </xf>
    <xf numFmtId="0" fontId="9" fillId="0" borderId="20" xfId="0" applyFont="1" applyBorder="1" applyAlignment="1">
      <alignment horizontal="center" vertical="center" wrapText="1"/>
    </xf>
    <xf numFmtId="0" fontId="2" fillId="0" borderId="25" xfId="0" applyFont="1" applyBorder="1" applyAlignment="1">
      <alignment vertical="center" wrapText="1"/>
    </xf>
    <xf numFmtId="0" fontId="31" fillId="0" borderId="0" xfId="0" applyFont="1" applyAlignment="1">
      <alignment horizontal="center" vertical="center" wrapText="1"/>
    </xf>
    <xf numFmtId="0" fontId="2" fillId="0" borderId="25" xfId="0" applyFont="1" applyBorder="1" applyAlignment="1" applyProtection="1">
      <alignment horizontal="justify" vertical="center" wrapText="1"/>
      <protection locked="0"/>
    </xf>
    <xf numFmtId="0" fontId="12" fillId="0" borderId="18" xfId="0" applyFont="1" applyBorder="1" applyAlignment="1">
      <alignment horizontal="justify" vertical="center" wrapText="1"/>
    </xf>
    <xf numFmtId="0" fontId="10" fillId="0" borderId="0" xfId="0" applyFont="1" applyAlignment="1">
      <alignment horizontal="justify" vertical="top" wrapText="1"/>
    </xf>
    <xf numFmtId="0" fontId="18" fillId="0" borderId="14" xfId="0" applyFont="1" applyBorder="1" applyAlignment="1">
      <alignment vertical="center" wrapText="1"/>
    </xf>
    <xf numFmtId="0" fontId="18" fillId="0" borderId="15" xfId="0" applyFont="1" applyBorder="1" applyAlignment="1">
      <alignment vertical="center" wrapText="1"/>
    </xf>
    <xf numFmtId="0" fontId="18" fillId="0" borderId="16" xfId="0" applyFont="1" applyBorder="1" applyAlignment="1">
      <alignment vertical="center" wrapText="1"/>
    </xf>
    <xf numFmtId="0" fontId="8" fillId="5" borderId="21" xfId="0" applyFont="1" applyFill="1" applyBorder="1" applyAlignment="1">
      <alignment horizontal="center" vertical="center" wrapText="1"/>
    </xf>
    <xf numFmtId="0" fontId="8" fillId="5" borderId="22" xfId="0" applyFont="1" applyFill="1" applyBorder="1" applyAlignment="1">
      <alignment horizontal="center" vertical="center" wrapText="1"/>
    </xf>
    <xf numFmtId="0" fontId="8" fillId="5" borderId="23" xfId="0" applyFont="1" applyFill="1" applyBorder="1" applyAlignment="1">
      <alignment horizontal="center" vertical="center" wrapText="1"/>
    </xf>
    <xf numFmtId="0" fontId="12" fillId="0" borderId="24" xfId="0" applyFont="1" applyBorder="1" applyAlignment="1">
      <alignment horizontal="justify" vertical="center"/>
    </xf>
    <xf numFmtId="0" fontId="12" fillId="0" borderId="18" xfId="0" applyFont="1" applyBorder="1" applyAlignment="1">
      <alignment horizontal="justify" vertical="center"/>
    </xf>
    <xf numFmtId="0" fontId="5" fillId="0" borderId="0" xfId="1" applyNumberFormat="1" applyFont="1" applyFill="1" applyAlignment="1" applyProtection="1">
      <alignment horizontal="right" vertical="center" wrapText="1"/>
      <protection locked="0"/>
    </xf>
    <xf numFmtId="0" fontId="13" fillId="0" borderId="0" xfId="0" applyFont="1" applyAlignment="1">
      <alignment horizontal="justify" vertical="top" wrapText="1"/>
    </xf>
    <xf numFmtId="0" fontId="36" fillId="9" borderId="0" xfId="0" applyFont="1" applyFill="1" applyAlignment="1">
      <alignment horizontal="center"/>
    </xf>
    <xf numFmtId="0" fontId="31" fillId="0" borderId="0" xfId="0" applyFont="1" applyAlignment="1">
      <alignment horizontal="center" vertical="center"/>
    </xf>
    <xf numFmtId="0" fontId="31" fillId="9" borderId="0" xfId="0" applyFont="1" applyFill="1" applyAlignment="1">
      <alignment horizontal="center" wrapText="1"/>
    </xf>
    <xf numFmtId="0" fontId="36" fillId="9" borderId="0" xfId="0" applyFont="1" applyFill="1" applyAlignment="1">
      <alignment horizontal="center" vertical="center" wrapText="1"/>
    </xf>
    <xf numFmtId="0" fontId="31" fillId="9" borderId="0" xfId="0" applyFont="1" applyFill="1" applyAlignment="1">
      <alignment horizontal="center" vertical="center" wrapText="1"/>
    </xf>
  </cellXfs>
  <cellStyles count="2">
    <cellStyle name="Hipervínculo" xfId="1" builtinId="8"/>
    <cellStyle name="Normal" xfId="0" builtinId="0"/>
  </cellStyles>
  <dxfs count="11">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s>
  <tableStyles count="1" defaultTableStyle="TableStyleMedium2" defaultPivotStyle="PivotStyleLight16">
    <tableStyle name="Invisible" pivot="0" table="0" count="0" xr9:uid="{7CF79913-09B6-4078-A0C8-0B4920706602}"/>
  </tableStyles>
  <colors>
    <mruColors>
      <color rgb="FFFF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_rels/drawing3.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_rels/drawing4.xml.rels><?xml version="1.0" encoding="UTF-8" standalone="yes"?>
<Relationships xmlns="http://schemas.openxmlformats.org/package/2006/relationships"><Relationship Id="rId2" Type="http://schemas.openxmlformats.org/officeDocument/2006/relationships/image" Target="../media/image1.jpeg"/><Relationship Id="rId1" Type="http://schemas.openxmlformats.org/officeDocument/2006/relationships/image" Target="../media/image3.png"/></Relationships>
</file>

<file path=xl/drawings/_rels/drawing5.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_rels/drawing6.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20</xdr:col>
      <xdr:colOff>209550</xdr:colOff>
      <xdr:row>0</xdr:row>
      <xdr:rowOff>0</xdr:rowOff>
    </xdr:from>
    <xdr:to>
      <xdr:col>30</xdr:col>
      <xdr:colOff>4650</xdr:colOff>
      <xdr:row>0</xdr:row>
      <xdr:rowOff>1137600</xdr:rowOff>
    </xdr:to>
    <xdr:pic>
      <xdr:nvPicPr>
        <xdr:cNvPr id="2" name="Imagen 1">
          <a:extLst>
            <a:ext uri="{FF2B5EF4-FFF2-40B4-BE49-F238E27FC236}">
              <a16:creationId xmlns:a16="http://schemas.microsoft.com/office/drawing/2014/main" id="{517516FD-85E6-457D-A252-F594AE6B161E}"/>
            </a:ext>
          </a:extLst>
        </xdr:cNvPr>
        <xdr:cNvPicPr>
          <a:picLocks/>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4030" t="12854" r="6675" b="13072"/>
        <a:stretch/>
      </xdr:blipFill>
      <xdr:spPr>
        <a:xfrm>
          <a:off x="5295900" y="0"/>
          <a:ext cx="2271600" cy="1137600"/>
        </a:xfrm>
        <a:prstGeom prst="rect">
          <a:avLst/>
        </a:prstGeom>
      </xdr:spPr>
    </xdr:pic>
    <xdr:clientData/>
  </xdr:twoCellAnchor>
  <xdr:oneCellAnchor>
    <xdr:from>
      <xdr:col>1</xdr:col>
      <xdr:colOff>0</xdr:colOff>
      <xdr:row>0</xdr:row>
      <xdr:rowOff>0</xdr:rowOff>
    </xdr:from>
    <xdr:ext cx="1094400" cy="1011600"/>
    <xdr:pic>
      <xdr:nvPicPr>
        <xdr:cNvPr id="3" name="Imagen 2" descr="http://intranet.inegi.org.mx/Servicios/Difusion/Imagen_Institucional/img/2019/INEGI1_v.png">
          <a:extLst>
            <a:ext uri="{FF2B5EF4-FFF2-40B4-BE49-F238E27FC236}">
              <a16:creationId xmlns:a16="http://schemas.microsoft.com/office/drawing/2014/main" id="{835945AC-34D8-48E7-AF67-AA775B8E7E64}"/>
            </a:ext>
          </a:extLst>
        </xdr:cNvPr>
        <xdr:cNvPicPr>
          <a:picLocks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81000" y="0"/>
          <a:ext cx="1094400" cy="1011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drawings/drawing2.xml><?xml version="1.0" encoding="utf-8"?>
<xdr:wsDr xmlns:xdr="http://schemas.openxmlformats.org/drawingml/2006/spreadsheetDrawing" xmlns:a="http://schemas.openxmlformats.org/drawingml/2006/main">
  <xdr:oneCellAnchor>
    <xdr:from>
      <xdr:col>20</xdr:col>
      <xdr:colOff>209550</xdr:colOff>
      <xdr:row>0</xdr:row>
      <xdr:rowOff>0</xdr:rowOff>
    </xdr:from>
    <xdr:ext cx="2271600" cy="1137600"/>
    <xdr:pic>
      <xdr:nvPicPr>
        <xdr:cNvPr id="2" name="Imagen 1">
          <a:extLst>
            <a:ext uri="{FF2B5EF4-FFF2-40B4-BE49-F238E27FC236}">
              <a16:creationId xmlns:a16="http://schemas.microsoft.com/office/drawing/2014/main" id="{50E63EBC-591D-4BD2-9D37-FDDBC82E6458}"/>
            </a:ext>
          </a:extLst>
        </xdr:cNvPr>
        <xdr:cNvPicPr>
          <a:picLocks/>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4030" t="12854" r="6675" b="13072"/>
        <a:stretch/>
      </xdr:blipFill>
      <xdr:spPr>
        <a:xfrm>
          <a:off x="5295900" y="0"/>
          <a:ext cx="2271600" cy="1137600"/>
        </a:xfrm>
        <a:prstGeom prst="rect">
          <a:avLst/>
        </a:prstGeom>
      </xdr:spPr>
    </xdr:pic>
    <xdr:clientData/>
  </xdr:oneCellAnchor>
  <xdr:oneCellAnchor>
    <xdr:from>
      <xdr:col>1</xdr:col>
      <xdr:colOff>0</xdr:colOff>
      <xdr:row>0</xdr:row>
      <xdr:rowOff>0</xdr:rowOff>
    </xdr:from>
    <xdr:ext cx="1094400" cy="1011600"/>
    <xdr:pic>
      <xdr:nvPicPr>
        <xdr:cNvPr id="3" name="Imagen 2" descr="http://intranet.inegi.org.mx/Servicios/Difusion/Imagen_Institucional/img/2019/INEGI1_v.png">
          <a:extLst>
            <a:ext uri="{FF2B5EF4-FFF2-40B4-BE49-F238E27FC236}">
              <a16:creationId xmlns:a16="http://schemas.microsoft.com/office/drawing/2014/main" id="{6C6EDD03-53A6-44A1-BC6C-366E4F970085}"/>
            </a:ext>
          </a:extLst>
        </xdr:cNvPr>
        <xdr:cNvPicPr>
          <a:picLocks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81000" y="0"/>
          <a:ext cx="1094400" cy="1011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drawings/drawing3.xml><?xml version="1.0" encoding="utf-8"?>
<xdr:wsDr xmlns:xdr="http://schemas.openxmlformats.org/drawingml/2006/spreadsheetDrawing" xmlns:a="http://schemas.openxmlformats.org/drawingml/2006/main">
  <xdr:twoCellAnchor editAs="oneCell">
    <xdr:from>
      <xdr:col>20</xdr:col>
      <xdr:colOff>209550</xdr:colOff>
      <xdr:row>0</xdr:row>
      <xdr:rowOff>0</xdr:rowOff>
    </xdr:from>
    <xdr:to>
      <xdr:col>30</xdr:col>
      <xdr:colOff>4650</xdr:colOff>
      <xdr:row>0</xdr:row>
      <xdr:rowOff>1137600</xdr:rowOff>
    </xdr:to>
    <xdr:pic>
      <xdr:nvPicPr>
        <xdr:cNvPr id="2" name="Imagen 1">
          <a:extLst>
            <a:ext uri="{FF2B5EF4-FFF2-40B4-BE49-F238E27FC236}">
              <a16:creationId xmlns:a16="http://schemas.microsoft.com/office/drawing/2014/main" id="{9997CC81-2E25-41AB-8945-F622EA1808E9}"/>
            </a:ext>
          </a:extLst>
        </xdr:cNvPr>
        <xdr:cNvPicPr>
          <a:picLocks/>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4030" t="12854" r="6675" b="13072"/>
        <a:stretch/>
      </xdr:blipFill>
      <xdr:spPr>
        <a:xfrm>
          <a:off x="5295900" y="0"/>
          <a:ext cx="2271600" cy="1137600"/>
        </a:xfrm>
        <a:prstGeom prst="rect">
          <a:avLst/>
        </a:prstGeom>
      </xdr:spPr>
    </xdr:pic>
    <xdr:clientData/>
  </xdr:twoCellAnchor>
  <xdr:oneCellAnchor>
    <xdr:from>
      <xdr:col>1</xdr:col>
      <xdr:colOff>0</xdr:colOff>
      <xdr:row>0</xdr:row>
      <xdr:rowOff>0</xdr:rowOff>
    </xdr:from>
    <xdr:ext cx="1094400" cy="1011600"/>
    <xdr:pic>
      <xdr:nvPicPr>
        <xdr:cNvPr id="3" name="Imagen 2" descr="http://intranet.inegi.org.mx/Servicios/Difusion/Imagen_Institucional/img/2019/INEGI1_v.png">
          <a:extLst>
            <a:ext uri="{FF2B5EF4-FFF2-40B4-BE49-F238E27FC236}">
              <a16:creationId xmlns:a16="http://schemas.microsoft.com/office/drawing/2014/main" id="{399578FA-0678-46D0-93F4-1CF4224EB517}"/>
            </a:ext>
          </a:extLst>
        </xdr:cNvPr>
        <xdr:cNvPicPr>
          <a:picLocks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81000" y="0"/>
          <a:ext cx="1094400" cy="1011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drawings/drawing4.xml><?xml version="1.0" encoding="utf-8"?>
<xdr:wsDr xmlns:xdr="http://schemas.openxmlformats.org/drawingml/2006/spreadsheetDrawing" xmlns:a="http://schemas.openxmlformats.org/drawingml/2006/main">
  <xdr:twoCellAnchor editAs="oneCell">
    <xdr:from>
      <xdr:col>1</xdr:col>
      <xdr:colOff>0</xdr:colOff>
      <xdr:row>0</xdr:row>
      <xdr:rowOff>0</xdr:rowOff>
    </xdr:from>
    <xdr:to>
      <xdr:col>5</xdr:col>
      <xdr:colOff>103800</xdr:colOff>
      <xdr:row>0</xdr:row>
      <xdr:rowOff>1011600</xdr:rowOff>
    </xdr:to>
    <xdr:pic>
      <xdr:nvPicPr>
        <xdr:cNvPr id="2" name="Imagen 1">
          <a:extLst>
            <a:ext uri="{FF2B5EF4-FFF2-40B4-BE49-F238E27FC236}">
              <a16:creationId xmlns:a16="http://schemas.microsoft.com/office/drawing/2014/main" id="{82AFDC0B-98AF-48C4-8366-B604D8D388A4}"/>
            </a:ext>
          </a:extLst>
        </xdr:cNvPr>
        <xdr:cNvPicPr preferRelativeResize="0">
          <a:picLocks/>
        </xdr:cNvPicPr>
      </xdr:nvPicPr>
      <xdr:blipFill>
        <a:blip xmlns:r="http://schemas.openxmlformats.org/officeDocument/2006/relationships" r:embed="rId1"/>
        <a:stretch>
          <a:fillRect/>
        </a:stretch>
      </xdr:blipFill>
      <xdr:spPr>
        <a:xfrm>
          <a:off x="381000" y="0"/>
          <a:ext cx="1094400" cy="1011600"/>
        </a:xfrm>
        <a:prstGeom prst="rect">
          <a:avLst/>
        </a:prstGeom>
      </xdr:spPr>
    </xdr:pic>
    <xdr:clientData/>
  </xdr:twoCellAnchor>
  <xdr:twoCellAnchor editAs="oneCell">
    <xdr:from>
      <xdr:col>47</xdr:col>
      <xdr:colOff>200025</xdr:colOff>
      <xdr:row>0</xdr:row>
      <xdr:rowOff>0</xdr:rowOff>
    </xdr:from>
    <xdr:to>
      <xdr:col>56</xdr:col>
      <xdr:colOff>242775</xdr:colOff>
      <xdr:row>0</xdr:row>
      <xdr:rowOff>1137600</xdr:rowOff>
    </xdr:to>
    <xdr:pic>
      <xdr:nvPicPr>
        <xdr:cNvPr id="3" name="Imagen 2">
          <a:extLst>
            <a:ext uri="{FF2B5EF4-FFF2-40B4-BE49-F238E27FC236}">
              <a16:creationId xmlns:a16="http://schemas.microsoft.com/office/drawing/2014/main" id="{FBF85007-2FE1-4931-AB38-75F59A13B912}"/>
            </a:ext>
          </a:extLst>
        </xdr:cNvPr>
        <xdr:cNvPicPr>
          <a:picLocks/>
        </xdr:cNvPicPr>
      </xdr:nvPicPr>
      <xdr:blipFill rotWithShape="1">
        <a:blip xmlns:r="http://schemas.openxmlformats.org/officeDocument/2006/relationships" r:embed="rId2" cstate="print">
          <a:extLst>
            <a:ext uri="{28A0092B-C50C-407E-A947-70E740481C1C}">
              <a14:useLocalDpi xmlns:a14="http://schemas.microsoft.com/office/drawing/2010/main" val="0"/>
            </a:ext>
          </a:extLst>
        </a:blip>
        <a:srcRect l="4030" t="12854" r="6675" b="13072"/>
        <a:stretch/>
      </xdr:blipFill>
      <xdr:spPr>
        <a:xfrm>
          <a:off x="11972925" y="0"/>
          <a:ext cx="2271600" cy="113760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20</xdr:col>
      <xdr:colOff>209550</xdr:colOff>
      <xdr:row>0</xdr:row>
      <xdr:rowOff>0</xdr:rowOff>
    </xdr:from>
    <xdr:to>
      <xdr:col>30</xdr:col>
      <xdr:colOff>4650</xdr:colOff>
      <xdr:row>0</xdr:row>
      <xdr:rowOff>1137600</xdr:rowOff>
    </xdr:to>
    <xdr:pic>
      <xdr:nvPicPr>
        <xdr:cNvPr id="2" name="Imagen 1">
          <a:extLst>
            <a:ext uri="{FF2B5EF4-FFF2-40B4-BE49-F238E27FC236}">
              <a16:creationId xmlns:a16="http://schemas.microsoft.com/office/drawing/2014/main" id="{D85E0902-5EBE-4B27-BD58-05A7B88C5CFC}"/>
            </a:ext>
          </a:extLst>
        </xdr:cNvPr>
        <xdr:cNvPicPr>
          <a:picLocks/>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4030" t="12854" r="6675" b="13072"/>
        <a:stretch/>
      </xdr:blipFill>
      <xdr:spPr>
        <a:xfrm>
          <a:off x="5295900" y="0"/>
          <a:ext cx="2271600" cy="1137600"/>
        </a:xfrm>
        <a:prstGeom prst="rect">
          <a:avLst/>
        </a:prstGeom>
      </xdr:spPr>
    </xdr:pic>
    <xdr:clientData/>
  </xdr:twoCellAnchor>
  <xdr:oneCellAnchor>
    <xdr:from>
      <xdr:col>1</xdr:col>
      <xdr:colOff>0</xdr:colOff>
      <xdr:row>0</xdr:row>
      <xdr:rowOff>0</xdr:rowOff>
    </xdr:from>
    <xdr:ext cx="1094400" cy="1011600"/>
    <xdr:pic>
      <xdr:nvPicPr>
        <xdr:cNvPr id="3" name="Imagen 2" descr="http://intranet.inegi.org.mx/Servicios/Difusion/Imagen_Institucional/img/2019/INEGI1_v.png">
          <a:extLst>
            <a:ext uri="{FF2B5EF4-FFF2-40B4-BE49-F238E27FC236}">
              <a16:creationId xmlns:a16="http://schemas.microsoft.com/office/drawing/2014/main" id="{8CFDB904-25AD-4013-BF16-11AB338C310C}"/>
            </a:ext>
          </a:extLst>
        </xdr:cNvPr>
        <xdr:cNvPicPr>
          <a:picLocks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81000" y="0"/>
          <a:ext cx="1094400" cy="1011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drawings/drawing6.xml><?xml version="1.0" encoding="utf-8"?>
<xdr:wsDr xmlns:xdr="http://schemas.openxmlformats.org/drawingml/2006/spreadsheetDrawing" xmlns:a="http://schemas.openxmlformats.org/drawingml/2006/main">
  <xdr:twoCellAnchor editAs="oneCell">
    <xdr:from>
      <xdr:col>20</xdr:col>
      <xdr:colOff>209550</xdr:colOff>
      <xdr:row>0</xdr:row>
      <xdr:rowOff>0</xdr:rowOff>
    </xdr:from>
    <xdr:to>
      <xdr:col>30</xdr:col>
      <xdr:colOff>4650</xdr:colOff>
      <xdr:row>0</xdr:row>
      <xdr:rowOff>1137600</xdr:rowOff>
    </xdr:to>
    <xdr:pic>
      <xdr:nvPicPr>
        <xdr:cNvPr id="2" name="Imagen 1">
          <a:extLst>
            <a:ext uri="{FF2B5EF4-FFF2-40B4-BE49-F238E27FC236}">
              <a16:creationId xmlns:a16="http://schemas.microsoft.com/office/drawing/2014/main" id="{CF19B074-A19E-4C63-912C-899CA0D66D24}"/>
            </a:ext>
          </a:extLst>
        </xdr:cNvPr>
        <xdr:cNvPicPr>
          <a:picLocks/>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4030" t="12854" r="6675" b="13072"/>
        <a:stretch/>
      </xdr:blipFill>
      <xdr:spPr>
        <a:xfrm>
          <a:off x="5295900" y="0"/>
          <a:ext cx="2271600" cy="1137600"/>
        </a:xfrm>
        <a:prstGeom prst="rect">
          <a:avLst/>
        </a:prstGeom>
      </xdr:spPr>
    </xdr:pic>
    <xdr:clientData/>
  </xdr:twoCellAnchor>
  <xdr:oneCellAnchor>
    <xdr:from>
      <xdr:col>1</xdr:col>
      <xdr:colOff>0</xdr:colOff>
      <xdr:row>0</xdr:row>
      <xdr:rowOff>0</xdr:rowOff>
    </xdr:from>
    <xdr:ext cx="1094400" cy="1011600"/>
    <xdr:pic>
      <xdr:nvPicPr>
        <xdr:cNvPr id="3" name="Imagen 2" descr="http://intranet.inegi.org.mx/Servicios/Difusion/Imagen_Institucional/img/2019/INEGI1_v.png">
          <a:extLst>
            <a:ext uri="{FF2B5EF4-FFF2-40B4-BE49-F238E27FC236}">
              <a16:creationId xmlns:a16="http://schemas.microsoft.com/office/drawing/2014/main" id="{4548C24F-4D52-41D3-941B-BD009CD1E797}"/>
            </a:ext>
          </a:extLst>
        </xdr:cNvPr>
        <xdr:cNvPicPr>
          <a:picLocks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81000" y="0"/>
          <a:ext cx="1094400" cy="1011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4.bin"/><Relationship Id="rId1" Type="http://schemas.openxmlformats.org/officeDocument/2006/relationships/hyperlink" Target="mailto:hernandezg@dgsp.gob.mx" TargetMode="Externa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609E45-AE2A-4E87-B686-94B671346925}">
  <dimension ref="A1:AE25"/>
  <sheetViews>
    <sheetView showGridLines="0" zoomScaleNormal="100" workbookViewId="0">
      <selection activeCell="B11" sqref="B11:U11"/>
    </sheetView>
  </sheetViews>
  <sheetFormatPr baseColWidth="10" defaultColWidth="0" defaultRowHeight="15" customHeight="1" zeroHeight="1"/>
  <cols>
    <col min="1" max="1" width="5.7109375" style="1" customWidth="1"/>
    <col min="2" max="30" width="3.7109375" style="1" customWidth="1"/>
    <col min="31" max="31" width="5.7109375" style="1" customWidth="1"/>
    <col min="32" max="16384" width="3.7109375" style="1" hidden="1"/>
  </cols>
  <sheetData>
    <row r="1" spans="1:31" ht="173.25" customHeight="1">
      <c r="B1" s="141" t="s">
        <v>0</v>
      </c>
      <c r="C1" s="142"/>
      <c r="D1" s="142"/>
      <c r="E1" s="142"/>
      <c r="F1" s="142"/>
      <c r="G1" s="142"/>
      <c r="H1" s="142"/>
      <c r="I1" s="142"/>
      <c r="J1" s="142"/>
      <c r="K1" s="142"/>
      <c r="L1" s="142"/>
      <c r="M1" s="142"/>
      <c r="N1" s="142"/>
      <c r="O1" s="142"/>
      <c r="P1" s="142"/>
      <c r="Q1" s="142"/>
      <c r="R1" s="142"/>
      <c r="S1" s="142"/>
      <c r="T1" s="142"/>
      <c r="U1" s="142"/>
      <c r="V1" s="142"/>
      <c r="W1" s="142"/>
      <c r="X1" s="142"/>
      <c r="Y1" s="142"/>
      <c r="Z1" s="142"/>
      <c r="AA1" s="142"/>
      <c r="AB1" s="142"/>
      <c r="AC1" s="142"/>
      <c r="AD1" s="142"/>
    </row>
    <row r="2" spans="1:31" ht="15" customHeight="1"/>
    <row r="3" spans="1:31" ht="45" customHeight="1">
      <c r="B3" s="143" t="s">
        <v>1</v>
      </c>
      <c r="C3" s="144"/>
      <c r="D3" s="144"/>
      <c r="E3" s="144"/>
      <c r="F3" s="144"/>
      <c r="G3" s="144"/>
      <c r="H3" s="144"/>
      <c r="I3" s="144"/>
      <c r="J3" s="144"/>
      <c r="K3" s="144"/>
      <c r="L3" s="144"/>
      <c r="M3" s="144"/>
      <c r="N3" s="144"/>
      <c r="O3" s="144"/>
      <c r="P3" s="144"/>
      <c r="Q3" s="144"/>
      <c r="R3" s="144"/>
      <c r="S3" s="144"/>
      <c r="T3" s="144"/>
      <c r="U3" s="144"/>
      <c r="V3" s="144"/>
      <c r="W3" s="144"/>
      <c r="X3" s="144"/>
      <c r="Y3" s="144"/>
      <c r="Z3" s="144"/>
      <c r="AA3" s="144"/>
      <c r="AB3" s="144"/>
      <c r="AC3" s="144"/>
      <c r="AD3" s="144"/>
    </row>
    <row r="4" spans="1:31" ht="15" customHeight="1"/>
    <row r="5" spans="1:31" ht="45" customHeight="1">
      <c r="B5" s="143" t="s">
        <v>407</v>
      </c>
      <c r="C5" s="143"/>
      <c r="D5" s="143"/>
      <c r="E5" s="143"/>
      <c r="F5" s="143"/>
      <c r="G5" s="143"/>
      <c r="H5" s="143"/>
      <c r="I5" s="143"/>
      <c r="J5" s="143"/>
      <c r="K5" s="143"/>
      <c r="L5" s="143"/>
      <c r="M5" s="143"/>
      <c r="N5" s="143"/>
      <c r="O5" s="143"/>
      <c r="P5" s="143"/>
      <c r="Q5" s="143"/>
      <c r="R5" s="143"/>
      <c r="S5" s="143"/>
      <c r="T5" s="143"/>
      <c r="U5" s="143"/>
      <c r="V5" s="143"/>
      <c r="W5" s="143"/>
      <c r="X5" s="143"/>
      <c r="Y5" s="143"/>
      <c r="Z5" s="143"/>
      <c r="AA5" s="143"/>
      <c r="AB5" s="143"/>
      <c r="AC5" s="143"/>
      <c r="AD5" s="143"/>
    </row>
    <row r="6" spans="1:31" ht="15" customHeight="1"/>
    <row r="7" spans="1:31" ht="60" customHeight="1">
      <c r="B7" s="143" t="s">
        <v>2</v>
      </c>
      <c r="C7" s="143"/>
      <c r="D7" s="143"/>
      <c r="E7" s="143"/>
      <c r="F7" s="143"/>
      <c r="G7" s="143"/>
      <c r="H7" s="143"/>
      <c r="I7" s="143"/>
      <c r="J7" s="143"/>
      <c r="K7" s="143"/>
      <c r="L7" s="143"/>
      <c r="M7" s="143"/>
      <c r="N7" s="143"/>
      <c r="O7" s="143"/>
      <c r="P7" s="143"/>
      <c r="Q7" s="143"/>
      <c r="R7" s="143"/>
      <c r="S7" s="143"/>
      <c r="T7" s="143"/>
      <c r="U7" s="143"/>
      <c r="V7" s="143"/>
      <c r="W7" s="143"/>
      <c r="X7" s="143"/>
      <c r="Y7" s="143"/>
      <c r="Z7" s="143"/>
      <c r="AA7" s="143"/>
      <c r="AB7" s="143"/>
      <c r="AC7" s="143"/>
      <c r="AD7" s="143"/>
    </row>
    <row r="8" spans="1:31" ht="15" customHeight="1" thickBot="1">
      <c r="B8" s="2" t="s">
        <v>3</v>
      </c>
      <c r="N8" s="2" t="s">
        <v>4</v>
      </c>
    </row>
    <row r="9" spans="1:31" ht="15" customHeight="1" thickBot="1">
      <c r="B9" s="145" t="str">
        <f>IF(Presentación!B10="","",Presentación!B10)</f>
        <v/>
      </c>
      <c r="C9" s="146"/>
      <c r="D9" s="146"/>
      <c r="E9" s="146"/>
      <c r="F9" s="146"/>
      <c r="G9" s="146"/>
      <c r="H9" s="146"/>
      <c r="I9" s="146"/>
      <c r="J9" s="146"/>
      <c r="K9" s="146"/>
      <c r="L9" s="147"/>
      <c r="N9" s="145" t="str">
        <f>IF(Presentación!N10="","",Presentación!N10)</f>
        <v/>
      </c>
      <c r="O9" s="147"/>
    </row>
    <row r="10" spans="1:31" ht="15" customHeight="1">
      <c r="A10" s="3"/>
      <c r="B10" s="3"/>
      <c r="C10" s="3"/>
      <c r="D10" s="3"/>
      <c r="E10" s="3"/>
      <c r="F10" s="3"/>
      <c r="G10" s="3"/>
      <c r="H10" s="3"/>
      <c r="I10" s="3"/>
      <c r="J10" s="3"/>
      <c r="K10" s="3"/>
      <c r="L10" s="3"/>
      <c r="M10" s="3"/>
      <c r="N10" s="3"/>
      <c r="O10" s="3"/>
      <c r="P10" s="3"/>
      <c r="Q10" s="3"/>
      <c r="R10" s="3"/>
      <c r="S10" s="3"/>
      <c r="T10" s="3"/>
      <c r="U10" s="3"/>
      <c r="V10" s="3"/>
      <c r="W10" s="3"/>
      <c r="X10" s="3"/>
      <c r="Y10" s="3"/>
      <c r="Z10" s="3"/>
      <c r="AA10" s="3"/>
      <c r="AB10" s="3"/>
      <c r="AC10" s="3"/>
      <c r="AD10" s="3"/>
      <c r="AE10" s="3"/>
    </row>
    <row r="11" spans="1:31" ht="15" customHeight="1">
      <c r="A11" s="3"/>
      <c r="B11" s="140" t="s">
        <v>5</v>
      </c>
      <c r="C11" s="140"/>
      <c r="D11" s="140"/>
      <c r="E11" s="140"/>
      <c r="F11" s="140"/>
      <c r="G11" s="140"/>
      <c r="H11" s="140"/>
      <c r="I11" s="140"/>
      <c r="J11" s="140"/>
      <c r="K11" s="140"/>
      <c r="L11" s="140"/>
      <c r="M11" s="140"/>
      <c r="N11" s="140"/>
      <c r="O11" s="140"/>
      <c r="P11" s="140"/>
      <c r="Q11" s="140"/>
      <c r="R11" s="140"/>
      <c r="S11" s="140"/>
      <c r="T11" s="140"/>
      <c r="U11" s="140"/>
      <c r="V11" s="3"/>
      <c r="W11" s="3"/>
      <c r="X11" s="3"/>
      <c r="Y11" s="3"/>
      <c r="Z11" s="3"/>
      <c r="AA11" s="3"/>
      <c r="AB11" s="3"/>
      <c r="AC11" s="3"/>
      <c r="AD11" s="3"/>
      <c r="AE11" s="3"/>
    </row>
    <row r="12" spans="1:31" ht="15" customHeight="1">
      <c r="A12" s="3"/>
      <c r="B12" s="4"/>
      <c r="C12" s="4"/>
      <c r="D12" s="4"/>
      <c r="E12" s="4"/>
      <c r="F12" s="4"/>
      <c r="G12" s="4"/>
      <c r="H12" s="4"/>
      <c r="I12" s="4"/>
      <c r="J12" s="4"/>
      <c r="K12" s="4"/>
      <c r="L12" s="4"/>
      <c r="M12" s="4"/>
      <c r="N12" s="4"/>
      <c r="O12" s="4"/>
      <c r="P12" s="4"/>
      <c r="Q12" s="4"/>
      <c r="R12" s="4"/>
      <c r="S12" s="4"/>
      <c r="T12" s="4"/>
      <c r="U12" s="4"/>
      <c r="V12" s="3"/>
      <c r="W12" s="3"/>
      <c r="X12" s="3"/>
      <c r="Y12" s="3"/>
      <c r="Z12" s="3"/>
      <c r="AA12" s="3"/>
      <c r="AB12" s="3"/>
      <c r="AC12" s="3"/>
      <c r="AD12" s="3"/>
      <c r="AE12" s="3"/>
    </row>
    <row r="13" spans="1:31" ht="15" customHeight="1">
      <c r="A13" s="3"/>
      <c r="B13" s="140" t="s">
        <v>6</v>
      </c>
      <c r="C13" s="140"/>
      <c r="D13" s="140"/>
      <c r="E13" s="140"/>
      <c r="F13" s="140"/>
      <c r="G13" s="140"/>
      <c r="H13" s="140"/>
      <c r="I13" s="140"/>
      <c r="J13" s="140"/>
      <c r="K13" s="140"/>
      <c r="L13" s="140"/>
      <c r="M13" s="140"/>
      <c r="N13" s="140"/>
      <c r="O13" s="140"/>
      <c r="P13" s="140"/>
      <c r="Q13" s="140"/>
      <c r="R13" s="140"/>
      <c r="S13" s="140"/>
      <c r="T13" s="140"/>
      <c r="U13" s="140"/>
      <c r="V13" s="3"/>
      <c r="W13" s="3"/>
      <c r="X13" s="3"/>
      <c r="Y13" s="3"/>
      <c r="Z13" s="3"/>
      <c r="AA13" s="3"/>
      <c r="AB13" s="3"/>
      <c r="AC13" s="3"/>
      <c r="AD13" s="3"/>
      <c r="AE13" s="3"/>
    </row>
    <row r="14" spans="1:31" ht="15" customHeight="1">
      <c r="A14" s="3"/>
      <c r="B14" s="4"/>
      <c r="C14" s="4"/>
      <c r="D14" s="4"/>
      <c r="E14" s="4"/>
      <c r="F14" s="4"/>
      <c r="G14" s="4"/>
      <c r="H14" s="4"/>
      <c r="I14" s="4"/>
      <c r="J14" s="4"/>
      <c r="K14" s="4"/>
      <c r="L14" s="4"/>
      <c r="M14" s="4"/>
      <c r="N14" s="4"/>
      <c r="O14" s="4"/>
      <c r="P14" s="4"/>
      <c r="Q14" s="4"/>
      <c r="R14" s="4"/>
      <c r="S14" s="4"/>
      <c r="T14" s="4"/>
      <c r="U14" s="4"/>
      <c r="V14" s="3"/>
      <c r="W14" s="3"/>
      <c r="X14" s="3"/>
      <c r="Y14" s="3"/>
      <c r="Z14" s="3"/>
      <c r="AA14" s="3"/>
      <c r="AB14" s="3"/>
      <c r="AC14" s="3"/>
      <c r="AD14" s="3"/>
      <c r="AE14" s="3"/>
    </row>
    <row r="15" spans="1:31" ht="15" customHeight="1">
      <c r="A15" s="3"/>
      <c r="B15" s="140" t="s">
        <v>7</v>
      </c>
      <c r="C15" s="140"/>
      <c r="D15" s="140"/>
      <c r="E15" s="140"/>
      <c r="F15" s="140"/>
      <c r="G15" s="140"/>
      <c r="H15" s="140"/>
      <c r="I15" s="140"/>
      <c r="J15" s="140"/>
      <c r="K15" s="140"/>
      <c r="L15" s="140"/>
      <c r="M15" s="140"/>
      <c r="N15" s="140"/>
      <c r="O15" s="140"/>
      <c r="P15" s="140"/>
      <c r="Q15" s="140"/>
      <c r="R15" s="140"/>
      <c r="S15" s="140"/>
      <c r="T15" s="140"/>
      <c r="U15" s="140"/>
      <c r="V15" s="3"/>
      <c r="W15" s="3"/>
      <c r="X15" s="3"/>
      <c r="Y15" s="3"/>
      <c r="Z15" s="3"/>
      <c r="AA15" s="3"/>
      <c r="AB15" s="3"/>
      <c r="AC15" s="3"/>
      <c r="AD15" s="3"/>
      <c r="AE15" s="3"/>
    </row>
    <row r="16" spans="1:31" ht="15" customHeight="1">
      <c r="A16" s="3"/>
      <c r="B16" s="4"/>
      <c r="C16" s="4"/>
      <c r="D16" s="4"/>
      <c r="E16" s="4"/>
      <c r="F16" s="4"/>
      <c r="G16" s="4"/>
      <c r="H16" s="4"/>
      <c r="I16" s="4"/>
      <c r="J16" s="4"/>
      <c r="K16" s="4"/>
      <c r="L16" s="4"/>
      <c r="M16" s="4"/>
      <c r="N16" s="4"/>
      <c r="O16" s="4"/>
      <c r="P16" s="4"/>
      <c r="Q16" s="4"/>
      <c r="R16" s="4"/>
      <c r="S16" s="4"/>
      <c r="T16" s="4"/>
      <c r="U16" s="4"/>
      <c r="V16" s="3"/>
      <c r="W16" s="3"/>
      <c r="X16" s="3"/>
      <c r="Y16" s="3"/>
      <c r="Z16" s="3"/>
      <c r="AA16" s="3"/>
      <c r="AB16" s="3"/>
      <c r="AC16" s="3"/>
      <c r="AD16" s="3"/>
      <c r="AE16" s="3"/>
    </row>
    <row r="17" spans="1:31" ht="15" customHeight="1">
      <c r="A17" s="3"/>
      <c r="B17" s="140" t="s">
        <v>407</v>
      </c>
      <c r="C17" s="140"/>
      <c r="D17" s="140"/>
      <c r="E17" s="140"/>
      <c r="F17" s="140"/>
      <c r="G17" s="140"/>
      <c r="H17" s="140"/>
      <c r="I17" s="140"/>
      <c r="J17" s="140"/>
      <c r="K17" s="140"/>
      <c r="L17" s="140"/>
      <c r="M17" s="140"/>
      <c r="N17" s="140"/>
      <c r="O17" s="140"/>
      <c r="P17" s="140"/>
      <c r="Q17" s="140"/>
      <c r="R17" s="140"/>
      <c r="S17" s="140"/>
      <c r="T17" s="140"/>
      <c r="U17" s="140"/>
      <c r="V17" s="3"/>
      <c r="W17" s="3"/>
      <c r="X17" s="140" t="s">
        <v>417</v>
      </c>
      <c r="Y17" s="140"/>
      <c r="Z17" s="140"/>
      <c r="AA17" s="140"/>
      <c r="AB17" s="140"/>
      <c r="AC17" s="140"/>
      <c r="AD17" s="140"/>
      <c r="AE17" s="3"/>
    </row>
    <row r="18" spans="1:31" ht="15" customHeight="1">
      <c r="A18" s="3"/>
      <c r="B18" s="4"/>
      <c r="C18" s="4"/>
      <c r="D18" s="4"/>
      <c r="E18" s="4"/>
      <c r="F18" s="4"/>
      <c r="G18" s="4"/>
      <c r="H18" s="4"/>
      <c r="I18" s="4"/>
      <c r="J18" s="4"/>
      <c r="K18" s="4"/>
      <c r="L18" s="4"/>
      <c r="M18" s="4"/>
      <c r="N18" s="4"/>
      <c r="O18" s="4"/>
      <c r="P18" s="4"/>
      <c r="Q18" s="4"/>
      <c r="R18" s="4"/>
      <c r="S18" s="4"/>
      <c r="T18" s="4"/>
      <c r="U18" s="4"/>
      <c r="V18" s="3"/>
      <c r="W18" s="3"/>
      <c r="X18" s="3"/>
      <c r="Y18" s="3"/>
      <c r="Z18" s="3"/>
      <c r="AA18" s="3"/>
      <c r="AB18" s="3"/>
      <c r="AC18" s="3"/>
      <c r="AD18" s="3"/>
      <c r="AE18" s="3"/>
    </row>
    <row r="19" spans="1:31" ht="15" customHeight="1">
      <c r="A19" s="3"/>
      <c r="B19" s="140" t="s">
        <v>8</v>
      </c>
      <c r="C19" s="140"/>
      <c r="D19" s="140"/>
      <c r="E19" s="140"/>
      <c r="F19" s="140"/>
      <c r="G19" s="140"/>
      <c r="H19" s="140"/>
      <c r="I19" s="140"/>
      <c r="J19" s="140"/>
      <c r="K19" s="140"/>
      <c r="L19" s="140"/>
      <c r="M19" s="140"/>
      <c r="N19" s="140"/>
      <c r="O19" s="140"/>
      <c r="P19" s="140"/>
      <c r="Q19" s="140"/>
      <c r="R19" s="140"/>
      <c r="S19" s="140"/>
      <c r="T19" s="140"/>
      <c r="U19" s="140"/>
      <c r="V19" s="3"/>
      <c r="W19" s="3"/>
      <c r="X19" s="3"/>
      <c r="Y19" s="3"/>
      <c r="Z19" s="3"/>
      <c r="AA19" s="3"/>
      <c r="AB19" s="3"/>
      <c r="AC19" s="3"/>
      <c r="AD19" s="3"/>
      <c r="AE19" s="3"/>
    </row>
    <row r="20" spans="1:31" ht="15" customHeight="1">
      <c r="A20" s="3"/>
      <c r="B20" s="3"/>
      <c r="C20" s="3"/>
      <c r="D20" s="3"/>
      <c r="E20" s="3"/>
      <c r="F20" s="3"/>
      <c r="G20" s="3"/>
      <c r="H20" s="3"/>
      <c r="I20" s="3"/>
      <c r="J20" s="3"/>
      <c r="K20" s="3"/>
      <c r="L20" s="3"/>
      <c r="M20" s="3"/>
      <c r="N20" s="3"/>
      <c r="O20" s="3"/>
      <c r="P20" s="3"/>
      <c r="Q20" s="3"/>
      <c r="R20" s="3"/>
      <c r="S20" s="3"/>
      <c r="T20" s="3"/>
      <c r="U20" s="3"/>
      <c r="V20" s="3"/>
      <c r="W20" s="3"/>
      <c r="X20" s="3"/>
      <c r="Y20" s="3"/>
      <c r="Z20" s="3"/>
      <c r="AA20" s="3"/>
      <c r="AB20" s="3"/>
      <c r="AC20" s="3"/>
      <c r="AD20" s="3"/>
      <c r="AE20" s="3"/>
    </row>
    <row r="21" spans="1:31" ht="15" customHeight="1">
      <c r="A21" s="3"/>
      <c r="B21" s="3"/>
      <c r="C21" s="3"/>
      <c r="D21" s="3"/>
      <c r="E21" s="3"/>
      <c r="F21" s="3"/>
      <c r="G21" s="3"/>
      <c r="H21" s="3"/>
      <c r="I21" s="3"/>
      <c r="J21" s="3"/>
      <c r="K21" s="3"/>
      <c r="L21" s="3"/>
      <c r="M21" s="3"/>
      <c r="N21" s="3"/>
      <c r="O21" s="3"/>
      <c r="P21" s="3"/>
      <c r="Q21" s="3"/>
      <c r="R21" s="3"/>
      <c r="S21" s="3"/>
      <c r="T21" s="3"/>
      <c r="U21" s="3"/>
      <c r="V21" s="3"/>
      <c r="W21" s="3"/>
      <c r="X21" s="3"/>
      <c r="Y21" s="3"/>
      <c r="Z21" s="3"/>
      <c r="AA21" s="3"/>
      <c r="AB21" s="3"/>
      <c r="AC21" s="3"/>
      <c r="AD21" s="3"/>
      <c r="AE21" s="3"/>
    </row>
    <row r="22" spans="1:31" ht="15" customHeight="1">
      <c r="A22" s="3"/>
      <c r="B22" s="3"/>
      <c r="C22" s="3"/>
      <c r="D22" s="3"/>
      <c r="E22" s="3"/>
      <c r="F22" s="3"/>
      <c r="G22" s="3"/>
      <c r="H22" s="3"/>
      <c r="I22" s="3"/>
      <c r="J22" s="3"/>
      <c r="K22" s="3"/>
      <c r="L22" s="3"/>
      <c r="M22" s="3"/>
      <c r="N22" s="3"/>
      <c r="O22" s="3"/>
      <c r="P22" s="3"/>
      <c r="Q22" s="3"/>
      <c r="R22" s="3"/>
      <c r="S22" s="3"/>
      <c r="T22" s="3"/>
      <c r="U22" s="3"/>
      <c r="V22" s="3"/>
      <c r="W22" s="3"/>
      <c r="X22" s="3"/>
      <c r="Y22" s="3"/>
      <c r="Z22" s="3"/>
      <c r="AA22" s="3"/>
      <c r="AB22" s="3"/>
      <c r="AC22" s="3"/>
      <c r="AD22" s="3"/>
      <c r="AE22" s="3"/>
    </row>
    <row r="23" spans="1:31" ht="15" customHeight="1">
      <c r="A23" s="3"/>
      <c r="B23" s="3"/>
      <c r="C23" s="3"/>
      <c r="D23" s="3"/>
      <c r="E23" s="3"/>
      <c r="F23" s="3"/>
      <c r="G23" s="3"/>
      <c r="H23" s="3"/>
      <c r="I23" s="3"/>
      <c r="J23" s="3"/>
      <c r="K23" s="3"/>
      <c r="L23" s="3"/>
      <c r="M23" s="3"/>
      <c r="N23" s="3"/>
      <c r="O23" s="3"/>
      <c r="P23" s="3"/>
      <c r="Q23" s="3"/>
      <c r="R23" s="3"/>
      <c r="S23" s="3"/>
      <c r="T23" s="3"/>
      <c r="U23" s="3"/>
      <c r="V23" s="3"/>
      <c r="W23" s="3"/>
      <c r="X23" s="3"/>
      <c r="Y23" s="3"/>
      <c r="Z23" s="3"/>
      <c r="AA23" s="3"/>
      <c r="AB23" s="3"/>
      <c r="AC23" s="3"/>
      <c r="AD23" s="3"/>
      <c r="AE23" s="3"/>
    </row>
    <row r="24" spans="1:31" ht="15" customHeight="1"/>
    <row r="25" spans="1:31" ht="15" customHeight="1"/>
  </sheetData>
  <sheetProtection algorithmName="SHA-512" hashValue="MECCypUI6Q4umrH6Qj33GuMgTYc1lfAnXFKxIop7r8s8ex7NrxxNw0THV173DRAxi8d9jxwDAtqtsZS9HCmhaw==" saltValue="UqadZdfuD+MckOTxWtRuEw==" spinCount="100000" sheet="1" objects="1" scenarios="1"/>
  <mergeCells count="12">
    <mergeCell ref="X17:AD17"/>
    <mergeCell ref="B1:AD1"/>
    <mergeCell ref="B3:AD3"/>
    <mergeCell ref="B5:AD5"/>
    <mergeCell ref="B7:AD7"/>
    <mergeCell ref="B9:L9"/>
    <mergeCell ref="N9:O9"/>
    <mergeCell ref="B19:U19"/>
    <mergeCell ref="B11:U11"/>
    <mergeCell ref="B13:U13"/>
    <mergeCell ref="B15:U15"/>
    <mergeCell ref="B17:U17"/>
  </mergeCells>
  <hyperlinks>
    <hyperlink ref="B11:U11" location="Presentación!AA9" display="Presentación" xr:uid="{CAF4E762-7B84-48D2-A7B7-C856229560A1}"/>
    <hyperlink ref="B13:U13" location="Informantes!AA9" display="Informantes" xr:uid="{397C929A-BBA7-4234-BA11-6B3C4144528C}"/>
    <hyperlink ref="B15:U15" location="Participantes!BB9" display="Participantes" xr:uid="{3BF44EF0-E5E5-4617-88E7-FCBEAE95C466}"/>
    <hyperlink ref="B17:U17" location="CNGE_2023_M1_Secc2!AA7" display="Sección II. Trámites y servicios" xr:uid="{665FE1B7-1C57-41A2-9901-435C875F1277}"/>
    <hyperlink ref="X17:AD17" location="CNGE_2023_M1_Secc2!AA7" display="Preguntas 2.1 a 2.6" xr:uid="{51F8247F-9354-4293-945F-C28B3BA69B99}"/>
    <hyperlink ref="B19:U19" location="Glosario!AA9" display="Glosario" xr:uid="{F8249E32-9AD2-4E5D-A94C-C1307D8503CE}"/>
  </hyperlinks>
  <pageMargins left="0.70866141732283472" right="0.70866141732283472" top="0.74803149606299213" bottom="0.74803149606299213" header="0.31496062992125984" footer="0.31496062992125984"/>
  <pageSetup scale="75" orientation="portrait" r:id="rId1"/>
  <headerFooter>
    <oddHeader>&amp;CMódulo 1 Sección II
Índice</oddHeader>
    <oddFooter>&amp;LCenso Nacional de Gobiernos Estatales 2023&amp;R&amp;P de &amp;N</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30BB2A-7E27-49A1-9E9E-C202E47A27BB}">
  <dimension ref="A1:AI136"/>
  <sheetViews>
    <sheetView showGridLines="0" tabSelected="1" zoomScaleNormal="100" workbookViewId="0">
      <selection activeCell="B10" sqref="B10:L10"/>
    </sheetView>
  </sheetViews>
  <sheetFormatPr baseColWidth="10" defaultColWidth="0" defaultRowHeight="0" customHeight="1" zeroHeight="1"/>
  <cols>
    <col min="1" max="1" width="5.7109375" style="5" customWidth="1"/>
    <col min="2" max="30" width="3.7109375" style="5" customWidth="1"/>
    <col min="31" max="31" width="5.7109375" style="5" customWidth="1"/>
    <col min="32" max="32" width="3.7109375" style="6" hidden="1" customWidth="1"/>
    <col min="33" max="16384" width="3.7109375" style="5" hidden="1"/>
  </cols>
  <sheetData>
    <row r="1" spans="2:35" ht="173.25" customHeight="1">
      <c r="B1" s="141" t="s">
        <v>0</v>
      </c>
      <c r="C1" s="142"/>
      <c r="D1" s="142"/>
      <c r="E1" s="142"/>
      <c r="F1" s="142"/>
      <c r="G1" s="142"/>
      <c r="H1" s="142"/>
      <c r="I1" s="142"/>
      <c r="J1" s="142"/>
      <c r="K1" s="142"/>
      <c r="L1" s="142"/>
      <c r="M1" s="142"/>
      <c r="N1" s="142"/>
      <c r="O1" s="142"/>
      <c r="P1" s="142"/>
      <c r="Q1" s="142"/>
      <c r="R1" s="142"/>
      <c r="S1" s="142"/>
      <c r="T1" s="142"/>
      <c r="U1" s="142"/>
      <c r="V1" s="142"/>
      <c r="W1" s="142"/>
      <c r="X1" s="142"/>
      <c r="Y1" s="142"/>
      <c r="Z1" s="142"/>
      <c r="AA1" s="142"/>
      <c r="AB1" s="142"/>
      <c r="AC1" s="142"/>
      <c r="AD1" s="142"/>
    </row>
    <row r="2" spans="2:35" ht="15" customHeight="1">
      <c r="B2" s="1"/>
      <c r="C2" s="1"/>
      <c r="D2" s="1"/>
      <c r="E2" s="1"/>
      <c r="F2" s="1"/>
      <c r="G2" s="1"/>
      <c r="H2" s="1"/>
      <c r="I2" s="1"/>
      <c r="J2" s="1"/>
      <c r="K2" s="1"/>
      <c r="L2" s="1"/>
      <c r="M2" s="1"/>
      <c r="N2" s="1"/>
      <c r="O2" s="1"/>
      <c r="P2" s="1"/>
      <c r="Q2" s="1"/>
      <c r="R2" s="1"/>
      <c r="S2" s="1"/>
      <c r="T2" s="1"/>
      <c r="U2" s="1"/>
      <c r="V2" s="1"/>
      <c r="W2" s="1"/>
      <c r="X2" s="1"/>
      <c r="Y2" s="1"/>
      <c r="Z2" s="1"/>
      <c r="AA2" s="1"/>
      <c r="AB2" s="1"/>
      <c r="AC2" s="1"/>
      <c r="AD2" s="1"/>
    </row>
    <row r="3" spans="2:35" ht="45" customHeight="1">
      <c r="B3" s="143" t="s">
        <v>1</v>
      </c>
      <c r="C3" s="144"/>
      <c r="D3" s="144"/>
      <c r="E3" s="144"/>
      <c r="F3" s="144"/>
      <c r="G3" s="144"/>
      <c r="H3" s="144"/>
      <c r="I3" s="144"/>
      <c r="J3" s="144"/>
      <c r="K3" s="144"/>
      <c r="L3" s="144"/>
      <c r="M3" s="144"/>
      <c r="N3" s="144"/>
      <c r="O3" s="144"/>
      <c r="P3" s="144"/>
      <c r="Q3" s="144"/>
      <c r="R3" s="144"/>
      <c r="S3" s="144"/>
      <c r="T3" s="144"/>
      <c r="U3" s="144"/>
      <c r="V3" s="144"/>
      <c r="W3" s="144"/>
      <c r="X3" s="144"/>
      <c r="Y3" s="144"/>
      <c r="Z3" s="144"/>
      <c r="AA3" s="144"/>
      <c r="AB3" s="144"/>
      <c r="AC3" s="144"/>
      <c r="AD3" s="144"/>
    </row>
    <row r="4" spans="2:35" ht="15" customHeight="1">
      <c r="B4" s="1"/>
      <c r="C4" s="1"/>
      <c r="D4" s="1"/>
      <c r="E4" s="1"/>
      <c r="F4" s="1"/>
      <c r="G4" s="1"/>
      <c r="H4" s="1"/>
      <c r="I4" s="1"/>
      <c r="J4" s="1"/>
      <c r="K4" s="1"/>
      <c r="L4" s="1"/>
      <c r="M4" s="1"/>
      <c r="N4" s="1"/>
      <c r="O4" s="1"/>
      <c r="P4" s="1"/>
      <c r="Q4" s="1"/>
      <c r="R4" s="1"/>
      <c r="S4" s="1"/>
      <c r="T4" s="1"/>
      <c r="U4" s="1"/>
      <c r="V4" s="1"/>
      <c r="W4" s="1"/>
      <c r="X4" s="1"/>
      <c r="Y4" s="1"/>
      <c r="Z4" s="1"/>
      <c r="AA4" s="1"/>
      <c r="AB4" s="1"/>
      <c r="AC4" s="1"/>
      <c r="AD4" s="1"/>
    </row>
    <row r="5" spans="2:35" ht="45" customHeight="1">
      <c r="B5" s="143" t="s">
        <v>407</v>
      </c>
      <c r="C5" s="143"/>
      <c r="D5" s="143"/>
      <c r="E5" s="143"/>
      <c r="F5" s="143"/>
      <c r="G5" s="143"/>
      <c r="H5" s="143"/>
      <c r="I5" s="143"/>
      <c r="J5" s="143"/>
      <c r="K5" s="143"/>
      <c r="L5" s="143"/>
      <c r="M5" s="143"/>
      <c r="N5" s="143"/>
      <c r="O5" s="143"/>
      <c r="P5" s="143"/>
      <c r="Q5" s="143"/>
      <c r="R5" s="143"/>
      <c r="S5" s="143"/>
      <c r="T5" s="143"/>
      <c r="U5" s="143"/>
      <c r="V5" s="143"/>
      <c r="W5" s="143"/>
      <c r="X5" s="143"/>
      <c r="Y5" s="143"/>
      <c r="Z5" s="143"/>
      <c r="AA5" s="143"/>
      <c r="AB5" s="143"/>
      <c r="AC5" s="143"/>
      <c r="AD5" s="143"/>
    </row>
    <row r="6" spans="2:35" ht="15" customHeight="1">
      <c r="B6" s="1"/>
      <c r="C6" s="1"/>
      <c r="D6" s="1"/>
      <c r="E6" s="1"/>
      <c r="F6" s="1"/>
      <c r="G6" s="1"/>
      <c r="H6" s="1"/>
      <c r="I6" s="1"/>
      <c r="J6" s="1"/>
      <c r="K6" s="1"/>
      <c r="L6" s="1"/>
      <c r="M6" s="1"/>
      <c r="N6" s="1"/>
      <c r="O6" s="1"/>
      <c r="P6" s="1"/>
      <c r="Q6" s="1"/>
      <c r="R6" s="1"/>
      <c r="S6" s="1"/>
      <c r="T6" s="1"/>
      <c r="U6" s="1"/>
      <c r="V6" s="1"/>
      <c r="W6" s="1"/>
      <c r="X6" s="1"/>
      <c r="Y6" s="1"/>
      <c r="Z6" s="1"/>
      <c r="AA6" s="1"/>
      <c r="AB6" s="1"/>
      <c r="AC6" s="1"/>
      <c r="AD6" s="1"/>
    </row>
    <row r="7" spans="2:35" ht="60" customHeight="1">
      <c r="B7" s="143" t="s">
        <v>5</v>
      </c>
      <c r="C7" s="143"/>
      <c r="D7" s="143"/>
      <c r="E7" s="143"/>
      <c r="F7" s="143"/>
      <c r="G7" s="143"/>
      <c r="H7" s="143"/>
      <c r="I7" s="143"/>
      <c r="J7" s="143"/>
      <c r="K7" s="143"/>
      <c r="L7" s="143"/>
      <c r="M7" s="143"/>
      <c r="N7" s="143"/>
      <c r="O7" s="143"/>
      <c r="P7" s="143"/>
      <c r="Q7" s="143"/>
      <c r="R7" s="143"/>
      <c r="S7" s="143"/>
      <c r="T7" s="143"/>
      <c r="U7" s="143"/>
      <c r="V7" s="143"/>
      <c r="W7" s="143"/>
      <c r="X7" s="143"/>
      <c r="Y7" s="143"/>
      <c r="Z7" s="143"/>
      <c r="AA7" s="143"/>
      <c r="AB7" s="143"/>
      <c r="AC7" s="143"/>
      <c r="AD7" s="143"/>
    </row>
    <row r="8" spans="2:35" ht="15" customHeight="1">
      <c r="B8" s="2"/>
      <c r="C8" s="1"/>
      <c r="D8" s="1"/>
      <c r="E8" s="1"/>
      <c r="F8" s="1"/>
      <c r="G8" s="1"/>
      <c r="H8" s="1"/>
      <c r="I8" s="1"/>
      <c r="J8" s="1"/>
      <c r="K8" s="1"/>
      <c r="L8" s="1"/>
      <c r="M8" s="1"/>
      <c r="N8" s="2"/>
      <c r="O8" s="1"/>
      <c r="P8" s="1"/>
      <c r="Q8" s="1"/>
      <c r="R8" s="1"/>
      <c r="S8" s="1"/>
      <c r="T8" s="1"/>
      <c r="U8" s="1"/>
      <c r="V8" s="1"/>
      <c r="W8" s="1"/>
      <c r="X8" s="1"/>
      <c r="Y8" s="1"/>
      <c r="Z8" s="1"/>
      <c r="AA8" s="1"/>
      <c r="AB8" s="1"/>
      <c r="AC8" s="1"/>
      <c r="AD8" s="1"/>
    </row>
    <row r="9" spans="2:35" ht="15" customHeight="1" thickBot="1">
      <c r="B9" s="2" t="s">
        <v>3</v>
      </c>
      <c r="C9" s="7"/>
      <c r="D9" s="7"/>
      <c r="E9" s="7"/>
      <c r="F9" s="7"/>
      <c r="G9" s="7"/>
      <c r="H9" s="7"/>
      <c r="I9" s="7"/>
      <c r="J9" s="7"/>
      <c r="K9" s="7"/>
      <c r="L9" s="7"/>
      <c r="M9" s="7"/>
      <c r="N9" s="2" t="s">
        <v>4</v>
      </c>
      <c r="O9" s="7"/>
      <c r="P9" s="1"/>
      <c r="Q9" s="1"/>
      <c r="R9" s="1"/>
      <c r="S9" s="1"/>
      <c r="T9" s="1"/>
      <c r="U9" s="1"/>
      <c r="V9" s="1"/>
      <c r="W9" s="1"/>
      <c r="X9" s="1"/>
      <c r="Y9" s="1"/>
      <c r="Z9" s="1"/>
      <c r="AA9" s="159" t="s">
        <v>2</v>
      </c>
      <c r="AB9" s="159"/>
      <c r="AC9" s="159"/>
      <c r="AD9" s="159"/>
      <c r="AH9" s="44" t="s">
        <v>462</v>
      </c>
      <c r="AI9" s="45" t="s">
        <v>463</v>
      </c>
    </row>
    <row r="10" spans="2:35" ht="15" customHeight="1" thickBot="1">
      <c r="B10" s="160"/>
      <c r="C10" s="161"/>
      <c r="D10" s="161"/>
      <c r="E10" s="161"/>
      <c r="F10" s="161"/>
      <c r="G10" s="161"/>
      <c r="H10" s="161"/>
      <c r="I10" s="161"/>
      <c r="J10" s="161"/>
      <c r="K10" s="161"/>
      <c r="L10" s="162"/>
      <c r="M10" s="8"/>
      <c r="N10" s="145" t="str">
        <f>IFERROR(VLOOKUP(B10, AH11:AI42, 2, FALSE), "")</f>
        <v/>
      </c>
      <c r="O10" s="147"/>
      <c r="AH10" s="46"/>
      <c r="AI10" s="46"/>
    </row>
    <row r="11" spans="2:35" ht="15" customHeight="1" thickBot="1">
      <c r="AH11" s="47" t="s">
        <v>464</v>
      </c>
      <c r="AI11" s="48" t="s">
        <v>524</v>
      </c>
    </row>
    <row r="12" spans="2:35" ht="15">
      <c r="B12" s="9"/>
      <c r="C12" s="10" t="s">
        <v>9</v>
      </c>
      <c r="D12" s="11"/>
      <c r="E12" s="11"/>
      <c r="F12" s="11"/>
      <c r="G12" s="11"/>
      <c r="H12" s="11"/>
      <c r="I12" s="11"/>
      <c r="J12" s="11"/>
      <c r="K12" s="11"/>
      <c r="L12" s="12"/>
      <c r="N12" s="13"/>
      <c r="O12" s="14" t="s">
        <v>10</v>
      </c>
      <c r="P12" s="15"/>
      <c r="Q12" s="15"/>
      <c r="R12" s="15"/>
      <c r="S12" s="15"/>
      <c r="T12" s="15"/>
      <c r="U12" s="15"/>
      <c r="V12" s="15"/>
      <c r="W12" s="15"/>
      <c r="X12" s="15"/>
      <c r="Y12" s="15"/>
      <c r="Z12" s="15"/>
      <c r="AA12" s="15"/>
      <c r="AB12" s="15"/>
      <c r="AC12" s="15"/>
      <c r="AD12" s="16"/>
      <c r="AH12" s="47" t="s">
        <v>465</v>
      </c>
      <c r="AI12" s="48" t="s">
        <v>525</v>
      </c>
    </row>
    <row r="13" spans="2:35" ht="144" customHeight="1" thickBot="1">
      <c r="B13" s="17"/>
      <c r="C13" s="163" t="s">
        <v>11</v>
      </c>
      <c r="D13" s="163"/>
      <c r="E13" s="163"/>
      <c r="F13" s="163"/>
      <c r="G13" s="163"/>
      <c r="H13" s="163"/>
      <c r="I13" s="163"/>
      <c r="J13" s="163"/>
      <c r="K13" s="163"/>
      <c r="L13" s="18"/>
      <c r="N13" s="19"/>
      <c r="O13" s="163" t="s">
        <v>12</v>
      </c>
      <c r="P13" s="163"/>
      <c r="Q13" s="163"/>
      <c r="R13" s="163"/>
      <c r="S13" s="163"/>
      <c r="T13" s="163"/>
      <c r="U13" s="163"/>
      <c r="V13" s="163"/>
      <c r="W13" s="163"/>
      <c r="X13" s="163"/>
      <c r="Y13" s="163"/>
      <c r="Z13" s="163"/>
      <c r="AA13" s="163"/>
      <c r="AB13" s="163"/>
      <c r="AC13" s="163"/>
      <c r="AD13" s="20"/>
      <c r="AH13" s="47" t="s">
        <v>466</v>
      </c>
      <c r="AI13" s="48" t="s">
        <v>526</v>
      </c>
    </row>
    <row r="14" spans="2:35" ht="15" customHeight="1" thickBot="1">
      <c r="AH14" s="47" t="s">
        <v>467</v>
      </c>
      <c r="AI14" s="48" t="s">
        <v>527</v>
      </c>
    </row>
    <row r="15" spans="2:35" ht="15">
      <c r="B15" s="9"/>
      <c r="C15" s="10" t="s">
        <v>13</v>
      </c>
      <c r="D15" s="11"/>
      <c r="E15" s="11"/>
      <c r="F15" s="11"/>
      <c r="G15" s="11"/>
      <c r="H15" s="11"/>
      <c r="I15" s="11"/>
      <c r="J15" s="11"/>
      <c r="K15" s="11"/>
      <c r="L15" s="11"/>
      <c r="M15" s="11"/>
      <c r="N15" s="11"/>
      <c r="O15" s="11"/>
      <c r="P15" s="11"/>
      <c r="Q15" s="11"/>
      <c r="R15" s="11"/>
      <c r="S15" s="11"/>
      <c r="T15" s="11"/>
      <c r="U15" s="11"/>
      <c r="V15" s="11"/>
      <c r="W15" s="11"/>
      <c r="X15" s="11"/>
      <c r="Y15" s="11"/>
      <c r="Z15" s="11"/>
      <c r="AA15" s="11"/>
      <c r="AB15" s="11"/>
      <c r="AC15" s="11"/>
      <c r="AD15" s="16"/>
      <c r="AH15" s="47" t="s">
        <v>468</v>
      </c>
      <c r="AI15" s="48" t="s">
        <v>528</v>
      </c>
    </row>
    <row r="16" spans="2:35" ht="36" customHeight="1" thickBot="1">
      <c r="B16" s="17"/>
      <c r="C16" s="163" t="s">
        <v>14</v>
      </c>
      <c r="D16" s="163"/>
      <c r="E16" s="163"/>
      <c r="F16" s="163"/>
      <c r="G16" s="163"/>
      <c r="H16" s="163"/>
      <c r="I16" s="163"/>
      <c r="J16" s="163"/>
      <c r="K16" s="163"/>
      <c r="L16" s="163"/>
      <c r="M16" s="163"/>
      <c r="N16" s="163"/>
      <c r="O16" s="163"/>
      <c r="P16" s="163"/>
      <c r="Q16" s="163"/>
      <c r="R16" s="163"/>
      <c r="S16" s="163"/>
      <c r="T16" s="163"/>
      <c r="U16" s="163"/>
      <c r="V16" s="163"/>
      <c r="W16" s="163"/>
      <c r="X16" s="163"/>
      <c r="Y16" s="163"/>
      <c r="Z16" s="163"/>
      <c r="AA16" s="163"/>
      <c r="AB16" s="163"/>
      <c r="AC16" s="163"/>
      <c r="AD16" s="20"/>
      <c r="AH16" s="47" t="s">
        <v>469</v>
      </c>
      <c r="AI16" s="48" t="s">
        <v>529</v>
      </c>
    </row>
    <row r="17" spans="2:35" ht="15" customHeight="1" thickBot="1">
      <c r="AH17" s="47" t="s">
        <v>470</v>
      </c>
      <c r="AI17" s="48" t="s">
        <v>530</v>
      </c>
    </row>
    <row r="18" spans="2:35" ht="15" customHeight="1">
      <c r="B18" s="21"/>
      <c r="C18" s="22"/>
      <c r="D18" s="22"/>
      <c r="E18" s="22"/>
      <c r="F18" s="22"/>
      <c r="G18" s="22"/>
      <c r="H18" s="22"/>
      <c r="I18" s="22"/>
      <c r="J18" s="22"/>
      <c r="K18" s="22"/>
      <c r="L18" s="22"/>
      <c r="M18" s="22"/>
      <c r="N18" s="22"/>
      <c r="O18" s="22"/>
      <c r="P18" s="22"/>
      <c r="Q18" s="22"/>
      <c r="R18" s="22"/>
      <c r="S18" s="22"/>
      <c r="T18" s="22"/>
      <c r="U18" s="22"/>
      <c r="V18" s="22"/>
      <c r="W18" s="22"/>
      <c r="X18" s="22"/>
      <c r="Y18" s="22"/>
      <c r="Z18" s="22"/>
      <c r="AA18" s="22"/>
      <c r="AB18" s="22"/>
      <c r="AC18" s="22"/>
      <c r="AD18" s="23"/>
      <c r="AH18" s="47" t="s">
        <v>471</v>
      </c>
      <c r="AI18" s="48" t="s">
        <v>531</v>
      </c>
    </row>
    <row r="19" spans="2:35" ht="48" customHeight="1">
      <c r="B19" s="24"/>
      <c r="C19" s="158" t="s">
        <v>15</v>
      </c>
      <c r="D19" s="158"/>
      <c r="E19" s="158"/>
      <c r="F19" s="158"/>
      <c r="G19" s="158"/>
      <c r="H19" s="158"/>
      <c r="I19" s="158"/>
      <c r="J19" s="158"/>
      <c r="K19" s="158"/>
      <c r="L19" s="158"/>
      <c r="M19" s="158"/>
      <c r="N19" s="158"/>
      <c r="O19" s="158"/>
      <c r="P19" s="158"/>
      <c r="Q19" s="158"/>
      <c r="R19" s="158"/>
      <c r="S19" s="158"/>
      <c r="T19" s="158"/>
      <c r="U19" s="158"/>
      <c r="V19" s="158"/>
      <c r="W19" s="158"/>
      <c r="X19" s="158"/>
      <c r="Y19" s="158"/>
      <c r="Z19" s="158"/>
      <c r="AA19" s="158"/>
      <c r="AB19" s="158"/>
      <c r="AC19" s="158"/>
      <c r="AD19" s="25"/>
      <c r="AH19" s="47" t="s">
        <v>472</v>
      </c>
      <c r="AI19" s="48" t="s">
        <v>532</v>
      </c>
    </row>
    <row r="20" spans="2:35" ht="6.75" customHeight="1">
      <c r="B20" s="24"/>
      <c r="C20" s="26"/>
      <c r="D20" s="26"/>
      <c r="E20" s="26"/>
      <c r="F20" s="26"/>
      <c r="G20" s="26"/>
      <c r="H20" s="26"/>
      <c r="I20" s="26"/>
      <c r="J20" s="26"/>
      <c r="K20" s="26"/>
      <c r="L20" s="26"/>
      <c r="M20" s="26"/>
      <c r="N20" s="26"/>
      <c r="O20" s="26"/>
      <c r="P20" s="26"/>
      <c r="Q20" s="26"/>
      <c r="R20" s="26"/>
      <c r="S20" s="26"/>
      <c r="T20" s="26"/>
      <c r="U20" s="26"/>
      <c r="V20" s="26"/>
      <c r="W20" s="26"/>
      <c r="X20" s="26"/>
      <c r="Y20" s="26"/>
      <c r="Z20" s="26"/>
      <c r="AA20" s="26"/>
      <c r="AB20" s="26"/>
      <c r="AC20" s="26"/>
      <c r="AD20" s="25"/>
      <c r="AH20" s="47" t="s">
        <v>473</v>
      </c>
      <c r="AI20" s="48" t="s">
        <v>533</v>
      </c>
    </row>
    <row r="21" spans="2:35" ht="36" customHeight="1">
      <c r="B21" s="24"/>
      <c r="C21" s="158" t="s">
        <v>16</v>
      </c>
      <c r="D21" s="158"/>
      <c r="E21" s="158"/>
      <c r="F21" s="158"/>
      <c r="G21" s="158"/>
      <c r="H21" s="158"/>
      <c r="I21" s="158"/>
      <c r="J21" s="158"/>
      <c r="K21" s="158"/>
      <c r="L21" s="158"/>
      <c r="M21" s="158"/>
      <c r="N21" s="158"/>
      <c r="O21" s="158"/>
      <c r="P21" s="158"/>
      <c r="Q21" s="158"/>
      <c r="R21" s="158"/>
      <c r="S21" s="158"/>
      <c r="T21" s="158"/>
      <c r="U21" s="158"/>
      <c r="V21" s="158"/>
      <c r="W21" s="158"/>
      <c r="X21" s="158"/>
      <c r="Y21" s="158"/>
      <c r="Z21" s="158"/>
      <c r="AA21" s="158"/>
      <c r="AB21" s="158"/>
      <c r="AC21" s="158"/>
      <c r="AD21" s="25"/>
      <c r="AH21" s="47" t="s">
        <v>474</v>
      </c>
      <c r="AI21" s="48" t="s">
        <v>534</v>
      </c>
    </row>
    <row r="22" spans="2:35" ht="6.75" customHeight="1">
      <c r="B22" s="24"/>
      <c r="C22" s="3"/>
      <c r="D22" s="3"/>
      <c r="E22" s="3"/>
      <c r="F22" s="3"/>
      <c r="G22" s="3"/>
      <c r="H22" s="3"/>
      <c r="I22" s="3"/>
      <c r="J22" s="3"/>
      <c r="K22" s="3"/>
      <c r="L22" s="3"/>
      <c r="M22" s="3"/>
      <c r="N22" s="3"/>
      <c r="O22" s="3"/>
      <c r="P22" s="3"/>
      <c r="Q22" s="3"/>
      <c r="R22" s="3"/>
      <c r="S22" s="3"/>
      <c r="T22" s="3"/>
      <c r="U22" s="3"/>
      <c r="V22" s="3"/>
      <c r="W22" s="3"/>
      <c r="X22" s="3"/>
      <c r="Y22" s="3"/>
      <c r="Z22" s="3"/>
      <c r="AA22" s="3"/>
      <c r="AB22" s="3"/>
      <c r="AC22" s="3"/>
      <c r="AD22" s="25"/>
      <c r="AH22" s="47" t="s">
        <v>475</v>
      </c>
      <c r="AI22" s="48" t="s">
        <v>535</v>
      </c>
    </row>
    <row r="23" spans="2:35" ht="15" customHeight="1">
      <c r="B23" s="24"/>
      <c r="C23" s="158" t="s">
        <v>17</v>
      </c>
      <c r="D23" s="158"/>
      <c r="E23" s="158"/>
      <c r="F23" s="158"/>
      <c r="G23" s="158"/>
      <c r="H23" s="158"/>
      <c r="I23" s="158"/>
      <c r="J23" s="158"/>
      <c r="K23" s="158"/>
      <c r="L23" s="158"/>
      <c r="M23" s="158"/>
      <c r="N23" s="158"/>
      <c r="O23" s="158"/>
      <c r="P23" s="158"/>
      <c r="Q23" s="158"/>
      <c r="R23" s="158"/>
      <c r="S23" s="158"/>
      <c r="T23" s="158"/>
      <c r="U23" s="158"/>
      <c r="V23" s="158"/>
      <c r="W23" s="158"/>
      <c r="X23" s="158"/>
      <c r="Y23" s="158"/>
      <c r="Z23" s="158"/>
      <c r="AA23" s="158"/>
      <c r="AB23" s="158"/>
      <c r="AC23" s="158"/>
      <c r="AD23" s="25"/>
      <c r="AH23" s="47" t="s">
        <v>476</v>
      </c>
      <c r="AI23" s="48" t="s">
        <v>536</v>
      </c>
    </row>
    <row r="24" spans="2:35" ht="6.75" customHeight="1">
      <c r="B24" s="24"/>
      <c r="C24" s="3"/>
      <c r="D24" s="3"/>
      <c r="E24" s="3"/>
      <c r="F24" s="3"/>
      <c r="G24" s="3"/>
      <c r="H24" s="3"/>
      <c r="I24" s="3"/>
      <c r="J24" s="3"/>
      <c r="K24" s="3"/>
      <c r="L24" s="3"/>
      <c r="M24" s="3"/>
      <c r="N24" s="3"/>
      <c r="O24" s="3"/>
      <c r="P24" s="3"/>
      <c r="Q24" s="3"/>
      <c r="R24" s="3"/>
      <c r="S24" s="3"/>
      <c r="T24" s="3"/>
      <c r="U24" s="3"/>
      <c r="V24" s="3"/>
      <c r="W24" s="3"/>
      <c r="X24" s="3"/>
      <c r="Y24" s="3"/>
      <c r="Z24" s="3"/>
      <c r="AA24" s="3"/>
      <c r="AB24" s="3"/>
      <c r="AC24" s="3"/>
      <c r="AD24" s="25"/>
      <c r="AH24" s="47" t="s">
        <v>477</v>
      </c>
      <c r="AI24" s="48" t="s">
        <v>537</v>
      </c>
    </row>
    <row r="25" spans="2:35" ht="48" customHeight="1">
      <c r="B25" s="24"/>
      <c r="C25" s="27"/>
      <c r="D25" s="158" t="s">
        <v>18</v>
      </c>
      <c r="E25" s="158"/>
      <c r="F25" s="158"/>
      <c r="G25" s="158"/>
      <c r="H25" s="158"/>
      <c r="I25" s="158"/>
      <c r="J25" s="158"/>
      <c r="K25" s="158"/>
      <c r="L25" s="158"/>
      <c r="M25" s="158"/>
      <c r="N25" s="158"/>
      <c r="O25" s="158"/>
      <c r="P25" s="158"/>
      <c r="Q25" s="158"/>
      <c r="R25" s="158"/>
      <c r="S25" s="158"/>
      <c r="T25" s="158"/>
      <c r="U25" s="158"/>
      <c r="V25" s="158"/>
      <c r="W25" s="158"/>
      <c r="X25" s="158"/>
      <c r="Y25" s="158"/>
      <c r="Z25" s="158"/>
      <c r="AA25" s="158"/>
      <c r="AB25" s="158"/>
      <c r="AC25" s="158"/>
      <c r="AD25" s="25"/>
      <c r="AH25" s="47" t="s">
        <v>478</v>
      </c>
      <c r="AI25" s="48" t="s">
        <v>538</v>
      </c>
    </row>
    <row r="26" spans="2:35" ht="6.75" customHeight="1">
      <c r="B26" s="24"/>
      <c r="C26" s="3"/>
      <c r="D26" s="3"/>
      <c r="E26" s="3"/>
      <c r="F26" s="3"/>
      <c r="G26" s="3"/>
      <c r="H26" s="3"/>
      <c r="I26" s="3"/>
      <c r="J26" s="3"/>
      <c r="K26" s="3"/>
      <c r="L26" s="3"/>
      <c r="M26" s="3"/>
      <c r="N26" s="3"/>
      <c r="O26" s="3"/>
      <c r="P26" s="3"/>
      <c r="Q26" s="3"/>
      <c r="R26" s="3"/>
      <c r="S26" s="3"/>
      <c r="T26" s="3"/>
      <c r="U26" s="3"/>
      <c r="V26" s="3"/>
      <c r="W26" s="3"/>
      <c r="X26" s="3"/>
      <c r="Y26" s="3"/>
      <c r="Z26" s="3"/>
      <c r="AA26" s="3"/>
      <c r="AB26" s="3"/>
      <c r="AC26" s="3"/>
      <c r="AD26" s="25"/>
      <c r="AH26" s="47" t="s">
        <v>479</v>
      </c>
      <c r="AI26" s="48" t="s">
        <v>539</v>
      </c>
    </row>
    <row r="27" spans="2:35" ht="36" customHeight="1">
      <c r="B27" s="24"/>
      <c r="C27" s="150" t="s">
        <v>347</v>
      </c>
      <c r="D27" s="150"/>
      <c r="E27" s="150"/>
      <c r="F27" s="150"/>
      <c r="G27" s="150"/>
      <c r="H27" s="150"/>
      <c r="I27" s="150"/>
      <c r="J27" s="150"/>
      <c r="K27" s="150"/>
      <c r="L27" s="150"/>
      <c r="M27" s="150"/>
      <c r="N27" s="150"/>
      <c r="O27" s="150"/>
      <c r="P27" s="150"/>
      <c r="Q27" s="150"/>
      <c r="R27" s="150"/>
      <c r="S27" s="150"/>
      <c r="T27" s="150"/>
      <c r="U27" s="150"/>
      <c r="V27" s="150"/>
      <c r="W27" s="150"/>
      <c r="X27" s="150"/>
      <c r="Y27" s="150"/>
      <c r="Z27" s="150"/>
      <c r="AA27" s="150"/>
      <c r="AB27" s="150"/>
      <c r="AC27" s="150"/>
      <c r="AD27" s="25"/>
      <c r="AH27" s="47" t="s">
        <v>480</v>
      </c>
      <c r="AI27" s="48" t="s">
        <v>540</v>
      </c>
    </row>
    <row r="28" spans="2:35" ht="6.75" customHeight="1">
      <c r="B28" s="24"/>
      <c r="C28" s="3"/>
      <c r="D28" s="3"/>
      <c r="E28" s="3"/>
      <c r="F28" s="3"/>
      <c r="G28" s="3"/>
      <c r="H28" s="3"/>
      <c r="I28" s="3"/>
      <c r="J28" s="3"/>
      <c r="K28" s="3"/>
      <c r="L28" s="3"/>
      <c r="M28" s="3"/>
      <c r="N28" s="3"/>
      <c r="O28" s="3"/>
      <c r="P28" s="3"/>
      <c r="Q28" s="3"/>
      <c r="R28" s="3"/>
      <c r="S28" s="3"/>
      <c r="T28" s="3"/>
      <c r="U28" s="3"/>
      <c r="V28" s="3"/>
      <c r="W28" s="3"/>
      <c r="X28" s="3"/>
      <c r="Y28" s="3"/>
      <c r="Z28" s="3"/>
      <c r="AA28" s="3"/>
      <c r="AB28" s="3"/>
      <c r="AC28" s="3"/>
      <c r="AD28" s="25"/>
      <c r="AH28" s="47" t="s">
        <v>481</v>
      </c>
      <c r="AI28" s="48" t="s">
        <v>541</v>
      </c>
    </row>
    <row r="29" spans="2:35" ht="60" customHeight="1">
      <c r="B29" s="24"/>
      <c r="C29" s="158" t="s">
        <v>19</v>
      </c>
      <c r="D29" s="158"/>
      <c r="E29" s="158"/>
      <c r="F29" s="158"/>
      <c r="G29" s="158"/>
      <c r="H29" s="158"/>
      <c r="I29" s="158"/>
      <c r="J29" s="158"/>
      <c r="K29" s="158"/>
      <c r="L29" s="158"/>
      <c r="M29" s="158"/>
      <c r="N29" s="158"/>
      <c r="O29" s="158"/>
      <c r="P29" s="158"/>
      <c r="Q29" s="158"/>
      <c r="R29" s="158"/>
      <c r="S29" s="158"/>
      <c r="T29" s="158"/>
      <c r="U29" s="158"/>
      <c r="V29" s="158"/>
      <c r="W29" s="158"/>
      <c r="X29" s="158"/>
      <c r="Y29" s="158"/>
      <c r="Z29" s="158"/>
      <c r="AA29" s="158"/>
      <c r="AB29" s="158"/>
      <c r="AC29" s="158"/>
      <c r="AD29" s="25"/>
      <c r="AH29" s="47" t="s">
        <v>482</v>
      </c>
      <c r="AI29" s="48" t="s">
        <v>542</v>
      </c>
    </row>
    <row r="30" spans="2:35" ht="6.75" customHeight="1">
      <c r="B30" s="24"/>
      <c r="C30" s="3"/>
      <c r="D30" s="3"/>
      <c r="E30" s="3"/>
      <c r="F30" s="3"/>
      <c r="G30" s="3"/>
      <c r="H30" s="3"/>
      <c r="I30" s="3"/>
      <c r="J30" s="3"/>
      <c r="K30" s="3"/>
      <c r="L30" s="3"/>
      <c r="M30" s="3"/>
      <c r="N30" s="3"/>
      <c r="O30" s="3"/>
      <c r="P30" s="3"/>
      <c r="Q30" s="3"/>
      <c r="R30" s="3"/>
      <c r="S30" s="3"/>
      <c r="T30" s="3"/>
      <c r="U30" s="3"/>
      <c r="V30" s="3"/>
      <c r="W30" s="3"/>
      <c r="X30" s="3"/>
      <c r="Y30" s="3"/>
      <c r="Z30" s="3"/>
      <c r="AA30" s="3"/>
      <c r="AB30" s="3"/>
      <c r="AC30" s="3"/>
      <c r="AD30" s="25"/>
      <c r="AH30" s="47" t="s">
        <v>483</v>
      </c>
      <c r="AI30" s="48" t="s">
        <v>543</v>
      </c>
    </row>
    <row r="31" spans="2:35" ht="48" customHeight="1">
      <c r="B31" s="24"/>
      <c r="C31" s="158" t="s">
        <v>20</v>
      </c>
      <c r="D31" s="158"/>
      <c r="E31" s="158"/>
      <c r="F31" s="158"/>
      <c r="G31" s="158"/>
      <c r="H31" s="158"/>
      <c r="I31" s="158"/>
      <c r="J31" s="158"/>
      <c r="K31" s="158"/>
      <c r="L31" s="158"/>
      <c r="M31" s="158"/>
      <c r="N31" s="158"/>
      <c r="O31" s="158"/>
      <c r="P31" s="158"/>
      <c r="Q31" s="158"/>
      <c r="R31" s="158"/>
      <c r="S31" s="158"/>
      <c r="T31" s="158"/>
      <c r="U31" s="158"/>
      <c r="V31" s="158"/>
      <c r="W31" s="158"/>
      <c r="X31" s="158"/>
      <c r="Y31" s="158"/>
      <c r="Z31" s="158"/>
      <c r="AA31" s="158"/>
      <c r="AB31" s="158"/>
      <c r="AC31" s="158"/>
      <c r="AD31" s="25"/>
      <c r="AH31" s="47" t="s">
        <v>484</v>
      </c>
      <c r="AI31" s="48" t="s">
        <v>544</v>
      </c>
    </row>
    <row r="32" spans="2:35" ht="6.75" customHeight="1">
      <c r="B32" s="24"/>
      <c r="C32" s="3"/>
      <c r="D32" s="3"/>
      <c r="E32" s="3"/>
      <c r="F32" s="3"/>
      <c r="G32" s="3"/>
      <c r="H32" s="3"/>
      <c r="I32" s="3"/>
      <c r="J32" s="3"/>
      <c r="K32" s="3"/>
      <c r="L32" s="3"/>
      <c r="M32" s="3"/>
      <c r="N32" s="3"/>
      <c r="O32" s="3"/>
      <c r="P32" s="3"/>
      <c r="Q32" s="3"/>
      <c r="R32" s="3"/>
      <c r="S32" s="3"/>
      <c r="T32" s="3"/>
      <c r="U32" s="3"/>
      <c r="V32" s="3"/>
      <c r="W32" s="3"/>
      <c r="X32" s="3"/>
      <c r="Y32" s="3"/>
      <c r="Z32" s="3"/>
      <c r="AA32" s="3"/>
      <c r="AB32" s="3"/>
      <c r="AC32" s="3"/>
      <c r="AD32" s="25"/>
      <c r="AH32" s="47" t="s">
        <v>485</v>
      </c>
      <c r="AI32" s="48" t="s">
        <v>545</v>
      </c>
    </row>
    <row r="33" spans="2:35" ht="48" customHeight="1">
      <c r="B33" s="24"/>
      <c r="C33" s="150" t="s">
        <v>420</v>
      </c>
      <c r="D33" s="150"/>
      <c r="E33" s="150"/>
      <c r="F33" s="150"/>
      <c r="G33" s="150"/>
      <c r="H33" s="150"/>
      <c r="I33" s="150"/>
      <c r="J33" s="150"/>
      <c r="K33" s="150"/>
      <c r="L33" s="150"/>
      <c r="M33" s="150"/>
      <c r="N33" s="150"/>
      <c r="O33" s="150"/>
      <c r="P33" s="150"/>
      <c r="Q33" s="150"/>
      <c r="R33" s="150"/>
      <c r="S33" s="150"/>
      <c r="T33" s="150"/>
      <c r="U33" s="150"/>
      <c r="V33" s="150"/>
      <c r="W33" s="150"/>
      <c r="X33" s="150"/>
      <c r="Y33" s="150"/>
      <c r="Z33" s="150"/>
      <c r="AA33" s="150"/>
      <c r="AB33" s="150"/>
      <c r="AC33" s="150"/>
      <c r="AD33" s="25"/>
      <c r="AH33" s="47" t="s">
        <v>486</v>
      </c>
      <c r="AI33" s="48" t="s">
        <v>546</v>
      </c>
    </row>
    <row r="34" spans="2:35" ht="6.75" customHeight="1">
      <c r="B34" s="24"/>
      <c r="C34" s="3"/>
      <c r="D34" s="3"/>
      <c r="E34" s="3"/>
      <c r="F34" s="3"/>
      <c r="G34" s="3"/>
      <c r="H34" s="3"/>
      <c r="I34" s="3"/>
      <c r="J34" s="3"/>
      <c r="K34" s="3"/>
      <c r="L34" s="3"/>
      <c r="M34" s="3"/>
      <c r="N34" s="3"/>
      <c r="O34" s="3"/>
      <c r="P34" s="3"/>
      <c r="Q34" s="3"/>
      <c r="R34" s="3"/>
      <c r="S34" s="3"/>
      <c r="T34" s="3"/>
      <c r="U34" s="3"/>
      <c r="V34" s="3"/>
      <c r="W34" s="3"/>
      <c r="X34" s="3"/>
      <c r="Y34" s="3"/>
      <c r="Z34" s="3"/>
      <c r="AA34" s="3"/>
      <c r="AB34" s="3"/>
      <c r="AC34" s="3"/>
      <c r="AD34" s="25"/>
      <c r="AH34" s="47" t="s">
        <v>487</v>
      </c>
      <c r="AI34" s="48" t="s">
        <v>547</v>
      </c>
    </row>
    <row r="35" spans="2:35" ht="84" customHeight="1">
      <c r="B35" s="24"/>
      <c r="C35" s="150" t="s">
        <v>348</v>
      </c>
      <c r="D35" s="150"/>
      <c r="E35" s="150"/>
      <c r="F35" s="150"/>
      <c r="G35" s="150"/>
      <c r="H35" s="150"/>
      <c r="I35" s="150"/>
      <c r="J35" s="150"/>
      <c r="K35" s="150"/>
      <c r="L35" s="150"/>
      <c r="M35" s="150"/>
      <c r="N35" s="150"/>
      <c r="O35" s="150"/>
      <c r="P35" s="150"/>
      <c r="Q35" s="150"/>
      <c r="R35" s="150"/>
      <c r="S35" s="150"/>
      <c r="T35" s="150"/>
      <c r="U35" s="150"/>
      <c r="V35" s="150"/>
      <c r="W35" s="150"/>
      <c r="X35" s="150"/>
      <c r="Y35" s="150"/>
      <c r="Z35" s="150"/>
      <c r="AA35" s="150"/>
      <c r="AB35" s="150"/>
      <c r="AC35" s="150"/>
      <c r="AD35" s="25"/>
      <c r="AH35" s="47" t="s">
        <v>488</v>
      </c>
      <c r="AI35" s="48" t="s">
        <v>548</v>
      </c>
    </row>
    <row r="36" spans="2:35" ht="6.75" customHeight="1">
      <c r="B36" s="24"/>
      <c r="C36" s="3"/>
      <c r="D36" s="3"/>
      <c r="E36" s="3"/>
      <c r="F36" s="3"/>
      <c r="G36" s="3"/>
      <c r="H36" s="3"/>
      <c r="I36" s="3"/>
      <c r="J36" s="3"/>
      <c r="K36" s="3"/>
      <c r="L36" s="3"/>
      <c r="M36" s="3"/>
      <c r="N36" s="3"/>
      <c r="O36" s="3"/>
      <c r="P36" s="3"/>
      <c r="Q36" s="3"/>
      <c r="R36" s="3"/>
      <c r="S36" s="3"/>
      <c r="T36" s="3"/>
      <c r="U36" s="3"/>
      <c r="V36" s="3"/>
      <c r="W36" s="3"/>
      <c r="X36" s="3"/>
      <c r="Y36" s="3"/>
      <c r="Z36" s="3"/>
      <c r="AA36" s="3"/>
      <c r="AB36" s="3"/>
      <c r="AC36" s="3"/>
      <c r="AD36" s="25"/>
      <c r="AH36" s="47" t="s">
        <v>489</v>
      </c>
      <c r="AI36" s="48" t="s">
        <v>549</v>
      </c>
    </row>
    <row r="37" spans="2:35" ht="36" customHeight="1">
      <c r="B37" s="24"/>
      <c r="C37" s="150" t="s">
        <v>21</v>
      </c>
      <c r="D37" s="150"/>
      <c r="E37" s="150"/>
      <c r="F37" s="150"/>
      <c r="G37" s="150"/>
      <c r="H37" s="150"/>
      <c r="I37" s="150"/>
      <c r="J37" s="150"/>
      <c r="K37" s="150"/>
      <c r="L37" s="150"/>
      <c r="M37" s="150"/>
      <c r="N37" s="150"/>
      <c r="O37" s="150"/>
      <c r="P37" s="150"/>
      <c r="Q37" s="150"/>
      <c r="R37" s="150"/>
      <c r="S37" s="150"/>
      <c r="T37" s="150"/>
      <c r="U37" s="150"/>
      <c r="V37" s="150"/>
      <c r="W37" s="150"/>
      <c r="X37" s="150"/>
      <c r="Y37" s="150"/>
      <c r="Z37" s="150"/>
      <c r="AA37" s="150"/>
      <c r="AB37" s="150"/>
      <c r="AC37" s="150"/>
      <c r="AD37" s="25"/>
      <c r="AH37" s="47" t="s">
        <v>490</v>
      </c>
      <c r="AI37" s="48" t="s">
        <v>550</v>
      </c>
    </row>
    <row r="38" spans="2:35" ht="6.75" customHeight="1">
      <c r="B38" s="24"/>
      <c r="C38" s="3"/>
      <c r="D38" s="3"/>
      <c r="E38" s="3"/>
      <c r="F38" s="3"/>
      <c r="G38" s="3"/>
      <c r="H38" s="3"/>
      <c r="I38" s="3"/>
      <c r="J38" s="3"/>
      <c r="K38" s="3"/>
      <c r="L38" s="3"/>
      <c r="M38" s="3"/>
      <c r="N38" s="3"/>
      <c r="O38" s="3"/>
      <c r="P38" s="3"/>
      <c r="Q38" s="3"/>
      <c r="R38" s="3"/>
      <c r="S38" s="3"/>
      <c r="T38" s="3"/>
      <c r="U38" s="3"/>
      <c r="V38" s="3"/>
      <c r="W38" s="3"/>
      <c r="X38" s="3"/>
      <c r="Y38" s="3"/>
      <c r="Z38" s="3"/>
      <c r="AA38" s="3"/>
      <c r="AB38" s="3"/>
      <c r="AC38" s="3"/>
      <c r="AD38" s="25"/>
      <c r="AH38" s="47" t="s">
        <v>491</v>
      </c>
      <c r="AI38" s="48" t="s">
        <v>551</v>
      </c>
    </row>
    <row r="39" spans="2:35" ht="36" customHeight="1">
      <c r="B39" s="24"/>
      <c r="C39" s="3"/>
      <c r="D39" s="150" t="s">
        <v>22</v>
      </c>
      <c r="E39" s="150"/>
      <c r="F39" s="150"/>
      <c r="G39" s="150"/>
      <c r="H39" s="150"/>
      <c r="I39" s="150"/>
      <c r="J39" s="150"/>
      <c r="K39" s="150"/>
      <c r="L39" s="150"/>
      <c r="M39" s="150"/>
      <c r="N39" s="150"/>
      <c r="O39" s="150"/>
      <c r="P39" s="150"/>
      <c r="Q39" s="150"/>
      <c r="R39" s="150"/>
      <c r="S39" s="150"/>
      <c r="T39" s="150"/>
      <c r="U39" s="150"/>
      <c r="V39" s="150"/>
      <c r="W39" s="150"/>
      <c r="X39" s="150"/>
      <c r="Y39" s="150"/>
      <c r="Z39" s="150"/>
      <c r="AA39" s="150"/>
      <c r="AB39" s="150"/>
      <c r="AC39" s="150"/>
      <c r="AD39" s="25"/>
      <c r="AH39" s="47" t="s">
        <v>492</v>
      </c>
      <c r="AI39" s="48" t="s">
        <v>552</v>
      </c>
    </row>
    <row r="40" spans="2:35" ht="6.75" customHeight="1">
      <c r="B40" s="24"/>
      <c r="C40" s="3"/>
      <c r="D40" s="3"/>
      <c r="E40" s="3"/>
      <c r="F40" s="3"/>
      <c r="G40" s="3"/>
      <c r="H40" s="3"/>
      <c r="I40" s="3"/>
      <c r="J40" s="3"/>
      <c r="K40" s="3"/>
      <c r="L40" s="3"/>
      <c r="M40" s="3"/>
      <c r="N40" s="3"/>
      <c r="O40" s="3"/>
      <c r="P40" s="3"/>
      <c r="Q40" s="3"/>
      <c r="R40" s="3"/>
      <c r="S40" s="3"/>
      <c r="T40" s="3"/>
      <c r="U40" s="3"/>
      <c r="V40" s="3"/>
      <c r="W40" s="3"/>
      <c r="X40" s="3"/>
      <c r="Y40" s="3"/>
      <c r="Z40" s="3"/>
      <c r="AA40" s="3"/>
      <c r="AB40" s="3"/>
      <c r="AC40" s="3"/>
      <c r="AD40" s="25"/>
      <c r="AH40" s="47" t="s">
        <v>493</v>
      </c>
      <c r="AI40" s="48" t="s">
        <v>553</v>
      </c>
    </row>
    <row r="41" spans="2:35" ht="72" customHeight="1">
      <c r="B41" s="24"/>
      <c r="C41" s="150" t="s">
        <v>23</v>
      </c>
      <c r="D41" s="150"/>
      <c r="E41" s="150"/>
      <c r="F41" s="150"/>
      <c r="G41" s="150"/>
      <c r="H41" s="150"/>
      <c r="I41" s="150"/>
      <c r="J41" s="150"/>
      <c r="K41" s="150"/>
      <c r="L41" s="150"/>
      <c r="M41" s="150"/>
      <c r="N41" s="150"/>
      <c r="O41" s="150"/>
      <c r="P41" s="150"/>
      <c r="Q41" s="150"/>
      <c r="R41" s="150"/>
      <c r="S41" s="150"/>
      <c r="T41" s="150"/>
      <c r="U41" s="150"/>
      <c r="V41" s="150"/>
      <c r="W41" s="150"/>
      <c r="X41" s="150"/>
      <c r="Y41" s="150"/>
      <c r="Z41" s="150"/>
      <c r="AA41" s="150"/>
      <c r="AB41" s="150"/>
      <c r="AC41" s="150"/>
      <c r="AD41" s="25"/>
      <c r="AH41" s="47" t="s">
        <v>494</v>
      </c>
      <c r="AI41" s="48" t="s">
        <v>554</v>
      </c>
    </row>
    <row r="42" spans="2:35" ht="6.75" customHeight="1">
      <c r="B42" s="24"/>
      <c r="C42" s="3"/>
      <c r="D42" s="3"/>
      <c r="E42" s="3"/>
      <c r="F42" s="3"/>
      <c r="G42" s="3"/>
      <c r="H42" s="3"/>
      <c r="I42" s="3"/>
      <c r="J42" s="3"/>
      <c r="K42" s="3"/>
      <c r="L42" s="3"/>
      <c r="M42" s="3"/>
      <c r="N42" s="3"/>
      <c r="O42" s="3"/>
      <c r="P42" s="3"/>
      <c r="Q42" s="3"/>
      <c r="R42" s="3"/>
      <c r="S42" s="3"/>
      <c r="T42" s="3"/>
      <c r="U42" s="3"/>
      <c r="V42" s="3"/>
      <c r="W42" s="3"/>
      <c r="X42" s="3"/>
      <c r="Y42" s="3"/>
      <c r="Z42" s="3"/>
      <c r="AA42" s="3"/>
      <c r="AB42" s="3"/>
      <c r="AC42" s="3"/>
      <c r="AD42" s="25"/>
      <c r="AH42" s="49" t="s">
        <v>495</v>
      </c>
      <c r="AI42" s="50" t="s">
        <v>555</v>
      </c>
    </row>
    <row r="43" spans="2:35" ht="60" customHeight="1">
      <c r="B43" s="24"/>
      <c r="C43" s="150" t="s">
        <v>429</v>
      </c>
      <c r="D43" s="150"/>
      <c r="E43" s="150"/>
      <c r="F43" s="150"/>
      <c r="G43" s="150"/>
      <c r="H43" s="150"/>
      <c r="I43" s="150"/>
      <c r="J43" s="150"/>
      <c r="K43" s="150"/>
      <c r="L43" s="150"/>
      <c r="M43" s="150"/>
      <c r="N43" s="150"/>
      <c r="O43" s="150"/>
      <c r="P43" s="150"/>
      <c r="Q43" s="150"/>
      <c r="R43" s="150"/>
      <c r="S43" s="150"/>
      <c r="T43" s="150"/>
      <c r="U43" s="150"/>
      <c r="V43" s="150"/>
      <c r="W43" s="150"/>
      <c r="X43" s="150"/>
      <c r="Y43" s="150"/>
      <c r="Z43" s="150"/>
      <c r="AA43" s="150"/>
      <c r="AB43" s="150"/>
      <c r="AC43" s="150"/>
      <c r="AD43" s="25"/>
    </row>
    <row r="44" spans="2:35" ht="6.75" customHeight="1">
      <c r="B44" s="24"/>
      <c r="C44" s="3"/>
      <c r="D44" s="3"/>
      <c r="E44" s="3"/>
      <c r="F44" s="3"/>
      <c r="G44" s="3"/>
      <c r="H44" s="3"/>
      <c r="I44" s="3"/>
      <c r="J44" s="3"/>
      <c r="K44" s="3"/>
      <c r="L44" s="3"/>
      <c r="M44" s="3"/>
      <c r="N44" s="3"/>
      <c r="O44" s="3"/>
      <c r="P44" s="3"/>
      <c r="Q44" s="3"/>
      <c r="R44" s="3"/>
      <c r="S44" s="3"/>
      <c r="T44" s="3"/>
      <c r="U44" s="3"/>
      <c r="V44" s="3"/>
      <c r="W44" s="3"/>
      <c r="X44" s="3"/>
      <c r="Y44" s="3"/>
      <c r="Z44" s="3"/>
      <c r="AA44" s="3"/>
      <c r="AB44" s="3"/>
      <c r="AC44" s="3"/>
      <c r="AD44" s="25"/>
    </row>
    <row r="45" spans="2:35" ht="24" customHeight="1">
      <c r="B45" s="24"/>
      <c r="C45" s="158" t="s">
        <v>430</v>
      </c>
      <c r="D45" s="158"/>
      <c r="E45" s="158"/>
      <c r="F45" s="158"/>
      <c r="G45" s="158"/>
      <c r="H45" s="158"/>
      <c r="I45" s="158"/>
      <c r="J45" s="158"/>
      <c r="K45" s="158"/>
      <c r="L45" s="158"/>
      <c r="M45" s="158"/>
      <c r="N45" s="158"/>
      <c r="O45" s="158"/>
      <c r="P45" s="158"/>
      <c r="Q45" s="158"/>
      <c r="R45" s="158"/>
      <c r="S45" s="158"/>
      <c r="T45" s="158"/>
      <c r="U45" s="158"/>
      <c r="V45" s="158"/>
      <c r="W45" s="158"/>
      <c r="X45" s="158"/>
      <c r="Y45" s="158"/>
      <c r="Z45" s="158"/>
      <c r="AA45" s="158"/>
      <c r="AB45" s="158"/>
      <c r="AC45" s="158"/>
      <c r="AD45" s="25"/>
    </row>
    <row r="46" spans="2:35" ht="6.75" customHeight="1">
      <c r="B46" s="24"/>
      <c r="C46" s="3"/>
      <c r="D46" s="3"/>
      <c r="E46" s="3"/>
      <c r="F46" s="3"/>
      <c r="G46" s="3"/>
      <c r="H46" s="3"/>
      <c r="I46" s="3"/>
      <c r="J46" s="3"/>
      <c r="K46" s="3"/>
      <c r="L46" s="3"/>
      <c r="M46" s="3"/>
      <c r="N46" s="3"/>
      <c r="O46" s="3"/>
      <c r="P46" s="3"/>
      <c r="Q46" s="3"/>
      <c r="R46" s="3"/>
      <c r="S46" s="3"/>
      <c r="T46" s="3"/>
      <c r="U46" s="3"/>
      <c r="V46" s="3"/>
      <c r="W46" s="3"/>
      <c r="X46" s="3"/>
      <c r="Y46" s="3"/>
      <c r="Z46" s="3"/>
      <c r="AA46" s="3"/>
      <c r="AB46" s="3"/>
      <c r="AC46" s="3"/>
      <c r="AD46" s="25"/>
    </row>
    <row r="47" spans="2:35" ht="84" customHeight="1">
      <c r="B47" s="24"/>
      <c r="C47" s="158" t="s">
        <v>431</v>
      </c>
      <c r="D47" s="158"/>
      <c r="E47" s="158"/>
      <c r="F47" s="158"/>
      <c r="G47" s="158"/>
      <c r="H47" s="158"/>
      <c r="I47" s="158"/>
      <c r="J47" s="158"/>
      <c r="K47" s="158"/>
      <c r="L47" s="158"/>
      <c r="M47" s="158"/>
      <c r="N47" s="158"/>
      <c r="O47" s="158"/>
      <c r="P47" s="158"/>
      <c r="Q47" s="158"/>
      <c r="R47" s="158"/>
      <c r="S47" s="158"/>
      <c r="T47" s="158"/>
      <c r="U47" s="158"/>
      <c r="V47" s="158"/>
      <c r="W47" s="158"/>
      <c r="X47" s="158"/>
      <c r="Y47" s="158"/>
      <c r="Z47" s="158"/>
      <c r="AA47" s="158"/>
      <c r="AB47" s="158"/>
      <c r="AC47" s="158"/>
      <c r="AD47" s="25"/>
    </row>
    <row r="48" spans="2:35" ht="6.75" customHeight="1">
      <c r="B48" s="24"/>
      <c r="C48" s="3"/>
      <c r="D48" s="3"/>
      <c r="E48" s="3"/>
      <c r="F48" s="3"/>
      <c r="G48" s="3"/>
      <c r="H48" s="3"/>
      <c r="I48" s="3"/>
      <c r="J48" s="3"/>
      <c r="K48" s="3"/>
      <c r="L48" s="3"/>
      <c r="M48" s="3"/>
      <c r="N48" s="3"/>
      <c r="O48" s="3"/>
      <c r="P48" s="3"/>
      <c r="Q48" s="3"/>
      <c r="R48" s="3"/>
      <c r="S48" s="3"/>
      <c r="T48" s="3"/>
      <c r="U48" s="3"/>
      <c r="V48" s="3"/>
      <c r="W48" s="3"/>
      <c r="X48" s="3"/>
      <c r="Y48" s="3"/>
      <c r="Z48" s="3"/>
      <c r="AA48" s="3"/>
      <c r="AB48" s="3"/>
      <c r="AC48" s="3"/>
      <c r="AD48" s="25"/>
    </row>
    <row r="49" spans="2:30" ht="72" customHeight="1">
      <c r="B49" s="24"/>
      <c r="C49" s="158" t="s">
        <v>432</v>
      </c>
      <c r="D49" s="158"/>
      <c r="E49" s="158"/>
      <c r="F49" s="158"/>
      <c r="G49" s="158"/>
      <c r="H49" s="158"/>
      <c r="I49" s="158"/>
      <c r="J49" s="158"/>
      <c r="K49" s="158"/>
      <c r="L49" s="158"/>
      <c r="M49" s="158"/>
      <c r="N49" s="158"/>
      <c r="O49" s="158"/>
      <c r="P49" s="158"/>
      <c r="Q49" s="158"/>
      <c r="R49" s="158"/>
      <c r="S49" s="158"/>
      <c r="T49" s="158"/>
      <c r="U49" s="158"/>
      <c r="V49" s="158"/>
      <c r="W49" s="158"/>
      <c r="X49" s="158"/>
      <c r="Y49" s="158"/>
      <c r="Z49" s="158"/>
      <c r="AA49" s="158"/>
      <c r="AB49" s="158"/>
      <c r="AC49" s="158"/>
      <c r="AD49" s="25"/>
    </row>
    <row r="50" spans="2:30" ht="6.75" customHeight="1">
      <c r="B50" s="24"/>
      <c r="C50" s="3"/>
      <c r="D50" s="3"/>
      <c r="E50" s="3"/>
      <c r="F50" s="3"/>
      <c r="G50" s="3"/>
      <c r="H50" s="3"/>
      <c r="I50" s="3"/>
      <c r="J50" s="3"/>
      <c r="K50" s="3"/>
      <c r="L50" s="3"/>
      <c r="M50" s="3"/>
      <c r="N50" s="3"/>
      <c r="O50" s="3"/>
      <c r="P50" s="3"/>
      <c r="Q50" s="3"/>
      <c r="R50" s="3"/>
      <c r="S50" s="3"/>
      <c r="T50" s="3"/>
      <c r="U50" s="3"/>
      <c r="V50" s="3"/>
      <c r="W50" s="3"/>
      <c r="X50" s="3"/>
      <c r="Y50" s="3"/>
      <c r="Z50" s="3"/>
      <c r="AA50" s="3"/>
      <c r="AB50" s="3"/>
      <c r="AC50" s="3"/>
      <c r="AD50" s="25"/>
    </row>
    <row r="51" spans="2:30" ht="48" customHeight="1">
      <c r="B51" s="24"/>
      <c r="C51" s="158" t="s">
        <v>421</v>
      </c>
      <c r="D51" s="158"/>
      <c r="E51" s="158"/>
      <c r="F51" s="158"/>
      <c r="G51" s="158"/>
      <c r="H51" s="158"/>
      <c r="I51" s="158"/>
      <c r="J51" s="158"/>
      <c r="K51" s="158"/>
      <c r="L51" s="158"/>
      <c r="M51" s="158"/>
      <c r="N51" s="158"/>
      <c r="O51" s="158"/>
      <c r="P51" s="158"/>
      <c r="Q51" s="158"/>
      <c r="R51" s="158"/>
      <c r="S51" s="158"/>
      <c r="T51" s="158"/>
      <c r="U51" s="158"/>
      <c r="V51" s="158"/>
      <c r="W51" s="158"/>
      <c r="X51" s="158"/>
      <c r="Y51" s="158"/>
      <c r="Z51" s="158"/>
      <c r="AA51" s="158"/>
      <c r="AB51" s="158"/>
      <c r="AC51" s="158"/>
      <c r="AD51" s="25"/>
    </row>
    <row r="52" spans="2:30" ht="6.75" customHeight="1">
      <c r="B52" s="24"/>
      <c r="C52" s="3"/>
      <c r="D52" s="3"/>
      <c r="E52" s="3"/>
      <c r="F52" s="3"/>
      <c r="G52" s="3"/>
      <c r="H52" s="3"/>
      <c r="I52" s="3"/>
      <c r="J52" s="3"/>
      <c r="K52" s="3"/>
      <c r="L52" s="3"/>
      <c r="M52" s="3"/>
      <c r="N52" s="3"/>
      <c r="O52" s="3"/>
      <c r="P52" s="3"/>
      <c r="Q52" s="3"/>
      <c r="R52" s="3"/>
      <c r="S52" s="3"/>
      <c r="T52" s="3"/>
      <c r="U52" s="3"/>
      <c r="V52" s="3"/>
      <c r="W52" s="3"/>
      <c r="X52" s="3"/>
      <c r="Y52" s="3"/>
      <c r="Z52" s="3"/>
      <c r="AA52" s="3"/>
      <c r="AB52" s="3"/>
      <c r="AC52" s="3"/>
      <c r="AD52" s="25"/>
    </row>
    <row r="53" spans="2:30" ht="36" customHeight="1">
      <c r="B53" s="24"/>
      <c r="C53" s="158" t="s">
        <v>422</v>
      </c>
      <c r="D53" s="158"/>
      <c r="E53" s="158"/>
      <c r="F53" s="158"/>
      <c r="G53" s="158"/>
      <c r="H53" s="158"/>
      <c r="I53" s="158"/>
      <c r="J53" s="158"/>
      <c r="K53" s="158"/>
      <c r="L53" s="158"/>
      <c r="M53" s="158"/>
      <c r="N53" s="158"/>
      <c r="O53" s="158"/>
      <c r="P53" s="158"/>
      <c r="Q53" s="158"/>
      <c r="R53" s="158"/>
      <c r="S53" s="158"/>
      <c r="T53" s="158"/>
      <c r="U53" s="158"/>
      <c r="V53" s="158"/>
      <c r="W53" s="158"/>
      <c r="X53" s="158"/>
      <c r="Y53" s="158"/>
      <c r="Z53" s="158"/>
      <c r="AA53" s="158"/>
      <c r="AB53" s="158"/>
      <c r="AC53" s="158"/>
      <c r="AD53" s="25"/>
    </row>
    <row r="54" spans="2:30" ht="6.75" customHeight="1">
      <c r="B54" s="24"/>
      <c r="C54" s="3"/>
      <c r="D54" s="3"/>
      <c r="E54" s="3"/>
      <c r="F54" s="3"/>
      <c r="G54" s="3"/>
      <c r="H54" s="3"/>
      <c r="I54" s="3"/>
      <c r="J54" s="3"/>
      <c r="K54" s="3"/>
      <c r="L54" s="3"/>
      <c r="M54" s="3"/>
      <c r="N54" s="3"/>
      <c r="O54" s="3"/>
      <c r="P54" s="3"/>
      <c r="Q54" s="3"/>
      <c r="R54" s="3"/>
      <c r="S54" s="3"/>
      <c r="T54" s="3"/>
      <c r="U54" s="3"/>
      <c r="V54" s="3"/>
      <c r="W54" s="3"/>
      <c r="X54" s="3"/>
      <c r="Y54" s="3"/>
      <c r="Z54" s="3"/>
      <c r="AA54" s="3"/>
      <c r="AB54" s="3"/>
      <c r="AC54" s="3"/>
      <c r="AD54" s="25"/>
    </row>
    <row r="55" spans="2:30" ht="72" customHeight="1">
      <c r="B55" s="24"/>
      <c r="C55" s="158" t="s">
        <v>434</v>
      </c>
      <c r="D55" s="158"/>
      <c r="E55" s="158"/>
      <c r="F55" s="158"/>
      <c r="G55" s="158"/>
      <c r="H55" s="158"/>
      <c r="I55" s="158"/>
      <c r="J55" s="158"/>
      <c r="K55" s="158"/>
      <c r="L55" s="158"/>
      <c r="M55" s="158"/>
      <c r="N55" s="158"/>
      <c r="O55" s="158"/>
      <c r="P55" s="158"/>
      <c r="Q55" s="158"/>
      <c r="R55" s="158"/>
      <c r="S55" s="158"/>
      <c r="T55" s="158"/>
      <c r="U55" s="158"/>
      <c r="V55" s="158"/>
      <c r="W55" s="158"/>
      <c r="X55" s="158"/>
      <c r="Y55" s="158"/>
      <c r="Z55" s="158"/>
      <c r="AA55" s="158"/>
      <c r="AB55" s="158"/>
      <c r="AC55" s="158"/>
      <c r="AD55" s="25"/>
    </row>
    <row r="56" spans="2:30" ht="6.75" customHeight="1">
      <c r="B56" s="24"/>
      <c r="C56" s="3"/>
      <c r="D56" s="3"/>
      <c r="E56" s="3"/>
      <c r="F56" s="3"/>
      <c r="G56" s="3"/>
      <c r="H56" s="3"/>
      <c r="I56" s="3"/>
      <c r="J56" s="3"/>
      <c r="K56" s="3"/>
      <c r="L56" s="3"/>
      <c r="M56" s="3"/>
      <c r="N56" s="3"/>
      <c r="O56" s="3"/>
      <c r="P56" s="3"/>
      <c r="Q56" s="3"/>
      <c r="R56" s="3"/>
      <c r="S56" s="3"/>
      <c r="T56" s="3"/>
      <c r="U56" s="3"/>
      <c r="V56" s="3"/>
      <c r="W56" s="3"/>
      <c r="X56" s="3"/>
      <c r="Y56" s="3"/>
      <c r="Z56" s="3"/>
      <c r="AA56" s="3"/>
      <c r="AB56" s="3"/>
      <c r="AC56" s="3"/>
      <c r="AD56" s="25"/>
    </row>
    <row r="57" spans="2:30" ht="60" customHeight="1">
      <c r="B57" s="24"/>
      <c r="C57" s="158" t="s">
        <v>433</v>
      </c>
      <c r="D57" s="158"/>
      <c r="E57" s="158"/>
      <c r="F57" s="158"/>
      <c r="G57" s="158"/>
      <c r="H57" s="158"/>
      <c r="I57" s="158"/>
      <c r="J57" s="158"/>
      <c r="K57" s="158"/>
      <c r="L57" s="158"/>
      <c r="M57" s="158"/>
      <c r="N57" s="158"/>
      <c r="O57" s="158"/>
      <c r="P57" s="158"/>
      <c r="Q57" s="158"/>
      <c r="R57" s="158"/>
      <c r="S57" s="158"/>
      <c r="T57" s="158"/>
      <c r="U57" s="158"/>
      <c r="V57" s="158"/>
      <c r="W57" s="158"/>
      <c r="X57" s="158"/>
      <c r="Y57" s="158"/>
      <c r="Z57" s="158"/>
      <c r="AA57" s="158"/>
      <c r="AB57" s="158"/>
      <c r="AC57" s="158"/>
      <c r="AD57" s="25"/>
    </row>
    <row r="58" spans="2:30" ht="6.75" customHeight="1">
      <c r="B58" s="24"/>
      <c r="C58" s="26"/>
      <c r="D58" s="26"/>
      <c r="E58" s="26"/>
      <c r="F58" s="26"/>
      <c r="G58" s="26"/>
      <c r="H58" s="26"/>
      <c r="I58" s="26"/>
      <c r="J58" s="26"/>
      <c r="K58" s="26"/>
      <c r="L58" s="26"/>
      <c r="M58" s="26"/>
      <c r="N58" s="26"/>
      <c r="O58" s="26"/>
      <c r="P58" s="26"/>
      <c r="Q58" s="26"/>
      <c r="R58" s="26"/>
      <c r="S58" s="26"/>
      <c r="T58" s="26"/>
      <c r="U58" s="26"/>
      <c r="V58" s="26"/>
      <c r="W58" s="26"/>
      <c r="X58" s="26"/>
      <c r="Y58" s="26"/>
      <c r="Z58" s="26"/>
      <c r="AA58" s="26"/>
      <c r="AB58" s="26"/>
      <c r="AC58" s="26"/>
      <c r="AD58" s="25"/>
    </row>
    <row r="59" spans="2:30" ht="15" customHeight="1">
      <c r="B59" s="24"/>
      <c r="C59" s="158" t="s">
        <v>24</v>
      </c>
      <c r="D59" s="158"/>
      <c r="E59" s="158"/>
      <c r="F59" s="158"/>
      <c r="G59" s="158"/>
      <c r="H59" s="158"/>
      <c r="I59" s="158"/>
      <c r="J59" s="158"/>
      <c r="K59" s="158"/>
      <c r="L59" s="158"/>
      <c r="M59" s="158"/>
      <c r="N59" s="158"/>
      <c r="O59" s="158"/>
      <c r="P59" s="158"/>
      <c r="Q59" s="158"/>
      <c r="R59" s="158"/>
      <c r="S59" s="158"/>
      <c r="T59" s="158"/>
      <c r="U59" s="158"/>
      <c r="V59" s="158"/>
      <c r="W59" s="158"/>
      <c r="X59" s="158"/>
      <c r="Y59" s="158"/>
      <c r="Z59" s="158"/>
      <c r="AA59" s="158"/>
      <c r="AB59" s="158"/>
      <c r="AC59" s="158"/>
      <c r="AD59" s="25"/>
    </row>
    <row r="60" spans="2:30" ht="6.75" customHeight="1">
      <c r="B60" s="24"/>
      <c r="C60" s="3"/>
      <c r="D60" s="3"/>
      <c r="E60" s="3"/>
      <c r="F60" s="3"/>
      <c r="G60" s="3"/>
      <c r="H60" s="3"/>
      <c r="I60" s="3"/>
      <c r="J60" s="3"/>
      <c r="K60" s="3"/>
      <c r="L60" s="3"/>
      <c r="M60" s="3"/>
      <c r="N60" s="3"/>
      <c r="O60" s="3"/>
      <c r="P60" s="3"/>
      <c r="Q60" s="3"/>
      <c r="R60" s="3"/>
      <c r="S60" s="3"/>
      <c r="T60" s="3"/>
      <c r="U60" s="3"/>
      <c r="V60" s="3"/>
      <c r="W60" s="3"/>
      <c r="X60" s="3"/>
      <c r="Y60" s="3"/>
      <c r="Z60" s="3"/>
      <c r="AA60" s="3"/>
      <c r="AB60" s="3"/>
      <c r="AC60" s="3"/>
      <c r="AD60" s="25"/>
    </row>
    <row r="61" spans="2:30" ht="84" customHeight="1">
      <c r="B61" s="24"/>
      <c r="C61" s="3"/>
      <c r="D61" s="158" t="s">
        <v>408</v>
      </c>
      <c r="E61" s="158"/>
      <c r="F61" s="158"/>
      <c r="G61" s="158"/>
      <c r="H61" s="158"/>
      <c r="I61" s="158"/>
      <c r="J61" s="158"/>
      <c r="K61" s="158"/>
      <c r="L61" s="158"/>
      <c r="M61" s="158"/>
      <c r="N61" s="158"/>
      <c r="O61" s="158"/>
      <c r="P61" s="158"/>
      <c r="Q61" s="158"/>
      <c r="R61" s="158"/>
      <c r="S61" s="158"/>
      <c r="T61" s="158"/>
      <c r="U61" s="158"/>
      <c r="V61" s="158"/>
      <c r="W61" s="158"/>
      <c r="X61" s="158"/>
      <c r="Y61" s="158"/>
      <c r="Z61" s="158"/>
      <c r="AA61" s="158"/>
      <c r="AB61" s="158"/>
      <c r="AC61" s="158"/>
      <c r="AD61" s="25"/>
    </row>
    <row r="62" spans="2:30" ht="6.75" customHeight="1">
      <c r="B62" s="24"/>
      <c r="C62" s="3"/>
      <c r="D62" s="3"/>
      <c r="E62" s="3"/>
      <c r="F62" s="3"/>
      <c r="G62" s="3"/>
      <c r="H62" s="3"/>
      <c r="I62" s="3"/>
      <c r="J62" s="3"/>
      <c r="K62" s="3"/>
      <c r="L62" s="3"/>
      <c r="M62" s="3"/>
      <c r="N62" s="3"/>
      <c r="O62" s="3"/>
      <c r="P62" s="3"/>
      <c r="Q62" s="3"/>
      <c r="R62" s="3"/>
      <c r="S62" s="3"/>
      <c r="T62" s="3"/>
      <c r="U62" s="3"/>
      <c r="V62" s="3"/>
      <c r="W62" s="3"/>
      <c r="X62" s="3"/>
      <c r="Y62" s="3"/>
      <c r="Z62" s="3"/>
      <c r="AA62" s="3"/>
      <c r="AB62" s="3"/>
      <c r="AC62" s="3"/>
      <c r="AD62" s="25"/>
    </row>
    <row r="63" spans="2:30" ht="15" customHeight="1">
      <c r="B63" s="24"/>
      <c r="C63" s="158" t="s">
        <v>25</v>
      </c>
      <c r="D63" s="158"/>
      <c r="E63" s="158"/>
      <c r="F63" s="158"/>
      <c r="G63" s="158"/>
      <c r="H63" s="158"/>
      <c r="I63" s="158"/>
      <c r="J63" s="158"/>
      <c r="K63" s="158"/>
      <c r="L63" s="158"/>
      <c r="M63" s="158"/>
      <c r="N63" s="158"/>
      <c r="O63" s="158"/>
      <c r="P63" s="158"/>
      <c r="Q63" s="158"/>
      <c r="R63" s="158"/>
      <c r="S63" s="158"/>
      <c r="T63" s="158"/>
      <c r="U63" s="158"/>
      <c r="V63" s="158"/>
      <c r="W63" s="158"/>
      <c r="X63" s="158"/>
      <c r="Y63" s="158"/>
      <c r="Z63" s="158"/>
      <c r="AA63" s="158"/>
      <c r="AB63" s="158"/>
      <c r="AC63" s="158"/>
      <c r="AD63" s="25"/>
    </row>
    <row r="64" spans="2:30" ht="6.75" customHeight="1">
      <c r="B64" s="24"/>
      <c r="C64" s="3"/>
      <c r="D64" s="3"/>
      <c r="E64" s="3"/>
      <c r="F64" s="3"/>
      <c r="G64" s="3"/>
      <c r="H64" s="3"/>
      <c r="I64" s="3"/>
      <c r="J64" s="3"/>
      <c r="K64" s="3"/>
      <c r="L64" s="3"/>
      <c r="M64" s="3"/>
      <c r="N64" s="3"/>
      <c r="O64" s="3"/>
      <c r="P64" s="3"/>
      <c r="Q64" s="3"/>
      <c r="R64" s="3"/>
      <c r="S64" s="3"/>
      <c r="T64" s="3"/>
      <c r="U64" s="3"/>
      <c r="V64" s="3"/>
      <c r="W64" s="3"/>
      <c r="X64" s="3"/>
      <c r="Y64" s="3"/>
      <c r="Z64" s="3"/>
      <c r="AA64" s="3"/>
      <c r="AB64" s="3"/>
      <c r="AC64" s="3"/>
      <c r="AD64" s="25"/>
    </row>
    <row r="65" spans="2:30" ht="24" customHeight="1">
      <c r="B65" s="24"/>
      <c r="C65" s="3"/>
      <c r="D65" s="150" t="s">
        <v>349</v>
      </c>
      <c r="E65" s="150"/>
      <c r="F65" s="150"/>
      <c r="G65" s="150"/>
      <c r="H65" s="150"/>
      <c r="I65" s="150"/>
      <c r="J65" s="150"/>
      <c r="K65" s="150"/>
      <c r="L65" s="150"/>
      <c r="M65" s="150"/>
      <c r="N65" s="150"/>
      <c r="O65" s="150"/>
      <c r="P65" s="150"/>
      <c r="Q65" s="150"/>
      <c r="R65" s="150"/>
      <c r="S65" s="150"/>
      <c r="T65" s="150"/>
      <c r="U65" s="150"/>
      <c r="V65" s="150"/>
      <c r="W65" s="150"/>
      <c r="X65" s="150"/>
      <c r="Y65" s="150"/>
      <c r="Z65" s="150"/>
      <c r="AA65" s="150"/>
      <c r="AB65" s="150"/>
      <c r="AC65" s="150"/>
      <c r="AD65" s="25"/>
    </row>
    <row r="66" spans="2:30" ht="6.75" customHeight="1">
      <c r="B66" s="24"/>
      <c r="C66" s="3"/>
      <c r="D66" s="28"/>
      <c r="E66" s="28"/>
      <c r="F66" s="28"/>
      <c r="G66" s="28"/>
      <c r="H66" s="28"/>
      <c r="I66" s="28"/>
      <c r="J66" s="28"/>
      <c r="K66" s="28"/>
      <c r="L66" s="28"/>
      <c r="M66" s="28"/>
      <c r="N66" s="28"/>
      <c r="O66" s="28"/>
      <c r="P66" s="28"/>
      <c r="Q66" s="28"/>
      <c r="R66" s="28"/>
      <c r="S66" s="28"/>
      <c r="T66" s="28"/>
      <c r="U66" s="28"/>
      <c r="V66" s="28"/>
      <c r="W66" s="28"/>
      <c r="X66" s="28"/>
      <c r="Y66" s="28"/>
      <c r="Z66" s="28"/>
      <c r="AA66" s="28"/>
      <c r="AB66" s="28"/>
      <c r="AC66" s="28"/>
      <c r="AD66" s="25"/>
    </row>
    <row r="67" spans="2:30" ht="24" customHeight="1">
      <c r="B67" s="24"/>
      <c r="C67" s="3"/>
      <c r="D67" s="150" t="s">
        <v>350</v>
      </c>
      <c r="E67" s="150"/>
      <c r="F67" s="150"/>
      <c r="G67" s="150"/>
      <c r="H67" s="150"/>
      <c r="I67" s="150"/>
      <c r="J67" s="150"/>
      <c r="K67" s="150"/>
      <c r="L67" s="150"/>
      <c r="M67" s="150"/>
      <c r="N67" s="150"/>
      <c r="O67" s="150"/>
      <c r="P67" s="150"/>
      <c r="Q67" s="150"/>
      <c r="R67" s="150"/>
      <c r="S67" s="150"/>
      <c r="T67" s="150"/>
      <c r="U67" s="150"/>
      <c r="V67" s="150"/>
      <c r="W67" s="150"/>
      <c r="X67" s="150"/>
      <c r="Y67" s="150"/>
      <c r="Z67" s="150"/>
      <c r="AA67" s="150"/>
      <c r="AB67" s="150"/>
      <c r="AC67" s="150"/>
      <c r="AD67" s="25"/>
    </row>
    <row r="68" spans="2:30" ht="6.75" customHeight="1">
      <c r="B68" s="24"/>
      <c r="C68" s="3"/>
      <c r="D68" s="28"/>
      <c r="E68" s="28"/>
      <c r="F68" s="28"/>
      <c r="G68" s="28"/>
      <c r="H68" s="28"/>
      <c r="I68" s="28"/>
      <c r="J68" s="28"/>
      <c r="K68" s="28"/>
      <c r="L68" s="28"/>
      <c r="M68" s="28"/>
      <c r="N68" s="28"/>
      <c r="O68" s="28"/>
      <c r="P68" s="28"/>
      <c r="Q68" s="28"/>
      <c r="R68" s="28"/>
      <c r="S68" s="28"/>
      <c r="T68" s="28"/>
      <c r="U68" s="28"/>
      <c r="V68" s="28"/>
      <c r="W68" s="28"/>
      <c r="X68" s="28"/>
      <c r="Y68" s="28"/>
      <c r="Z68" s="28"/>
      <c r="AA68" s="28"/>
      <c r="AB68" s="28"/>
      <c r="AC68" s="28"/>
      <c r="AD68" s="25"/>
    </row>
    <row r="69" spans="2:30" ht="24" customHeight="1">
      <c r="B69" s="24"/>
      <c r="C69" s="3"/>
      <c r="D69" s="150" t="s">
        <v>351</v>
      </c>
      <c r="E69" s="150"/>
      <c r="F69" s="150"/>
      <c r="G69" s="150"/>
      <c r="H69" s="150"/>
      <c r="I69" s="150"/>
      <c r="J69" s="150"/>
      <c r="K69" s="150"/>
      <c r="L69" s="150"/>
      <c r="M69" s="150"/>
      <c r="N69" s="150"/>
      <c r="O69" s="150"/>
      <c r="P69" s="150"/>
      <c r="Q69" s="150"/>
      <c r="R69" s="150"/>
      <c r="S69" s="150"/>
      <c r="T69" s="150"/>
      <c r="U69" s="150"/>
      <c r="V69" s="150"/>
      <c r="W69" s="150"/>
      <c r="X69" s="150"/>
      <c r="Y69" s="150"/>
      <c r="Z69" s="150"/>
      <c r="AA69" s="150"/>
      <c r="AB69" s="150"/>
      <c r="AC69" s="150"/>
      <c r="AD69" s="25"/>
    </row>
    <row r="70" spans="2:30" ht="6.75" customHeight="1">
      <c r="B70" s="24"/>
      <c r="C70" s="3"/>
      <c r="D70" s="28"/>
      <c r="E70" s="28"/>
      <c r="F70" s="28"/>
      <c r="G70" s="28"/>
      <c r="H70" s="28"/>
      <c r="I70" s="28"/>
      <c r="J70" s="28"/>
      <c r="K70" s="28"/>
      <c r="L70" s="28"/>
      <c r="M70" s="28"/>
      <c r="N70" s="28"/>
      <c r="O70" s="28"/>
      <c r="P70" s="28"/>
      <c r="Q70" s="28"/>
      <c r="R70" s="28"/>
      <c r="S70" s="28"/>
      <c r="T70" s="28"/>
      <c r="U70" s="28"/>
      <c r="V70" s="28"/>
      <c r="W70" s="28"/>
      <c r="X70" s="28"/>
      <c r="Y70" s="28"/>
      <c r="Z70" s="28"/>
      <c r="AA70" s="28"/>
      <c r="AB70" s="28"/>
      <c r="AC70" s="28"/>
      <c r="AD70" s="25"/>
    </row>
    <row r="71" spans="2:30" ht="36" customHeight="1">
      <c r="B71" s="24"/>
      <c r="C71" s="3"/>
      <c r="D71" s="150" t="s">
        <v>352</v>
      </c>
      <c r="E71" s="150"/>
      <c r="F71" s="150"/>
      <c r="G71" s="150"/>
      <c r="H71" s="150"/>
      <c r="I71" s="150"/>
      <c r="J71" s="150"/>
      <c r="K71" s="150"/>
      <c r="L71" s="150"/>
      <c r="M71" s="150"/>
      <c r="N71" s="150"/>
      <c r="O71" s="150"/>
      <c r="P71" s="150"/>
      <c r="Q71" s="150"/>
      <c r="R71" s="150"/>
      <c r="S71" s="150"/>
      <c r="T71" s="150"/>
      <c r="U71" s="150"/>
      <c r="V71" s="150"/>
      <c r="W71" s="150"/>
      <c r="X71" s="150"/>
      <c r="Y71" s="150"/>
      <c r="Z71" s="150"/>
      <c r="AA71" s="150"/>
      <c r="AB71" s="150"/>
      <c r="AC71" s="150"/>
      <c r="AD71" s="25"/>
    </row>
    <row r="72" spans="2:30" ht="6.75" customHeight="1">
      <c r="B72" s="24"/>
      <c r="C72" s="3"/>
      <c r="D72" s="28"/>
      <c r="E72" s="28"/>
      <c r="F72" s="28"/>
      <c r="G72" s="28"/>
      <c r="H72" s="28"/>
      <c r="I72" s="28"/>
      <c r="J72" s="28"/>
      <c r="K72" s="28"/>
      <c r="L72" s="28"/>
      <c r="M72" s="28"/>
      <c r="N72" s="28"/>
      <c r="O72" s="28"/>
      <c r="P72" s="28"/>
      <c r="Q72" s="28"/>
      <c r="R72" s="28"/>
      <c r="S72" s="28"/>
      <c r="T72" s="28"/>
      <c r="U72" s="28"/>
      <c r="V72" s="28"/>
      <c r="W72" s="28"/>
      <c r="X72" s="28"/>
      <c r="Y72" s="28"/>
      <c r="Z72" s="28"/>
      <c r="AA72" s="28"/>
      <c r="AB72" s="28"/>
      <c r="AC72" s="28"/>
      <c r="AD72" s="25"/>
    </row>
    <row r="73" spans="2:30" ht="15" customHeight="1">
      <c r="B73" s="24"/>
      <c r="C73" s="3"/>
      <c r="D73" s="150" t="s">
        <v>353</v>
      </c>
      <c r="E73" s="150"/>
      <c r="F73" s="150"/>
      <c r="G73" s="150"/>
      <c r="H73" s="150"/>
      <c r="I73" s="150"/>
      <c r="J73" s="150"/>
      <c r="K73" s="150"/>
      <c r="L73" s="150"/>
      <c r="M73" s="150"/>
      <c r="N73" s="150"/>
      <c r="O73" s="150"/>
      <c r="P73" s="150"/>
      <c r="Q73" s="150"/>
      <c r="R73" s="150"/>
      <c r="S73" s="150"/>
      <c r="T73" s="150"/>
      <c r="U73" s="150"/>
      <c r="V73" s="150"/>
      <c r="W73" s="150"/>
      <c r="X73" s="150"/>
      <c r="Y73" s="150"/>
      <c r="Z73" s="150"/>
      <c r="AA73" s="150"/>
      <c r="AB73" s="150"/>
      <c r="AC73" s="150"/>
      <c r="AD73" s="25"/>
    </row>
    <row r="74" spans="2:30" ht="6.75" customHeight="1">
      <c r="B74" s="24"/>
      <c r="C74" s="26"/>
      <c r="D74" s="26"/>
      <c r="E74" s="26"/>
      <c r="F74" s="26"/>
      <c r="G74" s="26"/>
      <c r="H74" s="26"/>
      <c r="I74" s="26"/>
      <c r="J74" s="26"/>
      <c r="K74" s="26"/>
      <c r="L74" s="26"/>
      <c r="M74" s="26"/>
      <c r="N74" s="26"/>
      <c r="O74" s="26"/>
      <c r="P74" s="26"/>
      <c r="Q74" s="26"/>
      <c r="R74" s="26"/>
      <c r="S74" s="26"/>
      <c r="T74" s="26"/>
      <c r="U74" s="26"/>
      <c r="V74" s="26"/>
      <c r="W74" s="26"/>
      <c r="X74" s="26"/>
      <c r="Y74" s="26"/>
      <c r="Z74" s="26"/>
      <c r="AA74" s="26"/>
      <c r="AB74" s="26"/>
      <c r="AC74" s="26"/>
      <c r="AD74" s="25"/>
    </row>
    <row r="75" spans="2:30" ht="36" customHeight="1">
      <c r="B75" s="24"/>
      <c r="C75" s="150" t="s">
        <v>423</v>
      </c>
      <c r="D75" s="150"/>
      <c r="E75" s="150"/>
      <c r="F75" s="150"/>
      <c r="G75" s="150"/>
      <c r="H75" s="150"/>
      <c r="I75" s="150"/>
      <c r="J75" s="150"/>
      <c r="K75" s="150"/>
      <c r="L75" s="150"/>
      <c r="M75" s="150"/>
      <c r="N75" s="150"/>
      <c r="O75" s="150"/>
      <c r="P75" s="150"/>
      <c r="Q75" s="150"/>
      <c r="R75" s="150"/>
      <c r="S75" s="150"/>
      <c r="T75" s="150"/>
      <c r="U75" s="150"/>
      <c r="V75" s="150"/>
      <c r="W75" s="150"/>
      <c r="X75" s="150"/>
      <c r="Y75" s="150"/>
      <c r="Z75" s="150"/>
      <c r="AA75" s="150"/>
      <c r="AB75" s="150"/>
      <c r="AC75" s="150"/>
      <c r="AD75" s="25"/>
    </row>
    <row r="76" spans="2:30" ht="6.75" customHeight="1">
      <c r="B76" s="24"/>
      <c r="C76" s="3"/>
      <c r="D76" s="3"/>
      <c r="E76" s="3"/>
      <c r="F76" s="3"/>
      <c r="G76" s="3"/>
      <c r="H76" s="3"/>
      <c r="I76" s="3"/>
      <c r="J76" s="3"/>
      <c r="K76" s="3"/>
      <c r="L76" s="3"/>
      <c r="M76" s="3"/>
      <c r="N76" s="3"/>
      <c r="O76" s="3"/>
      <c r="P76" s="3"/>
      <c r="Q76" s="3"/>
      <c r="R76" s="3"/>
      <c r="S76" s="3"/>
      <c r="T76" s="3"/>
      <c r="U76" s="3"/>
      <c r="V76" s="3"/>
      <c r="W76" s="3"/>
      <c r="X76" s="3"/>
      <c r="Y76" s="3"/>
      <c r="Z76" s="3"/>
      <c r="AA76" s="3"/>
      <c r="AB76" s="3"/>
      <c r="AC76" s="3"/>
      <c r="AD76" s="25"/>
    </row>
    <row r="77" spans="2:30" ht="72" customHeight="1">
      <c r="B77" s="24"/>
      <c r="C77" s="158" t="s">
        <v>427</v>
      </c>
      <c r="D77" s="158"/>
      <c r="E77" s="158"/>
      <c r="F77" s="158"/>
      <c r="G77" s="158"/>
      <c r="H77" s="158"/>
      <c r="I77" s="158"/>
      <c r="J77" s="158"/>
      <c r="K77" s="158"/>
      <c r="L77" s="158"/>
      <c r="M77" s="158"/>
      <c r="N77" s="158"/>
      <c r="O77" s="158"/>
      <c r="P77" s="158"/>
      <c r="Q77" s="158"/>
      <c r="R77" s="158"/>
      <c r="S77" s="158"/>
      <c r="T77" s="158"/>
      <c r="U77" s="158"/>
      <c r="V77" s="158"/>
      <c r="W77" s="158"/>
      <c r="X77" s="158"/>
      <c r="Y77" s="158"/>
      <c r="Z77" s="158"/>
      <c r="AA77" s="158"/>
      <c r="AB77" s="158"/>
      <c r="AC77" s="158"/>
      <c r="AD77" s="25"/>
    </row>
    <row r="78" spans="2:30" ht="6.75" customHeight="1">
      <c r="B78" s="24"/>
      <c r="C78" s="3"/>
      <c r="D78" s="3"/>
      <c r="E78" s="3"/>
      <c r="F78" s="3"/>
      <c r="G78" s="3"/>
      <c r="H78" s="3"/>
      <c r="I78" s="3"/>
      <c r="J78" s="3"/>
      <c r="K78" s="3"/>
      <c r="L78" s="3"/>
      <c r="M78" s="3"/>
      <c r="N78" s="3"/>
      <c r="O78" s="3"/>
      <c r="P78" s="3"/>
      <c r="Q78" s="3"/>
      <c r="R78" s="3"/>
      <c r="S78" s="3"/>
      <c r="T78" s="3"/>
      <c r="U78" s="3"/>
      <c r="V78" s="3"/>
      <c r="W78" s="3"/>
      <c r="X78" s="3"/>
      <c r="Y78" s="3"/>
      <c r="Z78" s="3"/>
      <c r="AA78" s="3"/>
      <c r="AB78" s="3"/>
      <c r="AC78" s="3"/>
      <c r="AD78" s="25"/>
    </row>
    <row r="79" spans="2:30" ht="15" customHeight="1">
      <c r="B79" s="24"/>
      <c r="C79" s="158" t="s">
        <v>461</v>
      </c>
      <c r="D79" s="158"/>
      <c r="E79" s="158"/>
      <c r="F79" s="158"/>
      <c r="G79" s="158"/>
      <c r="H79" s="158"/>
      <c r="I79" s="158"/>
      <c r="J79" s="158"/>
      <c r="K79" s="158"/>
      <c r="L79" s="158"/>
      <c r="M79" s="158"/>
      <c r="N79" s="158"/>
      <c r="O79" s="158"/>
      <c r="P79" s="158"/>
      <c r="Q79" s="158"/>
      <c r="R79" s="158"/>
      <c r="S79" s="158"/>
      <c r="T79" s="158"/>
      <c r="U79" s="158"/>
      <c r="V79" s="158"/>
      <c r="W79" s="158"/>
      <c r="X79" s="158"/>
      <c r="Y79" s="158"/>
      <c r="Z79" s="158"/>
      <c r="AA79" s="158"/>
      <c r="AB79" s="158"/>
      <c r="AC79" s="158"/>
      <c r="AD79" s="25"/>
    </row>
    <row r="80" spans="2:30" ht="6.75" customHeight="1">
      <c r="B80" s="24"/>
      <c r="C80" s="3"/>
      <c r="D80" s="3"/>
      <c r="E80" s="3"/>
      <c r="F80" s="3"/>
      <c r="G80" s="3"/>
      <c r="H80" s="3"/>
      <c r="I80" s="3"/>
      <c r="J80" s="3"/>
      <c r="K80" s="3"/>
      <c r="L80" s="3"/>
      <c r="M80" s="3"/>
      <c r="N80" s="3"/>
      <c r="O80" s="3"/>
      <c r="P80" s="3"/>
      <c r="Q80" s="3"/>
      <c r="R80" s="3"/>
      <c r="S80" s="3"/>
      <c r="T80" s="3"/>
      <c r="U80" s="3"/>
      <c r="V80" s="3"/>
      <c r="W80" s="3"/>
      <c r="X80" s="3"/>
      <c r="Y80" s="3"/>
      <c r="Z80" s="3"/>
      <c r="AA80" s="3"/>
      <c r="AB80" s="3"/>
      <c r="AC80" s="3"/>
      <c r="AD80" s="25"/>
    </row>
    <row r="81" spans="2:30" ht="146.1" customHeight="1">
      <c r="B81" s="24"/>
      <c r="C81" s="3"/>
      <c r="D81" s="158" t="s">
        <v>428</v>
      </c>
      <c r="E81" s="158"/>
      <c r="F81" s="158"/>
      <c r="G81" s="158"/>
      <c r="H81" s="158"/>
      <c r="I81" s="158"/>
      <c r="J81" s="158"/>
      <c r="K81" s="158"/>
      <c r="L81" s="158"/>
      <c r="M81" s="158"/>
      <c r="N81" s="158"/>
      <c r="O81" s="158"/>
      <c r="P81" s="158"/>
      <c r="Q81" s="158"/>
      <c r="R81" s="158"/>
      <c r="S81" s="158"/>
      <c r="T81" s="158"/>
      <c r="U81" s="158"/>
      <c r="V81" s="158"/>
      <c r="W81" s="158"/>
      <c r="X81" s="158"/>
      <c r="Y81" s="158"/>
      <c r="Z81" s="158"/>
      <c r="AA81" s="158"/>
      <c r="AB81" s="158"/>
      <c r="AC81" s="158"/>
      <c r="AD81" s="25"/>
    </row>
    <row r="82" spans="2:30" ht="6.75" customHeight="1">
      <c r="B82" s="24"/>
      <c r="C82" s="3"/>
      <c r="D82" s="3"/>
      <c r="E82" s="3"/>
      <c r="F82" s="3"/>
      <c r="G82" s="3"/>
      <c r="H82" s="3"/>
      <c r="I82" s="3"/>
      <c r="J82" s="3"/>
      <c r="K82" s="3"/>
      <c r="L82" s="3"/>
      <c r="M82" s="3"/>
      <c r="N82" s="3"/>
      <c r="O82" s="3"/>
      <c r="P82" s="3"/>
      <c r="Q82" s="3"/>
      <c r="R82" s="3"/>
      <c r="S82" s="3"/>
      <c r="T82" s="3"/>
      <c r="U82" s="3"/>
      <c r="V82" s="3"/>
      <c r="W82" s="3"/>
      <c r="X82" s="3"/>
      <c r="Y82" s="3"/>
      <c r="Z82" s="3"/>
      <c r="AA82" s="3"/>
      <c r="AB82" s="3"/>
      <c r="AC82" s="3"/>
      <c r="AD82" s="25"/>
    </row>
    <row r="83" spans="2:30" ht="60" customHeight="1">
      <c r="B83" s="24"/>
      <c r="C83" s="150" t="s">
        <v>354</v>
      </c>
      <c r="D83" s="150"/>
      <c r="E83" s="150"/>
      <c r="F83" s="150"/>
      <c r="G83" s="150"/>
      <c r="H83" s="150"/>
      <c r="I83" s="150"/>
      <c r="J83" s="150"/>
      <c r="K83" s="150"/>
      <c r="L83" s="150"/>
      <c r="M83" s="150"/>
      <c r="N83" s="150"/>
      <c r="O83" s="150"/>
      <c r="P83" s="150"/>
      <c r="Q83" s="150"/>
      <c r="R83" s="150"/>
      <c r="S83" s="150"/>
      <c r="T83" s="150"/>
      <c r="U83" s="150"/>
      <c r="V83" s="150"/>
      <c r="W83" s="150"/>
      <c r="X83" s="150"/>
      <c r="Y83" s="150"/>
      <c r="Z83" s="150"/>
      <c r="AA83" s="150"/>
      <c r="AB83" s="150"/>
      <c r="AC83" s="150"/>
      <c r="AD83" s="25"/>
    </row>
    <row r="84" spans="2:30" ht="6.75" customHeight="1">
      <c r="B84" s="24"/>
      <c r="C84" s="28"/>
      <c r="D84" s="28"/>
      <c r="E84" s="28"/>
      <c r="F84" s="28"/>
      <c r="G84" s="28"/>
      <c r="H84" s="28"/>
      <c r="I84" s="28"/>
      <c r="J84" s="28"/>
      <c r="K84" s="28"/>
      <c r="L84" s="28"/>
      <c r="M84" s="28"/>
      <c r="N84" s="28"/>
      <c r="O84" s="28"/>
      <c r="P84" s="28"/>
      <c r="Q84" s="28"/>
      <c r="R84" s="28"/>
      <c r="S84" s="28"/>
      <c r="T84" s="28"/>
      <c r="U84" s="28"/>
      <c r="V84" s="28"/>
      <c r="W84" s="28"/>
      <c r="X84" s="28"/>
      <c r="Y84" s="28"/>
      <c r="Z84" s="28"/>
      <c r="AA84" s="28"/>
      <c r="AB84" s="28"/>
      <c r="AC84" s="28"/>
      <c r="AD84" s="25"/>
    </row>
    <row r="85" spans="2:30" ht="60" customHeight="1">
      <c r="B85" s="24"/>
      <c r="C85" s="150" t="s">
        <v>355</v>
      </c>
      <c r="D85" s="150"/>
      <c r="E85" s="150"/>
      <c r="F85" s="150"/>
      <c r="G85" s="150"/>
      <c r="H85" s="150"/>
      <c r="I85" s="150"/>
      <c r="J85" s="150"/>
      <c r="K85" s="150"/>
      <c r="L85" s="150"/>
      <c r="M85" s="150"/>
      <c r="N85" s="150"/>
      <c r="O85" s="150"/>
      <c r="P85" s="150"/>
      <c r="Q85" s="150"/>
      <c r="R85" s="150"/>
      <c r="S85" s="150"/>
      <c r="T85" s="150"/>
      <c r="U85" s="150"/>
      <c r="V85" s="150"/>
      <c r="W85" s="150"/>
      <c r="X85" s="150"/>
      <c r="Y85" s="150"/>
      <c r="Z85" s="150"/>
      <c r="AA85" s="150"/>
      <c r="AB85" s="150"/>
      <c r="AC85" s="150"/>
      <c r="AD85" s="25"/>
    </row>
    <row r="86" spans="2:30" ht="6.75" customHeight="1">
      <c r="B86" s="24"/>
      <c r="C86" s="28"/>
      <c r="D86" s="28"/>
      <c r="E86" s="28"/>
      <c r="F86" s="28"/>
      <c r="G86" s="28"/>
      <c r="H86" s="28"/>
      <c r="I86" s="28"/>
      <c r="J86" s="28"/>
      <c r="K86" s="28"/>
      <c r="L86" s="28"/>
      <c r="M86" s="28"/>
      <c r="N86" s="28"/>
      <c r="O86" s="28"/>
      <c r="P86" s="28"/>
      <c r="Q86" s="28"/>
      <c r="R86" s="28"/>
      <c r="S86" s="28"/>
      <c r="T86" s="28"/>
      <c r="U86" s="28"/>
      <c r="V86" s="28"/>
      <c r="W86" s="28"/>
      <c r="X86" s="28"/>
      <c r="Y86" s="28"/>
      <c r="Z86" s="28"/>
      <c r="AA86" s="28"/>
      <c r="AB86" s="28"/>
      <c r="AC86" s="28"/>
      <c r="AD86" s="25"/>
    </row>
    <row r="87" spans="2:30" ht="24" customHeight="1">
      <c r="B87" s="24"/>
      <c r="C87" s="150" t="s">
        <v>356</v>
      </c>
      <c r="D87" s="150"/>
      <c r="E87" s="150"/>
      <c r="F87" s="150"/>
      <c r="G87" s="150"/>
      <c r="H87" s="150"/>
      <c r="I87" s="150"/>
      <c r="J87" s="150"/>
      <c r="K87" s="150"/>
      <c r="L87" s="150"/>
      <c r="M87" s="150"/>
      <c r="N87" s="150"/>
      <c r="O87" s="150"/>
      <c r="P87" s="150"/>
      <c r="Q87" s="150"/>
      <c r="R87" s="150"/>
      <c r="S87" s="150"/>
      <c r="T87" s="150"/>
      <c r="U87" s="150"/>
      <c r="V87" s="150"/>
      <c r="W87" s="150"/>
      <c r="X87" s="150"/>
      <c r="Y87" s="150"/>
      <c r="Z87" s="150"/>
      <c r="AA87" s="150"/>
      <c r="AB87" s="150"/>
      <c r="AC87" s="150"/>
      <c r="AD87" s="25"/>
    </row>
    <row r="88" spans="2:30" ht="15" customHeight="1" thickBot="1">
      <c r="B88" s="29"/>
      <c r="C88" s="30"/>
      <c r="D88" s="30"/>
      <c r="E88" s="30"/>
      <c r="F88" s="30"/>
      <c r="G88" s="30"/>
      <c r="H88" s="30"/>
      <c r="I88" s="30"/>
      <c r="J88" s="30"/>
      <c r="K88" s="30"/>
      <c r="L88" s="30"/>
      <c r="M88" s="30"/>
      <c r="N88" s="30"/>
      <c r="O88" s="30"/>
      <c r="P88" s="30"/>
      <c r="Q88" s="30"/>
      <c r="R88" s="30"/>
      <c r="S88" s="30"/>
      <c r="T88" s="30"/>
      <c r="U88" s="30"/>
      <c r="V88" s="30"/>
      <c r="W88" s="30"/>
      <c r="X88" s="30"/>
      <c r="Y88" s="30"/>
      <c r="Z88" s="30"/>
      <c r="AA88" s="30"/>
      <c r="AB88" s="30"/>
      <c r="AC88" s="30"/>
      <c r="AD88" s="31"/>
    </row>
    <row r="89" spans="2:30" ht="15" customHeight="1" thickBot="1">
      <c r="C89" s="3"/>
      <c r="D89" s="3"/>
      <c r="E89" s="3"/>
      <c r="F89" s="3"/>
      <c r="G89" s="3"/>
      <c r="H89" s="3"/>
      <c r="I89" s="3"/>
      <c r="J89" s="3"/>
      <c r="K89" s="3"/>
      <c r="L89" s="3"/>
      <c r="M89" s="3"/>
      <c r="N89" s="3"/>
      <c r="O89" s="3"/>
      <c r="P89" s="3"/>
      <c r="Q89" s="3"/>
      <c r="R89" s="3"/>
      <c r="S89" s="3"/>
      <c r="T89" s="3"/>
      <c r="U89" s="3"/>
      <c r="V89" s="3"/>
      <c r="W89" s="3"/>
      <c r="X89" s="3"/>
      <c r="Y89" s="3"/>
      <c r="Z89" s="3"/>
      <c r="AA89" s="3"/>
      <c r="AB89" s="3"/>
      <c r="AC89" s="3"/>
    </row>
    <row r="90" spans="2:30" ht="15" customHeight="1">
      <c r="B90" s="21"/>
      <c r="C90" s="32"/>
      <c r="D90" s="32"/>
      <c r="E90" s="32"/>
      <c r="F90" s="32"/>
      <c r="G90" s="32"/>
      <c r="H90" s="32"/>
      <c r="I90" s="32"/>
      <c r="J90" s="32"/>
      <c r="K90" s="32"/>
      <c r="L90" s="32"/>
      <c r="M90" s="32"/>
      <c r="N90" s="32"/>
      <c r="O90" s="32"/>
      <c r="P90" s="32"/>
      <c r="Q90" s="32"/>
      <c r="R90" s="32"/>
      <c r="S90" s="32"/>
      <c r="T90" s="32"/>
      <c r="U90" s="32"/>
      <c r="V90" s="32"/>
      <c r="W90" s="32"/>
      <c r="X90" s="32"/>
      <c r="Y90" s="32"/>
      <c r="Z90" s="32"/>
      <c r="AA90" s="32"/>
      <c r="AB90" s="32"/>
      <c r="AC90" s="32"/>
      <c r="AD90" s="23"/>
    </row>
    <row r="91" spans="2:30" ht="48" customHeight="1">
      <c r="B91" s="24"/>
      <c r="C91" s="150" t="s">
        <v>357</v>
      </c>
      <c r="D91" s="150"/>
      <c r="E91" s="150"/>
      <c r="F91" s="150"/>
      <c r="G91" s="150"/>
      <c r="H91" s="150"/>
      <c r="I91" s="150"/>
      <c r="J91" s="150"/>
      <c r="K91" s="150"/>
      <c r="L91" s="150"/>
      <c r="M91" s="150"/>
      <c r="N91" s="150"/>
      <c r="O91" s="150"/>
      <c r="P91" s="150"/>
      <c r="Q91" s="150"/>
      <c r="R91" s="150"/>
      <c r="S91" s="150"/>
      <c r="T91" s="150"/>
      <c r="U91" s="150"/>
      <c r="V91" s="150"/>
      <c r="W91" s="150"/>
      <c r="X91" s="150"/>
      <c r="Y91" s="150"/>
      <c r="Z91" s="150"/>
      <c r="AA91" s="150"/>
      <c r="AB91" s="150"/>
      <c r="AC91" s="150"/>
      <c r="AD91" s="25"/>
    </row>
    <row r="92" spans="2:30" ht="6.75" customHeight="1">
      <c r="B92" s="24"/>
      <c r="C92" s="33"/>
      <c r="D92" s="33"/>
      <c r="E92" s="33"/>
      <c r="F92" s="33"/>
      <c r="G92" s="33"/>
      <c r="H92" s="33"/>
      <c r="I92" s="33"/>
      <c r="J92" s="33"/>
      <c r="K92" s="33"/>
      <c r="L92" s="33"/>
      <c r="M92" s="33"/>
      <c r="N92" s="33"/>
      <c r="O92" s="33"/>
      <c r="P92" s="33"/>
      <c r="Q92" s="33"/>
      <c r="R92" s="33"/>
      <c r="S92" s="33"/>
      <c r="T92" s="33"/>
      <c r="U92" s="33"/>
      <c r="V92" s="33"/>
      <c r="W92" s="33"/>
      <c r="X92" s="33"/>
      <c r="Y92" s="33"/>
      <c r="Z92" s="33"/>
      <c r="AA92" s="33"/>
      <c r="AB92" s="33"/>
      <c r="AC92" s="33"/>
      <c r="AD92" s="25"/>
    </row>
    <row r="93" spans="2:30" ht="72" customHeight="1">
      <c r="B93" s="24"/>
      <c r="C93" s="158" t="s">
        <v>358</v>
      </c>
      <c r="D93" s="158"/>
      <c r="E93" s="158"/>
      <c r="F93" s="158"/>
      <c r="G93" s="158"/>
      <c r="H93" s="158"/>
      <c r="I93" s="158"/>
      <c r="J93" s="158"/>
      <c r="K93" s="158"/>
      <c r="L93" s="158"/>
      <c r="M93" s="158"/>
      <c r="N93" s="158"/>
      <c r="O93" s="158"/>
      <c r="P93" s="158"/>
      <c r="Q93" s="158"/>
      <c r="R93" s="158"/>
      <c r="S93" s="158"/>
      <c r="T93" s="158"/>
      <c r="U93" s="158"/>
      <c r="V93" s="158"/>
      <c r="W93" s="158"/>
      <c r="X93" s="158"/>
      <c r="Y93" s="158"/>
      <c r="Z93" s="158"/>
      <c r="AA93" s="158"/>
      <c r="AB93" s="158"/>
      <c r="AC93" s="158"/>
      <c r="AD93" s="25"/>
    </row>
    <row r="94" spans="2:30" ht="6.75" customHeight="1">
      <c r="B94" s="24"/>
      <c r="C94" s="33"/>
      <c r="D94" s="33"/>
      <c r="E94" s="33"/>
      <c r="F94" s="33"/>
      <c r="G94" s="33"/>
      <c r="H94" s="33"/>
      <c r="I94" s="33"/>
      <c r="J94" s="33"/>
      <c r="K94" s="33"/>
      <c r="L94" s="33"/>
      <c r="M94" s="33"/>
      <c r="N94" s="33"/>
      <c r="O94" s="33"/>
      <c r="P94" s="33"/>
      <c r="Q94" s="33"/>
      <c r="R94" s="33"/>
      <c r="S94" s="33"/>
      <c r="T94" s="33"/>
      <c r="U94" s="33"/>
      <c r="V94" s="33"/>
      <c r="W94" s="33"/>
      <c r="X94" s="33"/>
      <c r="Y94" s="33"/>
      <c r="Z94" s="33"/>
      <c r="AA94" s="33"/>
      <c r="AB94" s="33"/>
      <c r="AC94" s="33"/>
      <c r="AD94" s="25"/>
    </row>
    <row r="95" spans="2:30" ht="60" customHeight="1">
      <c r="B95" s="24"/>
      <c r="C95" s="158" t="s">
        <v>359</v>
      </c>
      <c r="D95" s="158"/>
      <c r="E95" s="158"/>
      <c r="F95" s="158"/>
      <c r="G95" s="158"/>
      <c r="H95" s="158"/>
      <c r="I95" s="158"/>
      <c r="J95" s="158"/>
      <c r="K95" s="158"/>
      <c r="L95" s="158"/>
      <c r="M95" s="158"/>
      <c r="N95" s="158"/>
      <c r="O95" s="158"/>
      <c r="P95" s="158"/>
      <c r="Q95" s="158"/>
      <c r="R95" s="158"/>
      <c r="S95" s="158"/>
      <c r="T95" s="158"/>
      <c r="U95" s="158"/>
      <c r="V95" s="158"/>
      <c r="W95" s="158"/>
      <c r="X95" s="158"/>
      <c r="Y95" s="158"/>
      <c r="Z95" s="158"/>
      <c r="AA95" s="158"/>
      <c r="AB95" s="158"/>
      <c r="AC95" s="158"/>
      <c r="AD95" s="25"/>
    </row>
    <row r="96" spans="2:30" ht="6.75" customHeight="1">
      <c r="B96" s="24"/>
      <c r="C96" s="33"/>
      <c r="D96" s="33"/>
      <c r="E96" s="33"/>
      <c r="F96" s="33"/>
      <c r="G96" s="33"/>
      <c r="H96" s="33"/>
      <c r="I96" s="33"/>
      <c r="J96" s="33"/>
      <c r="K96" s="33"/>
      <c r="L96" s="33"/>
      <c r="M96" s="33"/>
      <c r="N96" s="33"/>
      <c r="O96" s="33"/>
      <c r="P96" s="33"/>
      <c r="Q96" s="33"/>
      <c r="R96" s="33"/>
      <c r="S96" s="33"/>
      <c r="T96" s="33"/>
      <c r="U96" s="33"/>
      <c r="V96" s="33"/>
      <c r="W96" s="33"/>
      <c r="X96" s="33"/>
      <c r="Y96" s="33"/>
      <c r="Z96" s="33"/>
      <c r="AA96" s="33"/>
      <c r="AB96" s="33"/>
      <c r="AC96" s="33"/>
      <c r="AD96" s="25"/>
    </row>
    <row r="97" spans="2:30" ht="36" customHeight="1">
      <c r="B97" s="24"/>
      <c r="C97" s="150" t="s">
        <v>360</v>
      </c>
      <c r="D97" s="150"/>
      <c r="E97" s="150"/>
      <c r="F97" s="150"/>
      <c r="G97" s="150"/>
      <c r="H97" s="150"/>
      <c r="I97" s="150"/>
      <c r="J97" s="150"/>
      <c r="K97" s="150"/>
      <c r="L97" s="150"/>
      <c r="M97" s="150"/>
      <c r="N97" s="150"/>
      <c r="O97" s="150"/>
      <c r="P97" s="150"/>
      <c r="Q97" s="150"/>
      <c r="R97" s="150"/>
      <c r="S97" s="150"/>
      <c r="T97" s="150"/>
      <c r="U97" s="150"/>
      <c r="V97" s="150"/>
      <c r="W97" s="150"/>
      <c r="X97" s="150"/>
      <c r="Y97" s="150"/>
      <c r="Z97" s="150"/>
      <c r="AA97" s="150"/>
      <c r="AB97" s="150"/>
      <c r="AC97" s="150"/>
      <c r="AD97" s="25"/>
    </row>
    <row r="98" spans="2:30" ht="6.75" customHeight="1">
      <c r="B98" s="24"/>
      <c r="C98" s="34"/>
      <c r="D98" s="34"/>
      <c r="E98" s="34"/>
      <c r="F98" s="34"/>
      <c r="G98" s="34"/>
      <c r="H98" s="34"/>
      <c r="I98" s="34"/>
      <c r="J98" s="34"/>
      <c r="K98" s="34"/>
      <c r="L98" s="34"/>
      <c r="M98" s="34"/>
      <c r="N98" s="34"/>
      <c r="O98" s="34"/>
      <c r="P98" s="34"/>
      <c r="Q98" s="34"/>
      <c r="R98" s="34"/>
      <c r="S98" s="34"/>
      <c r="T98" s="34"/>
      <c r="U98" s="34"/>
      <c r="V98" s="34"/>
      <c r="W98" s="34"/>
      <c r="X98" s="34"/>
      <c r="Y98" s="34"/>
      <c r="Z98" s="34"/>
      <c r="AA98" s="34"/>
      <c r="AB98" s="34"/>
      <c r="AC98" s="34"/>
      <c r="AD98" s="25"/>
    </row>
    <row r="99" spans="2:30" ht="24" customHeight="1">
      <c r="B99" s="24"/>
      <c r="C99" s="150" t="s">
        <v>361</v>
      </c>
      <c r="D99" s="150"/>
      <c r="E99" s="150"/>
      <c r="F99" s="150"/>
      <c r="G99" s="150"/>
      <c r="H99" s="150"/>
      <c r="I99" s="150"/>
      <c r="J99" s="150"/>
      <c r="K99" s="150"/>
      <c r="L99" s="150"/>
      <c r="M99" s="150"/>
      <c r="N99" s="150"/>
      <c r="O99" s="150"/>
      <c r="P99" s="150"/>
      <c r="Q99" s="150"/>
      <c r="R99" s="150"/>
      <c r="S99" s="150"/>
      <c r="T99" s="150"/>
      <c r="U99" s="150"/>
      <c r="V99" s="150"/>
      <c r="W99" s="150"/>
      <c r="X99" s="150"/>
      <c r="Y99" s="150"/>
      <c r="Z99" s="150"/>
      <c r="AA99" s="150"/>
      <c r="AB99" s="150"/>
      <c r="AC99" s="150"/>
      <c r="AD99" s="25"/>
    </row>
    <row r="100" spans="2:30" ht="6.75" customHeight="1">
      <c r="B100" s="24"/>
      <c r="C100" s="3"/>
      <c r="D100" s="3"/>
      <c r="E100" s="3"/>
      <c r="F100" s="3"/>
      <c r="G100" s="3"/>
      <c r="H100" s="3"/>
      <c r="I100" s="3"/>
      <c r="J100" s="3"/>
      <c r="K100" s="3"/>
      <c r="L100" s="3"/>
      <c r="M100" s="3"/>
      <c r="N100" s="3"/>
      <c r="O100" s="3"/>
      <c r="P100" s="3"/>
      <c r="Q100" s="3"/>
      <c r="R100" s="3"/>
      <c r="S100" s="3"/>
      <c r="T100" s="3"/>
      <c r="U100" s="3"/>
      <c r="V100" s="3"/>
      <c r="W100" s="3"/>
      <c r="X100" s="3"/>
      <c r="Y100" s="3"/>
      <c r="Z100" s="3"/>
      <c r="AA100" s="3"/>
      <c r="AB100" s="3"/>
      <c r="AC100" s="3"/>
      <c r="AD100" s="25"/>
    </row>
    <row r="101" spans="2:30" ht="15" customHeight="1">
      <c r="B101" s="24"/>
      <c r="C101" s="3"/>
      <c r="D101" s="3"/>
      <c r="E101" s="3"/>
      <c r="F101" s="151" t="s">
        <v>424</v>
      </c>
      <c r="G101" s="152"/>
      <c r="H101" s="152"/>
      <c r="I101" s="152"/>
      <c r="J101" s="153"/>
      <c r="K101" s="154" t="s">
        <v>26</v>
      </c>
      <c r="L101" s="154"/>
      <c r="M101" s="154"/>
      <c r="N101" s="154"/>
      <c r="O101" s="154"/>
      <c r="P101" s="154"/>
      <c r="Q101" s="154"/>
      <c r="R101" s="154"/>
      <c r="S101" s="154"/>
      <c r="T101" s="154"/>
      <c r="U101" s="154"/>
      <c r="V101" s="154"/>
      <c r="W101" s="154"/>
      <c r="X101" s="154"/>
      <c r="Y101" s="154"/>
      <c r="Z101" s="154"/>
      <c r="AA101" s="3"/>
      <c r="AB101" s="3"/>
      <c r="AC101" s="3"/>
      <c r="AD101" s="25"/>
    </row>
    <row r="102" spans="2:30" ht="24" customHeight="1">
      <c r="B102" s="24"/>
      <c r="C102" s="3"/>
      <c r="D102" s="3"/>
      <c r="E102" s="3"/>
      <c r="F102" s="155" t="s">
        <v>27</v>
      </c>
      <c r="G102" s="149"/>
      <c r="H102" s="149"/>
      <c r="I102" s="149"/>
      <c r="J102" s="156"/>
      <c r="K102" s="157" t="s">
        <v>28</v>
      </c>
      <c r="L102" s="157"/>
      <c r="M102" s="157"/>
      <c r="N102" s="157"/>
      <c r="O102" s="157"/>
      <c r="P102" s="157"/>
      <c r="Q102" s="157"/>
      <c r="R102" s="157"/>
      <c r="S102" s="157"/>
      <c r="T102" s="157"/>
      <c r="U102" s="157"/>
      <c r="V102" s="157"/>
      <c r="W102" s="157"/>
      <c r="X102" s="157"/>
      <c r="Y102" s="157"/>
      <c r="Z102" s="157"/>
      <c r="AA102" s="3"/>
      <c r="AB102" s="3"/>
      <c r="AC102" s="3"/>
      <c r="AD102" s="25"/>
    </row>
    <row r="103" spans="2:30" ht="36" customHeight="1">
      <c r="B103" s="24"/>
      <c r="C103" s="3"/>
      <c r="D103" s="3"/>
      <c r="E103" s="3"/>
      <c r="F103" s="155" t="s">
        <v>27</v>
      </c>
      <c r="G103" s="149"/>
      <c r="H103" s="149"/>
      <c r="I103" s="149"/>
      <c r="J103" s="156"/>
      <c r="K103" s="157" t="s">
        <v>29</v>
      </c>
      <c r="L103" s="157"/>
      <c r="M103" s="157"/>
      <c r="N103" s="157"/>
      <c r="O103" s="157"/>
      <c r="P103" s="157"/>
      <c r="Q103" s="157"/>
      <c r="R103" s="157"/>
      <c r="S103" s="157"/>
      <c r="T103" s="157"/>
      <c r="U103" s="157"/>
      <c r="V103" s="157"/>
      <c r="W103" s="157"/>
      <c r="X103" s="157"/>
      <c r="Y103" s="157"/>
      <c r="Z103" s="157"/>
      <c r="AA103" s="3"/>
      <c r="AB103" s="3"/>
      <c r="AC103" s="3"/>
      <c r="AD103" s="25"/>
    </row>
    <row r="104" spans="2:30" ht="36" customHeight="1">
      <c r="B104" s="24"/>
      <c r="C104" s="3"/>
      <c r="D104" s="3"/>
      <c r="E104" s="3"/>
      <c r="F104" s="155" t="s">
        <v>27</v>
      </c>
      <c r="G104" s="149"/>
      <c r="H104" s="149"/>
      <c r="I104" s="149"/>
      <c r="J104" s="156"/>
      <c r="K104" s="157" t="s">
        <v>30</v>
      </c>
      <c r="L104" s="157"/>
      <c r="M104" s="157"/>
      <c r="N104" s="157"/>
      <c r="O104" s="157"/>
      <c r="P104" s="157"/>
      <c r="Q104" s="157"/>
      <c r="R104" s="157"/>
      <c r="S104" s="157"/>
      <c r="T104" s="157"/>
      <c r="U104" s="157"/>
      <c r="V104" s="157"/>
      <c r="W104" s="157"/>
      <c r="X104" s="157"/>
      <c r="Y104" s="157"/>
      <c r="Z104" s="157"/>
      <c r="AA104" s="3"/>
      <c r="AB104" s="3"/>
      <c r="AC104" s="3"/>
      <c r="AD104" s="25"/>
    </row>
    <row r="105" spans="2:30" ht="24" customHeight="1">
      <c r="B105" s="24"/>
      <c r="C105" s="3"/>
      <c r="D105" s="3"/>
      <c r="E105" s="3"/>
      <c r="F105" s="155" t="s">
        <v>27</v>
      </c>
      <c r="G105" s="149"/>
      <c r="H105" s="149"/>
      <c r="I105" s="149"/>
      <c r="J105" s="156"/>
      <c r="K105" s="157" t="s">
        <v>31</v>
      </c>
      <c r="L105" s="157"/>
      <c r="M105" s="157"/>
      <c r="N105" s="157"/>
      <c r="O105" s="157"/>
      <c r="P105" s="157"/>
      <c r="Q105" s="157"/>
      <c r="R105" s="157"/>
      <c r="S105" s="157"/>
      <c r="T105" s="157"/>
      <c r="U105" s="157"/>
      <c r="V105" s="157"/>
      <c r="W105" s="157"/>
      <c r="X105" s="157"/>
      <c r="Y105" s="157"/>
      <c r="Z105" s="157"/>
      <c r="AA105" s="3"/>
      <c r="AB105" s="3"/>
      <c r="AC105" s="3"/>
      <c r="AD105" s="25"/>
    </row>
    <row r="106" spans="2:30" ht="6.75" customHeight="1">
      <c r="B106" s="24"/>
      <c r="C106" s="3"/>
      <c r="D106" s="3"/>
      <c r="E106" s="3"/>
      <c r="F106" s="3"/>
      <c r="G106" s="3"/>
      <c r="H106" s="3"/>
      <c r="I106" s="3"/>
      <c r="J106" s="3"/>
      <c r="K106" s="3"/>
      <c r="L106" s="3"/>
      <c r="M106" s="3"/>
      <c r="N106" s="3"/>
      <c r="O106" s="3"/>
      <c r="P106" s="3"/>
      <c r="Q106" s="3"/>
      <c r="R106" s="3"/>
      <c r="S106" s="3"/>
      <c r="T106" s="3"/>
      <c r="U106" s="3"/>
      <c r="V106" s="3"/>
      <c r="W106" s="3"/>
      <c r="X106" s="3"/>
      <c r="Y106" s="3"/>
      <c r="Z106" s="3"/>
      <c r="AA106" s="3"/>
      <c r="AB106" s="3"/>
      <c r="AC106" s="3"/>
      <c r="AD106" s="25"/>
    </row>
    <row r="107" spans="2:30" ht="24" customHeight="1">
      <c r="B107" s="24"/>
      <c r="C107" s="158" t="s">
        <v>362</v>
      </c>
      <c r="D107" s="158"/>
      <c r="E107" s="158"/>
      <c r="F107" s="158"/>
      <c r="G107" s="158"/>
      <c r="H107" s="158"/>
      <c r="I107" s="158"/>
      <c r="J107" s="158"/>
      <c r="K107" s="158"/>
      <c r="L107" s="158"/>
      <c r="M107" s="158"/>
      <c r="N107" s="158"/>
      <c r="O107" s="158"/>
      <c r="P107" s="158"/>
      <c r="Q107" s="158"/>
      <c r="R107" s="158"/>
      <c r="S107" s="158"/>
      <c r="T107" s="158"/>
      <c r="U107" s="158"/>
      <c r="V107" s="158"/>
      <c r="W107" s="158"/>
      <c r="X107" s="158"/>
      <c r="Y107" s="158"/>
      <c r="Z107" s="158"/>
      <c r="AA107" s="158"/>
      <c r="AB107" s="158"/>
      <c r="AC107" s="158"/>
      <c r="AD107" s="25"/>
    </row>
    <row r="108" spans="2:30" ht="6.75" customHeight="1">
      <c r="B108" s="24"/>
      <c r="C108" s="33"/>
      <c r="D108" s="33"/>
      <c r="E108" s="33"/>
      <c r="F108" s="33"/>
      <c r="G108" s="33"/>
      <c r="H108" s="33"/>
      <c r="I108" s="33"/>
      <c r="J108" s="33"/>
      <c r="K108" s="33"/>
      <c r="L108" s="33"/>
      <c r="M108" s="33"/>
      <c r="N108" s="33"/>
      <c r="O108" s="33"/>
      <c r="P108" s="33"/>
      <c r="Q108" s="33"/>
      <c r="R108" s="33"/>
      <c r="S108" s="33"/>
      <c r="T108" s="33"/>
      <c r="U108" s="33"/>
      <c r="V108" s="33"/>
      <c r="W108" s="33"/>
      <c r="X108" s="33"/>
      <c r="Y108" s="33"/>
      <c r="Z108" s="33"/>
      <c r="AA108" s="33"/>
      <c r="AB108" s="33"/>
      <c r="AC108" s="33"/>
      <c r="AD108" s="25"/>
    </row>
    <row r="109" spans="2:30" ht="15" customHeight="1">
      <c r="B109" s="24"/>
      <c r="C109" s="28"/>
      <c r="D109" s="35" t="s">
        <v>32</v>
      </c>
      <c r="E109" s="28"/>
      <c r="F109" s="28"/>
      <c r="G109" s="28"/>
      <c r="H109" s="28"/>
      <c r="I109" s="28"/>
      <c r="J109" s="28"/>
      <c r="K109" s="28"/>
      <c r="L109" s="28"/>
      <c r="M109" s="28"/>
      <c r="N109" s="28"/>
      <c r="O109" s="28"/>
      <c r="P109" s="28"/>
      <c r="Q109" s="28"/>
      <c r="R109" s="28"/>
      <c r="S109" s="28"/>
      <c r="T109" s="28"/>
      <c r="U109" s="28"/>
      <c r="V109" s="28"/>
      <c r="W109" s="28"/>
      <c r="X109" s="28"/>
      <c r="Y109" s="28"/>
      <c r="Z109" s="28"/>
      <c r="AA109" s="28"/>
      <c r="AB109" s="28"/>
      <c r="AC109" s="28"/>
      <c r="AD109" s="25"/>
    </row>
    <row r="110" spans="2:30" ht="6.75" customHeight="1">
      <c r="B110" s="24"/>
      <c r="C110" s="28"/>
      <c r="D110" s="35"/>
      <c r="E110" s="28"/>
      <c r="F110" s="28"/>
      <c r="G110" s="28"/>
      <c r="H110" s="28"/>
      <c r="I110" s="28"/>
      <c r="J110" s="28"/>
      <c r="K110" s="28"/>
      <c r="L110" s="28"/>
      <c r="M110" s="28"/>
      <c r="N110" s="28"/>
      <c r="O110" s="28"/>
      <c r="P110" s="28"/>
      <c r="Q110" s="28"/>
      <c r="R110" s="28"/>
      <c r="S110" s="28"/>
      <c r="T110" s="28"/>
      <c r="U110" s="28"/>
      <c r="V110" s="28"/>
      <c r="W110" s="28"/>
      <c r="X110" s="28"/>
      <c r="Y110" s="28"/>
      <c r="Z110" s="28"/>
      <c r="AA110" s="28"/>
      <c r="AB110" s="28"/>
      <c r="AC110" s="28"/>
      <c r="AD110" s="25"/>
    </row>
    <row r="111" spans="2:30" ht="36" customHeight="1">
      <c r="B111" s="24"/>
      <c r="C111" s="28"/>
      <c r="D111" s="150" t="s">
        <v>363</v>
      </c>
      <c r="E111" s="150"/>
      <c r="F111" s="150"/>
      <c r="G111" s="150"/>
      <c r="H111" s="150"/>
      <c r="I111" s="150"/>
      <c r="J111" s="150"/>
      <c r="K111" s="150"/>
      <c r="L111" s="150"/>
      <c r="M111" s="150"/>
      <c r="N111" s="150"/>
      <c r="O111" s="150"/>
      <c r="P111" s="150"/>
      <c r="Q111" s="150"/>
      <c r="R111" s="150"/>
      <c r="S111" s="150"/>
      <c r="T111" s="150"/>
      <c r="U111" s="150"/>
      <c r="V111" s="150"/>
      <c r="W111" s="150"/>
      <c r="X111" s="150"/>
      <c r="Y111" s="150"/>
      <c r="Z111" s="150"/>
      <c r="AA111" s="150"/>
      <c r="AB111" s="150"/>
      <c r="AC111" s="150"/>
      <c r="AD111" s="25"/>
    </row>
    <row r="112" spans="2:30" ht="6.75" customHeight="1">
      <c r="B112" s="24"/>
      <c r="C112" s="28"/>
      <c r="D112" s="33"/>
      <c r="E112" s="33"/>
      <c r="F112" s="33"/>
      <c r="G112" s="33"/>
      <c r="H112" s="33"/>
      <c r="I112" s="33"/>
      <c r="J112" s="33"/>
      <c r="K112" s="33"/>
      <c r="L112" s="33"/>
      <c r="M112" s="33"/>
      <c r="N112" s="33"/>
      <c r="O112" s="33"/>
      <c r="P112" s="33"/>
      <c r="Q112" s="33"/>
      <c r="R112" s="33"/>
      <c r="S112" s="33"/>
      <c r="T112" s="33"/>
      <c r="U112" s="33"/>
      <c r="V112" s="33"/>
      <c r="W112" s="33"/>
      <c r="X112" s="33"/>
      <c r="Y112" s="33"/>
      <c r="Z112" s="33"/>
      <c r="AA112" s="33"/>
      <c r="AB112" s="33"/>
      <c r="AC112" s="33"/>
      <c r="AD112" s="25"/>
    </row>
    <row r="113" spans="2:30" ht="15" customHeight="1">
      <c r="B113" s="24"/>
      <c r="C113" s="28"/>
      <c r="D113" s="35" t="s">
        <v>33</v>
      </c>
      <c r="E113" s="28"/>
      <c r="F113" s="28"/>
      <c r="G113" s="28"/>
      <c r="H113" s="28"/>
      <c r="I113" s="28"/>
      <c r="J113" s="28"/>
      <c r="K113" s="28"/>
      <c r="L113" s="28"/>
      <c r="M113" s="28"/>
      <c r="N113" s="28"/>
      <c r="O113" s="28"/>
      <c r="P113" s="28"/>
      <c r="Q113" s="28"/>
      <c r="R113" s="28"/>
      <c r="S113" s="28"/>
      <c r="T113" s="28"/>
      <c r="U113" s="28"/>
      <c r="V113" s="28"/>
      <c r="W113" s="28"/>
      <c r="X113" s="28"/>
      <c r="Y113" s="28"/>
      <c r="Z113" s="28"/>
      <c r="AA113" s="28"/>
      <c r="AB113" s="28"/>
      <c r="AC113" s="28"/>
      <c r="AD113" s="25"/>
    </row>
    <row r="114" spans="2:30" ht="6.75" customHeight="1">
      <c r="B114" s="24"/>
      <c r="C114" s="28"/>
      <c r="D114" s="35"/>
      <c r="E114" s="28"/>
      <c r="F114" s="28"/>
      <c r="G114" s="28"/>
      <c r="H114" s="28"/>
      <c r="I114" s="28"/>
      <c r="J114" s="28"/>
      <c r="K114" s="28"/>
      <c r="L114" s="28"/>
      <c r="M114" s="28"/>
      <c r="N114" s="28"/>
      <c r="O114" s="28"/>
      <c r="P114" s="28"/>
      <c r="Q114" s="28"/>
      <c r="R114" s="28"/>
      <c r="S114" s="28"/>
      <c r="T114" s="28"/>
      <c r="U114" s="28"/>
      <c r="V114" s="28"/>
      <c r="W114" s="28"/>
      <c r="X114" s="28"/>
      <c r="Y114" s="28"/>
      <c r="Z114" s="28"/>
      <c r="AA114" s="28"/>
      <c r="AB114" s="28"/>
      <c r="AC114" s="28"/>
      <c r="AD114" s="25"/>
    </row>
    <row r="115" spans="2:30" ht="24" customHeight="1">
      <c r="B115" s="24"/>
      <c r="C115" s="28"/>
      <c r="D115" s="150" t="s">
        <v>364</v>
      </c>
      <c r="E115" s="150"/>
      <c r="F115" s="150"/>
      <c r="G115" s="150"/>
      <c r="H115" s="150"/>
      <c r="I115" s="150"/>
      <c r="J115" s="150"/>
      <c r="K115" s="150"/>
      <c r="L115" s="150"/>
      <c r="M115" s="150"/>
      <c r="N115" s="150"/>
      <c r="O115" s="150"/>
      <c r="P115" s="150"/>
      <c r="Q115" s="150"/>
      <c r="R115" s="150"/>
      <c r="S115" s="150"/>
      <c r="T115" s="150"/>
      <c r="U115" s="150"/>
      <c r="V115" s="150"/>
      <c r="W115" s="150"/>
      <c r="X115" s="150"/>
      <c r="Y115" s="150"/>
      <c r="Z115" s="150"/>
      <c r="AA115" s="150"/>
      <c r="AB115" s="150"/>
      <c r="AC115" s="150"/>
      <c r="AD115" s="25"/>
    </row>
    <row r="116" spans="2:30" ht="6.75" customHeight="1">
      <c r="B116" s="24"/>
      <c r="C116" s="28"/>
      <c r="D116" s="36"/>
      <c r="E116" s="36"/>
      <c r="F116" s="36"/>
      <c r="G116" s="36"/>
      <c r="H116" s="36"/>
      <c r="I116" s="36"/>
      <c r="J116" s="36"/>
      <c r="K116" s="36"/>
      <c r="L116" s="36"/>
      <c r="M116" s="36"/>
      <c r="N116" s="36"/>
      <c r="O116" s="36"/>
      <c r="P116" s="36"/>
      <c r="Q116" s="36"/>
      <c r="R116" s="36"/>
      <c r="S116" s="36"/>
      <c r="T116" s="36"/>
      <c r="U116" s="36"/>
      <c r="V116" s="36"/>
      <c r="W116" s="36"/>
      <c r="X116" s="36"/>
      <c r="Y116" s="36"/>
      <c r="Z116" s="36"/>
      <c r="AA116" s="36"/>
      <c r="AB116" s="36"/>
      <c r="AC116" s="36"/>
      <c r="AD116" s="25"/>
    </row>
    <row r="117" spans="2:30" ht="15" customHeight="1">
      <c r="B117" s="24"/>
      <c r="C117" s="28"/>
      <c r="D117" s="35" t="s">
        <v>34</v>
      </c>
      <c r="E117" s="37"/>
      <c r="F117" s="37"/>
      <c r="G117" s="38"/>
      <c r="H117" s="148"/>
      <c r="I117" s="148"/>
      <c r="J117" s="148"/>
      <c r="K117" s="148"/>
      <c r="L117" s="148"/>
      <c r="M117" s="148"/>
      <c r="N117" s="148"/>
      <c r="O117" s="148"/>
      <c r="P117" s="148"/>
      <c r="Q117" s="148"/>
      <c r="R117" s="148"/>
      <c r="S117" s="148"/>
      <c r="T117" s="148"/>
      <c r="U117" s="148"/>
      <c r="V117" s="148"/>
      <c r="W117" s="148"/>
      <c r="X117" s="148"/>
      <c r="Y117" s="148"/>
      <c r="Z117" s="148"/>
      <c r="AA117" s="148"/>
      <c r="AB117" s="148"/>
      <c r="AC117" s="148"/>
      <c r="AD117" s="25"/>
    </row>
    <row r="118" spans="2:30" ht="6.75" customHeight="1">
      <c r="B118" s="24"/>
      <c r="C118" s="28"/>
      <c r="D118" s="39"/>
      <c r="E118" s="39"/>
      <c r="F118" s="39"/>
      <c r="G118" s="40"/>
      <c r="H118" s="40"/>
      <c r="I118" s="40"/>
      <c r="J118" s="40"/>
      <c r="K118" s="40"/>
      <c r="L118" s="40"/>
      <c r="M118" s="40"/>
      <c r="N118" s="40"/>
      <c r="O118" s="40"/>
      <c r="P118" s="40"/>
      <c r="Q118" s="40"/>
      <c r="R118" s="40"/>
      <c r="S118" s="40"/>
      <c r="T118" s="40"/>
      <c r="U118" s="40"/>
      <c r="V118" s="40"/>
      <c r="W118" s="40"/>
      <c r="X118" s="40"/>
      <c r="Y118" s="40"/>
      <c r="Z118" s="40"/>
      <c r="AA118" s="40"/>
      <c r="AB118" s="40"/>
      <c r="AC118" s="40"/>
      <c r="AD118" s="25"/>
    </row>
    <row r="119" spans="2:30" ht="15" customHeight="1">
      <c r="B119" s="24"/>
      <c r="C119" s="28"/>
      <c r="D119" s="35" t="s">
        <v>425</v>
      </c>
      <c r="E119" s="35"/>
      <c r="F119" s="35"/>
      <c r="G119" s="41"/>
      <c r="H119" s="148"/>
      <c r="I119" s="148"/>
      <c r="J119" s="148"/>
      <c r="K119" s="148"/>
      <c r="L119" s="148"/>
      <c r="M119" s="148"/>
      <c r="N119" s="148"/>
      <c r="O119" s="148"/>
      <c r="P119" s="148"/>
      <c r="Q119" s="148"/>
      <c r="R119" s="148"/>
      <c r="S119" s="148"/>
      <c r="T119" s="148"/>
      <c r="U119" s="148"/>
      <c r="V119" s="148"/>
      <c r="W119" s="148"/>
      <c r="X119" s="148"/>
      <c r="Y119" s="148"/>
      <c r="Z119" s="148"/>
      <c r="AA119" s="148"/>
      <c r="AB119" s="148"/>
      <c r="AC119" s="148"/>
      <c r="AD119" s="25"/>
    </row>
    <row r="120" spans="2:30" ht="15" customHeight="1" thickBot="1">
      <c r="B120" s="29"/>
      <c r="C120" s="30"/>
      <c r="D120" s="30"/>
      <c r="E120" s="30"/>
      <c r="F120" s="30"/>
      <c r="G120" s="30"/>
      <c r="H120" s="30"/>
      <c r="I120" s="30"/>
      <c r="J120" s="30"/>
      <c r="K120" s="30"/>
      <c r="L120" s="30"/>
      <c r="M120" s="30"/>
      <c r="N120" s="30"/>
      <c r="O120" s="30"/>
      <c r="P120" s="30"/>
      <c r="Q120" s="30"/>
      <c r="R120" s="30"/>
      <c r="S120" s="30"/>
      <c r="T120" s="30"/>
      <c r="U120" s="30"/>
      <c r="V120" s="30"/>
      <c r="W120" s="30"/>
      <c r="X120" s="30"/>
      <c r="Y120" s="30"/>
      <c r="Z120" s="30"/>
      <c r="AA120" s="30"/>
      <c r="AB120" s="30"/>
      <c r="AC120" s="30"/>
      <c r="AD120" s="31"/>
    </row>
    <row r="121" spans="2:30" ht="15" customHeight="1" thickBot="1"/>
    <row r="122" spans="2:30" ht="15" customHeight="1">
      <c r="B122" s="21"/>
      <c r="C122" s="22"/>
      <c r="D122" s="22"/>
      <c r="E122" s="22"/>
      <c r="F122" s="22"/>
      <c r="G122" s="22"/>
      <c r="H122" s="22"/>
      <c r="I122" s="22"/>
      <c r="J122" s="22"/>
      <c r="K122" s="22"/>
      <c r="L122" s="22"/>
      <c r="M122" s="22"/>
      <c r="N122" s="22"/>
      <c r="O122" s="22"/>
      <c r="P122" s="22"/>
      <c r="Q122" s="22"/>
      <c r="R122" s="22"/>
      <c r="S122" s="22"/>
      <c r="T122" s="22"/>
      <c r="U122" s="22"/>
      <c r="V122" s="22"/>
      <c r="W122" s="22"/>
      <c r="X122" s="22"/>
      <c r="Y122" s="22"/>
      <c r="Z122" s="22"/>
      <c r="AA122" s="22"/>
      <c r="AB122" s="22"/>
      <c r="AC122" s="22"/>
      <c r="AD122" s="23"/>
    </row>
    <row r="123" spans="2:30" ht="36" customHeight="1">
      <c r="B123" s="24"/>
      <c r="C123" s="150" t="s">
        <v>365</v>
      </c>
      <c r="D123" s="150"/>
      <c r="E123" s="150"/>
      <c r="F123" s="150"/>
      <c r="G123" s="150"/>
      <c r="H123" s="150"/>
      <c r="I123" s="150"/>
      <c r="J123" s="150"/>
      <c r="K123" s="150"/>
      <c r="L123" s="150"/>
      <c r="M123" s="150"/>
      <c r="N123" s="150"/>
      <c r="O123" s="150"/>
      <c r="P123" s="150"/>
      <c r="Q123" s="150"/>
      <c r="R123" s="150"/>
      <c r="S123" s="150"/>
      <c r="T123" s="150"/>
      <c r="U123" s="150"/>
      <c r="V123" s="150"/>
      <c r="W123" s="150"/>
      <c r="X123" s="150"/>
      <c r="Y123" s="150"/>
      <c r="Z123" s="150"/>
      <c r="AA123" s="150"/>
      <c r="AB123" s="150"/>
      <c r="AC123" s="150"/>
      <c r="AD123" s="25"/>
    </row>
    <row r="124" spans="2:30" ht="6.75" customHeight="1">
      <c r="B124" s="24"/>
      <c r="C124" s="28"/>
      <c r="D124" s="28"/>
      <c r="E124" s="28"/>
      <c r="F124" s="28"/>
      <c r="G124" s="28"/>
      <c r="H124" s="28"/>
      <c r="I124" s="28"/>
      <c r="J124" s="28"/>
      <c r="K124" s="28"/>
      <c r="L124" s="28"/>
      <c r="M124" s="28"/>
      <c r="N124" s="28"/>
      <c r="O124" s="28"/>
      <c r="P124" s="28"/>
      <c r="Q124" s="28"/>
      <c r="R124" s="28"/>
      <c r="S124" s="28"/>
      <c r="T124" s="28"/>
      <c r="U124" s="28"/>
      <c r="V124" s="28"/>
      <c r="W124" s="28"/>
      <c r="X124" s="28"/>
      <c r="Y124" s="28"/>
      <c r="Z124" s="28"/>
      <c r="AA124" s="28"/>
      <c r="AB124" s="28"/>
      <c r="AC124" s="28"/>
      <c r="AD124" s="25"/>
    </row>
    <row r="125" spans="2:30" ht="15" customHeight="1">
      <c r="B125" s="24"/>
      <c r="C125" s="28"/>
      <c r="D125" s="42" t="s">
        <v>35</v>
      </c>
      <c r="E125" s="28"/>
      <c r="F125" s="28"/>
      <c r="G125" s="148"/>
      <c r="H125" s="148"/>
      <c r="I125" s="148"/>
      <c r="J125" s="148"/>
      <c r="K125" s="148"/>
      <c r="L125" s="148"/>
      <c r="M125" s="148"/>
      <c r="N125" s="148"/>
      <c r="O125" s="148"/>
      <c r="P125" s="148"/>
      <c r="Q125" s="148"/>
      <c r="R125" s="148"/>
      <c r="S125" s="148"/>
      <c r="T125" s="148"/>
      <c r="U125" s="148"/>
      <c r="V125" s="148"/>
      <c r="W125" s="148"/>
      <c r="X125" s="148"/>
      <c r="Y125" s="148"/>
      <c r="Z125" s="148"/>
      <c r="AA125" s="148"/>
      <c r="AB125" s="148"/>
      <c r="AC125" s="148"/>
      <c r="AD125" s="25"/>
    </row>
    <row r="126" spans="2:30" ht="15" customHeight="1">
      <c r="B126" s="24"/>
      <c r="C126" s="28"/>
      <c r="D126" s="42" t="s">
        <v>36</v>
      </c>
      <c r="E126" s="28"/>
      <c r="F126" s="28"/>
      <c r="G126" s="28"/>
      <c r="H126" s="28"/>
      <c r="I126" s="28"/>
      <c r="J126" s="28"/>
      <c r="K126" s="149"/>
      <c r="L126" s="149"/>
      <c r="M126" s="149"/>
      <c r="N126" s="149"/>
      <c r="O126" s="149"/>
      <c r="P126" s="149"/>
      <c r="Q126" s="149"/>
      <c r="R126" s="149"/>
      <c r="S126" s="149"/>
      <c r="T126" s="149"/>
      <c r="U126" s="149"/>
      <c r="V126" s="149"/>
      <c r="W126" s="149"/>
      <c r="X126" s="149"/>
      <c r="Y126" s="149"/>
      <c r="Z126" s="149"/>
      <c r="AA126" s="149"/>
      <c r="AB126" s="149"/>
      <c r="AC126" s="149"/>
      <c r="AD126" s="25"/>
    </row>
    <row r="127" spans="2:30" ht="15" customHeight="1">
      <c r="B127" s="24"/>
      <c r="C127" s="28"/>
      <c r="D127" s="42" t="s">
        <v>37</v>
      </c>
      <c r="E127" s="28"/>
      <c r="F127" s="28"/>
      <c r="G127" s="148"/>
      <c r="H127" s="148"/>
      <c r="I127" s="148"/>
      <c r="J127" s="148"/>
      <c r="K127" s="148"/>
      <c r="L127" s="148"/>
      <c r="M127" s="148"/>
      <c r="N127" s="148"/>
      <c r="O127" s="148"/>
      <c r="P127" s="148"/>
      <c r="Q127" s="148"/>
      <c r="R127" s="148"/>
      <c r="S127" s="148"/>
      <c r="T127" s="148"/>
      <c r="U127" s="148"/>
      <c r="V127" s="148"/>
      <c r="W127" s="148"/>
      <c r="X127" s="148"/>
      <c r="Y127" s="148"/>
      <c r="Z127" s="148"/>
      <c r="AA127" s="148"/>
      <c r="AB127" s="148"/>
      <c r="AC127" s="148"/>
      <c r="AD127" s="25"/>
    </row>
    <row r="128" spans="2:30" ht="15" customHeight="1">
      <c r="B128" s="24"/>
      <c r="C128" s="28"/>
      <c r="D128" s="42" t="s">
        <v>38</v>
      </c>
      <c r="E128" s="28"/>
      <c r="F128" s="28"/>
      <c r="G128" s="28"/>
      <c r="H128" s="28"/>
      <c r="I128" s="149"/>
      <c r="J128" s="149"/>
      <c r="K128" s="149"/>
      <c r="L128" s="149"/>
      <c r="M128" s="149"/>
      <c r="N128" s="149"/>
      <c r="O128" s="149"/>
      <c r="P128" s="149"/>
      <c r="Q128" s="149"/>
      <c r="R128" s="149"/>
      <c r="S128" s="149"/>
      <c r="T128" s="149"/>
      <c r="U128" s="149"/>
      <c r="V128" s="149"/>
      <c r="W128" s="149"/>
      <c r="X128" s="149"/>
      <c r="Y128" s="149"/>
      <c r="Z128" s="149"/>
      <c r="AA128" s="149"/>
      <c r="AB128" s="149"/>
      <c r="AC128" s="149"/>
      <c r="AD128" s="25"/>
    </row>
    <row r="129" spans="2:30" ht="15" customHeight="1">
      <c r="B129" s="24"/>
      <c r="C129" s="28"/>
      <c r="D129" s="42" t="s">
        <v>39</v>
      </c>
      <c r="E129" s="28"/>
      <c r="F129" s="28"/>
      <c r="G129" s="148"/>
      <c r="H129" s="148"/>
      <c r="I129" s="148"/>
      <c r="J129" s="148"/>
      <c r="K129" s="148"/>
      <c r="L129" s="148"/>
      <c r="M129" s="148"/>
      <c r="N129" s="148"/>
      <c r="O129" s="148"/>
      <c r="P129" s="148"/>
      <c r="Q129" s="148"/>
      <c r="R129" s="42" t="s">
        <v>40</v>
      </c>
      <c r="S129" s="42"/>
      <c r="T129" s="42"/>
      <c r="U129" s="149"/>
      <c r="V129" s="149"/>
      <c r="W129" s="149"/>
      <c r="X129" s="149"/>
      <c r="Y129" s="149"/>
      <c r="Z129" s="149"/>
      <c r="AA129" s="149"/>
      <c r="AB129" s="149"/>
      <c r="AC129" s="149"/>
      <c r="AD129" s="25"/>
    </row>
    <row r="130" spans="2:30" ht="15" customHeight="1" thickBot="1">
      <c r="B130" s="29"/>
      <c r="C130" s="43"/>
      <c r="D130" s="43"/>
      <c r="E130" s="43"/>
      <c r="F130" s="43"/>
      <c r="G130" s="43"/>
      <c r="H130" s="43"/>
      <c r="I130" s="43"/>
      <c r="J130" s="43"/>
      <c r="K130" s="43"/>
      <c r="L130" s="43"/>
      <c r="M130" s="43"/>
      <c r="N130" s="43"/>
      <c r="O130" s="43"/>
      <c r="P130" s="43"/>
      <c r="Q130" s="43"/>
      <c r="R130" s="43"/>
      <c r="S130" s="43"/>
      <c r="T130" s="43"/>
      <c r="U130" s="43"/>
      <c r="V130" s="43"/>
      <c r="W130" s="43"/>
      <c r="X130" s="43"/>
      <c r="Y130" s="43"/>
      <c r="Z130" s="43"/>
      <c r="AA130" s="43"/>
      <c r="AB130" s="43"/>
      <c r="AC130" s="43"/>
      <c r="AD130" s="31"/>
    </row>
    <row r="131" spans="2:30" ht="15" customHeight="1"/>
    <row r="132" spans="2:30" ht="15" customHeight="1"/>
    <row r="133" spans="2:30" ht="15" customHeight="1"/>
    <row r="134" spans="2:30" ht="15" customHeight="1"/>
    <row r="135" spans="2:30" ht="15" customHeight="1"/>
    <row r="136" spans="2:30" ht="15" customHeight="1"/>
  </sheetData>
  <sheetProtection algorithmName="SHA-512" hashValue="G+XXhdf8xv/+hlcgaCC4TjG8ftbbfX3O/oQ+7bdAzCOkuRI5lDBac+Rw28V0ynUZS7NNI32uXociQatII3GX9w==" saltValue="jTFg4Y9prXIFDI5En7WhFA==" spinCount="100000" sheet="1" objects="1" scenarios="1"/>
  <mergeCells count="72">
    <mergeCell ref="C23:AC23"/>
    <mergeCell ref="B1:AD1"/>
    <mergeCell ref="B3:AD3"/>
    <mergeCell ref="B5:AD5"/>
    <mergeCell ref="B7:AD7"/>
    <mergeCell ref="AA9:AD9"/>
    <mergeCell ref="B10:L10"/>
    <mergeCell ref="N10:O10"/>
    <mergeCell ref="C13:K13"/>
    <mergeCell ref="O13:AC13"/>
    <mergeCell ref="C16:AC16"/>
    <mergeCell ref="C19:AC19"/>
    <mergeCell ref="C21:AC21"/>
    <mergeCell ref="C47:AC47"/>
    <mergeCell ref="D25:AC25"/>
    <mergeCell ref="C27:AC27"/>
    <mergeCell ref="C29:AC29"/>
    <mergeCell ref="C31:AC31"/>
    <mergeCell ref="C33:AC33"/>
    <mergeCell ref="C35:AC35"/>
    <mergeCell ref="C37:AC37"/>
    <mergeCell ref="D39:AC39"/>
    <mergeCell ref="C41:AC41"/>
    <mergeCell ref="C43:AC43"/>
    <mergeCell ref="C45:AC45"/>
    <mergeCell ref="D71:AC71"/>
    <mergeCell ref="C49:AC49"/>
    <mergeCell ref="C51:AC51"/>
    <mergeCell ref="C53:AC53"/>
    <mergeCell ref="C55:AC55"/>
    <mergeCell ref="C57:AC57"/>
    <mergeCell ref="C59:AC59"/>
    <mergeCell ref="D61:AC61"/>
    <mergeCell ref="C63:AC63"/>
    <mergeCell ref="D65:AC65"/>
    <mergeCell ref="D67:AC67"/>
    <mergeCell ref="D69:AC69"/>
    <mergeCell ref="C97:AC97"/>
    <mergeCell ref="D73:AC73"/>
    <mergeCell ref="C75:AC75"/>
    <mergeCell ref="C77:AC77"/>
    <mergeCell ref="C79:AC79"/>
    <mergeCell ref="D81:AC81"/>
    <mergeCell ref="C83:AC83"/>
    <mergeCell ref="C85:AC85"/>
    <mergeCell ref="C87:AC87"/>
    <mergeCell ref="C91:AC91"/>
    <mergeCell ref="C93:AC93"/>
    <mergeCell ref="C95:AC95"/>
    <mergeCell ref="D111:AC111"/>
    <mergeCell ref="C99:AC99"/>
    <mergeCell ref="F101:J101"/>
    <mergeCell ref="K101:Z101"/>
    <mergeCell ref="F102:J102"/>
    <mergeCell ref="K102:Z102"/>
    <mergeCell ref="F103:J103"/>
    <mergeCell ref="K103:Z103"/>
    <mergeCell ref="F104:J104"/>
    <mergeCell ref="K104:Z104"/>
    <mergeCell ref="F105:J105"/>
    <mergeCell ref="K105:Z105"/>
    <mergeCell ref="C107:AC107"/>
    <mergeCell ref="G127:AC127"/>
    <mergeCell ref="I128:AC128"/>
    <mergeCell ref="G129:Q129"/>
    <mergeCell ref="U129:AC129"/>
    <mergeCell ref="D115:AC115"/>
    <mergeCell ref="H117:AC117"/>
    <mergeCell ref="H119:AC119"/>
    <mergeCell ref="C123:AC123"/>
    <mergeCell ref="G125:AC125"/>
    <mergeCell ref="K126:AC126"/>
  </mergeCells>
  <dataValidations count="1">
    <dataValidation type="list" allowBlank="1" showInputMessage="1" showErrorMessage="1" sqref="B10:L10" xr:uid="{AACCE0F7-DCA2-4EDC-9062-C098C4DF75FA}">
      <formula1>$AH$10:$AH$42</formula1>
    </dataValidation>
  </dataValidations>
  <hyperlinks>
    <hyperlink ref="AA9:AD9" location="Índice!B11" display="Índice" xr:uid="{F98CC741-D33B-40BF-AD9B-936768A65173}"/>
  </hyperlinks>
  <pageMargins left="0.70866141732283472" right="0.70866141732283472" top="0.74803149606299213" bottom="0.74803149606299213" header="0.31496062992125984" footer="0.31496062992125984"/>
  <pageSetup scale="75" orientation="portrait" r:id="rId1"/>
  <headerFooter>
    <oddHeader>&amp;C Módulo 1 Sección II
Presentación</oddHeader>
    <oddFooter>&amp;LCenso Nacional de Gobiernos Estatales 2023&amp;R&amp;P de &amp;N</oddFoot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36F871-763A-46CD-A27E-EF38D8EE97ED}">
  <dimension ref="A1:AE58"/>
  <sheetViews>
    <sheetView showGridLines="0" zoomScaleNormal="100" workbookViewId="0">
      <selection activeCell="AA9" sqref="AA9:AD9"/>
    </sheetView>
  </sheetViews>
  <sheetFormatPr baseColWidth="10" defaultColWidth="0" defaultRowHeight="15" customHeight="1" zeroHeight="1"/>
  <cols>
    <col min="1" max="1" width="5.7109375" style="51" customWidth="1"/>
    <col min="2" max="30" width="3.7109375" style="51" customWidth="1"/>
    <col min="31" max="31" width="5.7109375" style="51" customWidth="1"/>
    <col min="32" max="16384" width="3.7109375" style="51" hidden="1"/>
  </cols>
  <sheetData>
    <row r="1" spans="2:30" ht="173.25" customHeight="1">
      <c r="B1" s="141" t="s">
        <v>0</v>
      </c>
      <c r="C1" s="142"/>
      <c r="D1" s="142"/>
      <c r="E1" s="142"/>
      <c r="F1" s="142"/>
      <c r="G1" s="142"/>
      <c r="H1" s="142"/>
      <c r="I1" s="142"/>
      <c r="J1" s="142"/>
      <c r="K1" s="142"/>
      <c r="L1" s="142"/>
      <c r="M1" s="142"/>
      <c r="N1" s="142"/>
      <c r="O1" s="142"/>
      <c r="P1" s="142"/>
      <c r="Q1" s="142"/>
      <c r="R1" s="142"/>
      <c r="S1" s="142"/>
      <c r="T1" s="142"/>
      <c r="U1" s="142"/>
      <c r="V1" s="142"/>
      <c r="W1" s="142"/>
      <c r="X1" s="142"/>
      <c r="Y1" s="142"/>
      <c r="Z1" s="142"/>
      <c r="AA1" s="142"/>
      <c r="AB1" s="142"/>
      <c r="AC1" s="142"/>
      <c r="AD1" s="142"/>
    </row>
    <row r="2" spans="2:30" ht="15" customHeight="1">
      <c r="B2" s="1"/>
      <c r="C2" s="1"/>
      <c r="D2" s="1"/>
      <c r="E2" s="1"/>
      <c r="F2" s="1"/>
      <c r="G2" s="1"/>
      <c r="H2" s="1"/>
      <c r="I2" s="1"/>
      <c r="J2" s="1"/>
      <c r="K2" s="1"/>
      <c r="L2" s="1"/>
      <c r="M2" s="1"/>
      <c r="N2" s="1"/>
      <c r="O2" s="1"/>
      <c r="P2" s="1"/>
      <c r="Q2" s="1"/>
      <c r="R2" s="1"/>
      <c r="S2" s="1"/>
      <c r="T2" s="1"/>
      <c r="U2" s="1"/>
      <c r="V2" s="1"/>
      <c r="W2" s="1"/>
      <c r="X2" s="1"/>
      <c r="Y2" s="1"/>
      <c r="Z2" s="1"/>
      <c r="AA2" s="1"/>
      <c r="AB2" s="1"/>
      <c r="AC2" s="1"/>
      <c r="AD2" s="1"/>
    </row>
    <row r="3" spans="2:30" ht="45" customHeight="1">
      <c r="B3" s="143" t="s">
        <v>1</v>
      </c>
      <c r="C3" s="144"/>
      <c r="D3" s="144"/>
      <c r="E3" s="144"/>
      <c r="F3" s="144"/>
      <c r="G3" s="144"/>
      <c r="H3" s="144"/>
      <c r="I3" s="144"/>
      <c r="J3" s="144"/>
      <c r="K3" s="144"/>
      <c r="L3" s="144"/>
      <c r="M3" s="144"/>
      <c r="N3" s="144"/>
      <c r="O3" s="144"/>
      <c r="P3" s="144"/>
      <c r="Q3" s="144"/>
      <c r="R3" s="144"/>
      <c r="S3" s="144"/>
      <c r="T3" s="144"/>
      <c r="U3" s="144"/>
      <c r="V3" s="144"/>
      <c r="W3" s="144"/>
      <c r="X3" s="144"/>
      <c r="Y3" s="144"/>
      <c r="Z3" s="144"/>
      <c r="AA3" s="144"/>
      <c r="AB3" s="144"/>
      <c r="AC3" s="144"/>
      <c r="AD3" s="144"/>
    </row>
    <row r="4" spans="2:30" ht="15" customHeight="1">
      <c r="B4" s="1"/>
      <c r="C4" s="1"/>
      <c r="D4" s="1"/>
      <c r="E4" s="1"/>
      <c r="F4" s="1"/>
      <c r="G4" s="1"/>
      <c r="H4" s="1"/>
      <c r="I4" s="1"/>
      <c r="J4" s="1"/>
      <c r="K4" s="1"/>
      <c r="L4" s="1"/>
      <c r="M4" s="1"/>
      <c r="N4" s="1"/>
      <c r="O4" s="1"/>
      <c r="P4" s="1"/>
      <c r="Q4" s="1"/>
      <c r="R4" s="1"/>
      <c r="S4" s="1"/>
      <c r="T4" s="1"/>
      <c r="U4" s="1"/>
      <c r="V4" s="1"/>
      <c r="W4" s="1"/>
      <c r="X4" s="1"/>
      <c r="Y4" s="1"/>
      <c r="Z4" s="1"/>
      <c r="AA4" s="1"/>
      <c r="AB4" s="1"/>
      <c r="AC4" s="1"/>
      <c r="AD4" s="1"/>
    </row>
    <row r="5" spans="2:30" ht="45" customHeight="1">
      <c r="B5" s="143" t="s">
        <v>407</v>
      </c>
      <c r="C5" s="143"/>
      <c r="D5" s="143"/>
      <c r="E5" s="143"/>
      <c r="F5" s="143"/>
      <c r="G5" s="143"/>
      <c r="H5" s="143"/>
      <c r="I5" s="143"/>
      <c r="J5" s="143"/>
      <c r="K5" s="143"/>
      <c r="L5" s="143"/>
      <c r="M5" s="143"/>
      <c r="N5" s="143"/>
      <c r="O5" s="143"/>
      <c r="P5" s="143"/>
      <c r="Q5" s="143"/>
      <c r="R5" s="143"/>
      <c r="S5" s="143"/>
      <c r="T5" s="143"/>
      <c r="U5" s="143"/>
      <c r="V5" s="143"/>
      <c r="W5" s="143"/>
      <c r="X5" s="143"/>
      <c r="Y5" s="143"/>
      <c r="Z5" s="143"/>
      <c r="AA5" s="143"/>
      <c r="AB5" s="143"/>
      <c r="AC5" s="143"/>
      <c r="AD5" s="143"/>
    </row>
    <row r="6" spans="2:30" ht="15" customHeight="1">
      <c r="B6" s="1"/>
      <c r="C6" s="1"/>
      <c r="D6" s="1"/>
      <c r="E6" s="1"/>
      <c r="F6" s="1"/>
      <c r="G6" s="1"/>
      <c r="H6" s="1"/>
      <c r="I6" s="1"/>
      <c r="J6" s="1"/>
      <c r="K6" s="1"/>
      <c r="L6" s="1"/>
      <c r="M6" s="1"/>
      <c r="N6" s="1"/>
      <c r="O6" s="1"/>
      <c r="P6" s="1"/>
      <c r="Q6" s="1"/>
      <c r="R6" s="1"/>
      <c r="S6" s="1"/>
      <c r="T6" s="1"/>
      <c r="U6" s="1"/>
      <c r="V6" s="1"/>
      <c r="W6" s="1"/>
      <c r="X6" s="1"/>
      <c r="Y6" s="1"/>
      <c r="Z6" s="1"/>
      <c r="AA6" s="1"/>
      <c r="AB6" s="1"/>
      <c r="AC6" s="1"/>
      <c r="AD6" s="1"/>
    </row>
    <row r="7" spans="2:30" ht="60" customHeight="1">
      <c r="B7" s="143" t="s">
        <v>419</v>
      </c>
      <c r="C7" s="143"/>
      <c r="D7" s="143"/>
      <c r="E7" s="143"/>
      <c r="F7" s="143"/>
      <c r="G7" s="143"/>
      <c r="H7" s="143"/>
      <c r="I7" s="143"/>
      <c r="J7" s="143"/>
      <c r="K7" s="143"/>
      <c r="L7" s="143"/>
      <c r="M7" s="143"/>
      <c r="N7" s="143"/>
      <c r="O7" s="143"/>
      <c r="P7" s="143"/>
      <c r="Q7" s="143"/>
      <c r="R7" s="143"/>
      <c r="S7" s="143"/>
      <c r="T7" s="143"/>
      <c r="U7" s="143"/>
      <c r="V7" s="143"/>
      <c r="W7" s="143"/>
      <c r="X7" s="143"/>
      <c r="Y7" s="143"/>
      <c r="Z7" s="143"/>
      <c r="AA7" s="143"/>
      <c r="AB7" s="143"/>
      <c r="AC7" s="143"/>
      <c r="AD7" s="143"/>
    </row>
    <row r="8" spans="2:30" ht="15" customHeight="1">
      <c r="B8" s="2"/>
      <c r="C8" s="1"/>
      <c r="D8" s="1"/>
      <c r="E8" s="1"/>
      <c r="F8" s="1"/>
      <c r="G8" s="1"/>
      <c r="H8" s="1"/>
      <c r="I8" s="1"/>
      <c r="J8" s="1"/>
      <c r="K8" s="1"/>
      <c r="L8" s="1"/>
      <c r="M8" s="1"/>
      <c r="N8" s="2"/>
      <c r="O8" s="1"/>
      <c r="P8" s="1"/>
      <c r="Q8" s="1"/>
      <c r="R8" s="1"/>
      <c r="S8" s="1"/>
      <c r="T8" s="1"/>
      <c r="U8" s="1"/>
      <c r="V8" s="1"/>
      <c r="W8" s="1"/>
      <c r="X8" s="1"/>
      <c r="Y8" s="1"/>
      <c r="Z8" s="1"/>
      <c r="AA8" s="1"/>
      <c r="AB8" s="1"/>
      <c r="AC8" s="1"/>
      <c r="AD8" s="1"/>
    </row>
    <row r="9" spans="2:30" ht="15" customHeight="1" thickBot="1">
      <c r="B9" s="2" t="s">
        <v>3</v>
      </c>
      <c r="C9" s="7"/>
      <c r="D9" s="7"/>
      <c r="E9" s="7"/>
      <c r="F9" s="7"/>
      <c r="G9" s="7"/>
      <c r="H9" s="7"/>
      <c r="I9" s="7"/>
      <c r="J9" s="7"/>
      <c r="K9" s="7"/>
      <c r="L9" s="7"/>
      <c r="M9" s="7"/>
      <c r="N9" s="2" t="s">
        <v>4</v>
      </c>
      <c r="O9" s="7"/>
      <c r="P9" s="1"/>
      <c r="Q9" s="1"/>
      <c r="R9" s="1"/>
      <c r="S9" s="1"/>
      <c r="T9" s="1"/>
      <c r="U9" s="1"/>
      <c r="V9" s="1"/>
      <c r="W9" s="1"/>
      <c r="X9" s="1"/>
      <c r="Y9" s="1"/>
      <c r="Z9" s="1"/>
      <c r="AA9" s="159" t="s">
        <v>2</v>
      </c>
      <c r="AB9" s="159"/>
      <c r="AC9" s="159"/>
      <c r="AD9" s="159"/>
    </row>
    <row r="10" spans="2:30" ht="15" customHeight="1" thickBot="1">
      <c r="B10" s="145" t="str">
        <f>IF(Presentación!B10="","",Presentación!B10)</f>
        <v/>
      </c>
      <c r="C10" s="146"/>
      <c r="D10" s="146"/>
      <c r="E10" s="146"/>
      <c r="F10" s="146"/>
      <c r="G10" s="146"/>
      <c r="H10" s="146"/>
      <c r="I10" s="146"/>
      <c r="J10" s="146"/>
      <c r="K10" s="146"/>
      <c r="L10" s="147"/>
      <c r="M10" s="8"/>
      <c r="N10" s="145" t="str">
        <f>IF(Presentación!N10="","",Presentación!N10)</f>
        <v/>
      </c>
      <c r="O10" s="147"/>
      <c r="P10" s="5"/>
      <c r="Q10" s="5"/>
      <c r="R10" s="5"/>
      <c r="S10" s="5"/>
      <c r="T10" s="5"/>
      <c r="U10" s="5"/>
      <c r="V10" s="5"/>
      <c r="W10" s="5"/>
      <c r="X10" s="5"/>
      <c r="Y10" s="5"/>
      <c r="Z10" s="5"/>
      <c r="AA10" s="5"/>
      <c r="AB10" s="5"/>
      <c r="AC10" s="5"/>
      <c r="AD10" s="5"/>
    </row>
    <row r="11" spans="2:30" ht="15" customHeight="1" thickBot="1"/>
    <row r="12" spans="2:30" ht="15" customHeight="1" thickBot="1">
      <c r="B12" s="164" t="s">
        <v>41</v>
      </c>
      <c r="C12" s="165"/>
      <c r="D12" s="165"/>
      <c r="E12" s="165"/>
      <c r="F12" s="165"/>
      <c r="G12" s="165"/>
      <c r="H12" s="165"/>
      <c r="I12" s="165"/>
      <c r="J12" s="165"/>
      <c r="K12" s="165"/>
      <c r="L12" s="165"/>
      <c r="M12" s="165"/>
      <c r="N12" s="165"/>
      <c r="O12" s="165"/>
      <c r="P12" s="165"/>
      <c r="Q12" s="165"/>
      <c r="R12" s="166"/>
      <c r="S12" s="8"/>
      <c r="T12" s="164" t="s">
        <v>305</v>
      </c>
      <c r="U12" s="165"/>
      <c r="V12" s="165"/>
      <c r="W12" s="165"/>
      <c r="X12" s="165"/>
      <c r="Y12" s="165"/>
      <c r="Z12" s="165"/>
      <c r="AA12" s="165"/>
      <c r="AB12" s="165"/>
      <c r="AC12" s="165"/>
      <c r="AD12" s="166"/>
    </row>
    <row r="13" spans="2:30" ht="48" customHeight="1" thickBot="1">
      <c r="B13" s="55"/>
      <c r="C13" s="167" t="s">
        <v>306</v>
      </c>
      <c r="D13" s="167"/>
      <c r="E13" s="167"/>
      <c r="F13" s="167"/>
      <c r="G13" s="167"/>
      <c r="H13" s="167"/>
      <c r="I13" s="167"/>
      <c r="J13" s="167"/>
      <c r="K13" s="167"/>
      <c r="L13" s="167"/>
      <c r="M13" s="167"/>
      <c r="N13" s="167"/>
      <c r="O13" s="167"/>
      <c r="P13" s="167"/>
      <c r="Q13" s="167"/>
      <c r="R13" s="56"/>
      <c r="S13" s="8"/>
      <c r="T13" s="168" t="s">
        <v>307</v>
      </c>
      <c r="U13" s="169"/>
      <c r="V13" s="169"/>
      <c r="W13" s="169"/>
      <c r="X13" s="169"/>
      <c r="Y13" s="169"/>
      <c r="Z13" s="169"/>
      <c r="AA13" s="169"/>
      <c r="AB13" s="169"/>
      <c r="AC13" s="169"/>
      <c r="AD13" s="170"/>
    </row>
    <row r="14" spans="2:30" ht="15" customHeight="1">
      <c r="B14" s="57"/>
      <c r="C14" s="58"/>
      <c r="D14" s="58"/>
      <c r="E14" s="58"/>
      <c r="F14" s="58"/>
      <c r="G14" s="58"/>
      <c r="H14" s="58"/>
      <c r="I14" s="58"/>
      <c r="J14" s="58"/>
      <c r="K14" s="58"/>
      <c r="L14" s="58"/>
      <c r="M14" s="58"/>
      <c r="N14" s="58"/>
      <c r="O14" s="58"/>
      <c r="P14" s="58"/>
      <c r="Q14" s="58"/>
      <c r="R14" s="59"/>
      <c r="S14" s="8"/>
      <c r="T14" s="60"/>
      <c r="U14" s="8"/>
      <c r="V14" s="8"/>
      <c r="W14"/>
      <c r="X14"/>
      <c r="Y14"/>
      <c r="Z14"/>
      <c r="AA14"/>
      <c r="AB14" s="8"/>
      <c r="AC14" s="8"/>
      <c r="AD14" s="61"/>
    </row>
    <row r="15" spans="2:30" ht="15" customHeight="1">
      <c r="B15" s="60"/>
      <c r="C15" s="42" t="s">
        <v>426</v>
      </c>
      <c r="D15" s="26"/>
      <c r="E15" s="26"/>
      <c r="F15" s="26"/>
      <c r="G15" s="26"/>
      <c r="H15" s="62"/>
      <c r="I15" s="62"/>
      <c r="J15" s="62"/>
      <c r="K15" s="62"/>
      <c r="L15" s="62"/>
      <c r="M15" s="171"/>
      <c r="N15" s="171"/>
      <c r="O15" s="171"/>
      <c r="P15" s="171"/>
      <c r="Q15" s="171"/>
      <c r="R15" s="61"/>
      <c r="S15" s="8"/>
      <c r="T15" s="60"/>
      <c r="U15" s="155" t="s">
        <v>43</v>
      </c>
      <c r="V15" s="149"/>
      <c r="W15" s="149"/>
      <c r="X15" s="149"/>
      <c r="Y15" s="149"/>
      <c r="Z15" s="149"/>
      <c r="AA15" s="149"/>
      <c r="AB15" s="149"/>
      <c r="AC15" s="156"/>
      <c r="AD15" s="61"/>
    </row>
    <row r="16" spans="2:30" ht="15" customHeight="1">
      <c r="B16" s="60"/>
      <c r="C16" s="42" t="s">
        <v>42</v>
      </c>
      <c r="D16" s="26"/>
      <c r="E16" s="26"/>
      <c r="F16" s="171"/>
      <c r="G16" s="171"/>
      <c r="H16" s="171"/>
      <c r="I16" s="171"/>
      <c r="J16" s="171"/>
      <c r="K16" s="171"/>
      <c r="L16" s="171"/>
      <c r="M16" s="171"/>
      <c r="N16" s="171"/>
      <c r="O16" s="171"/>
      <c r="P16" s="171"/>
      <c r="Q16" s="171"/>
      <c r="R16" s="61"/>
      <c r="S16" s="8"/>
      <c r="T16" s="60"/>
      <c r="U16" s="172"/>
      <c r="V16" s="172"/>
      <c r="W16" s="172"/>
      <c r="X16" s="172"/>
      <c r="Y16" s="172"/>
      <c r="Z16" s="172"/>
      <c r="AA16" s="172"/>
      <c r="AB16" s="172"/>
      <c r="AC16" s="172"/>
      <c r="AD16" s="61"/>
    </row>
    <row r="17" spans="2:30" ht="15" customHeight="1">
      <c r="B17" s="60"/>
      <c r="C17" s="42" t="s">
        <v>44</v>
      </c>
      <c r="D17" s="26"/>
      <c r="E17" s="26"/>
      <c r="F17" s="26"/>
      <c r="G17" s="173"/>
      <c r="H17" s="173"/>
      <c r="I17" s="173"/>
      <c r="J17" s="173"/>
      <c r="K17" s="173"/>
      <c r="L17" s="173"/>
      <c r="M17" s="173"/>
      <c r="N17" s="173"/>
      <c r="O17" s="173"/>
      <c r="P17" s="173"/>
      <c r="Q17" s="173"/>
      <c r="R17" s="61"/>
      <c r="S17" s="8"/>
      <c r="T17" s="60"/>
      <c r="U17" s="172"/>
      <c r="V17" s="172"/>
      <c r="W17" s="172"/>
      <c r="X17" s="172"/>
      <c r="Y17" s="172"/>
      <c r="Z17" s="172"/>
      <c r="AA17" s="172"/>
      <c r="AB17" s="172"/>
      <c r="AC17" s="172"/>
      <c r="AD17" s="61"/>
    </row>
    <row r="18" spans="2:30" ht="15" customHeight="1">
      <c r="B18" s="60"/>
      <c r="C18" s="42" t="s">
        <v>45</v>
      </c>
      <c r="D18" s="26"/>
      <c r="E18" s="26"/>
      <c r="F18" s="26"/>
      <c r="G18" s="26"/>
      <c r="H18" s="173"/>
      <c r="I18" s="173"/>
      <c r="J18" s="173"/>
      <c r="K18" s="173"/>
      <c r="L18" s="173"/>
      <c r="M18" s="173"/>
      <c r="N18" s="173"/>
      <c r="O18" s="173"/>
      <c r="P18" s="173"/>
      <c r="Q18" s="173"/>
      <c r="R18" s="61"/>
      <c r="S18" s="8"/>
      <c r="T18" s="60"/>
      <c r="U18" s="172"/>
      <c r="V18" s="172"/>
      <c r="W18" s="172"/>
      <c r="X18" s="172"/>
      <c r="Y18" s="172"/>
      <c r="Z18" s="172"/>
      <c r="AA18" s="172"/>
      <c r="AB18" s="172"/>
      <c r="AC18" s="172"/>
      <c r="AD18" s="61"/>
    </row>
    <row r="19" spans="2:30" ht="15" customHeight="1">
      <c r="B19" s="60"/>
      <c r="C19" s="42" t="s">
        <v>46</v>
      </c>
      <c r="D19" s="26"/>
      <c r="E19" s="26"/>
      <c r="F19" s="26"/>
      <c r="G19" s="26"/>
      <c r="H19" s="173"/>
      <c r="I19" s="173"/>
      <c r="J19" s="173"/>
      <c r="K19" s="173"/>
      <c r="L19" s="173"/>
      <c r="M19" s="173"/>
      <c r="N19" s="173"/>
      <c r="O19" s="173"/>
      <c r="P19" s="173"/>
      <c r="Q19" s="173"/>
      <c r="R19" s="61"/>
      <c r="S19" s="8"/>
      <c r="T19" s="60"/>
      <c r="U19" s="172"/>
      <c r="V19" s="172"/>
      <c r="W19" s="172"/>
      <c r="X19" s="172"/>
      <c r="Y19" s="172"/>
      <c r="Z19" s="172"/>
      <c r="AA19" s="172"/>
      <c r="AB19" s="172"/>
      <c r="AC19" s="172"/>
      <c r="AD19" s="61"/>
    </row>
    <row r="20" spans="2:30" ht="15" customHeight="1">
      <c r="B20" s="60"/>
      <c r="C20" s="42" t="s">
        <v>37</v>
      </c>
      <c r="D20" s="26"/>
      <c r="E20" s="171"/>
      <c r="F20" s="171"/>
      <c r="G20" s="171"/>
      <c r="H20" s="171"/>
      <c r="I20" s="171"/>
      <c r="J20" s="171"/>
      <c r="K20" s="171"/>
      <c r="L20" s="171"/>
      <c r="M20" s="171"/>
      <c r="N20" s="171"/>
      <c r="O20" s="171"/>
      <c r="P20" s="171"/>
      <c r="Q20" s="171"/>
      <c r="R20" s="61"/>
      <c r="S20" s="8"/>
      <c r="T20" s="60"/>
      <c r="U20" s="172"/>
      <c r="V20" s="172"/>
      <c r="W20" s="172"/>
      <c r="X20" s="172"/>
      <c r="Y20" s="172"/>
      <c r="Z20" s="172"/>
      <c r="AA20" s="172"/>
      <c r="AB20" s="172"/>
      <c r="AC20" s="172"/>
      <c r="AD20" s="61"/>
    </row>
    <row r="21" spans="2:30" ht="15" customHeight="1">
      <c r="B21" s="60"/>
      <c r="C21" s="42" t="s">
        <v>39</v>
      </c>
      <c r="D21" s="26"/>
      <c r="E21" s="26"/>
      <c r="F21" s="173"/>
      <c r="G21" s="173"/>
      <c r="H21" s="173"/>
      <c r="I21" s="173"/>
      <c r="J21" s="173"/>
      <c r="K21" s="173"/>
      <c r="L21" s="173"/>
      <c r="M21" s="173"/>
      <c r="N21" s="173"/>
      <c r="O21" s="173"/>
      <c r="P21" s="173"/>
      <c r="Q21" s="173"/>
      <c r="R21" s="61"/>
      <c r="S21" s="8"/>
      <c r="T21" s="60"/>
      <c r="U21" s="172"/>
      <c r="V21" s="172"/>
      <c r="W21" s="172"/>
      <c r="X21" s="172"/>
      <c r="Y21" s="172"/>
      <c r="Z21" s="172"/>
      <c r="AA21" s="172"/>
      <c r="AB21" s="172"/>
      <c r="AC21" s="172"/>
      <c r="AD21" s="61"/>
    </row>
    <row r="22" spans="2:30" ht="15" customHeight="1">
      <c r="B22" s="60"/>
      <c r="C22" s="42" t="s">
        <v>38</v>
      </c>
      <c r="D22" s="26"/>
      <c r="E22" s="26"/>
      <c r="F22" s="63"/>
      <c r="G22" s="63"/>
      <c r="H22" s="173"/>
      <c r="I22" s="173"/>
      <c r="J22" s="173"/>
      <c r="K22" s="173"/>
      <c r="L22" s="173"/>
      <c r="M22" s="173"/>
      <c r="N22" s="173"/>
      <c r="O22" s="173"/>
      <c r="P22" s="173"/>
      <c r="Q22" s="173"/>
      <c r="R22" s="61"/>
      <c r="S22" s="8"/>
      <c r="T22" s="60"/>
      <c r="U22" s="172"/>
      <c r="V22" s="172"/>
      <c r="W22" s="172"/>
      <c r="X22" s="172"/>
      <c r="Y22" s="172"/>
      <c r="Z22" s="172"/>
      <c r="AA22" s="172"/>
      <c r="AB22" s="172"/>
      <c r="AC22" s="172"/>
      <c r="AD22" s="61"/>
    </row>
    <row r="23" spans="2:30" ht="15" customHeight="1" thickBot="1">
      <c r="B23" s="64"/>
      <c r="C23" s="65"/>
      <c r="D23" s="65"/>
      <c r="E23" s="65"/>
      <c r="F23" s="65"/>
      <c r="G23" s="65"/>
      <c r="H23" s="65"/>
      <c r="I23" s="65"/>
      <c r="J23" s="65"/>
      <c r="K23" s="65"/>
      <c r="L23" s="65"/>
      <c r="M23" s="65"/>
      <c r="N23" s="65"/>
      <c r="O23" s="65"/>
      <c r="P23" s="65"/>
      <c r="Q23" s="65"/>
      <c r="R23" s="66"/>
      <c r="S23" s="8"/>
      <c r="T23" s="64"/>
      <c r="U23" s="65"/>
      <c r="V23" s="65"/>
      <c r="W23" s="65"/>
      <c r="X23" s="65"/>
      <c r="Y23" s="65"/>
      <c r="Z23" s="65"/>
      <c r="AA23" s="65"/>
      <c r="AB23" s="65"/>
      <c r="AC23" s="65"/>
      <c r="AD23" s="66"/>
    </row>
    <row r="24" spans="2:30" ht="15" customHeight="1" thickBot="1">
      <c r="B24"/>
      <c r="C24"/>
      <c r="D24"/>
      <c r="E24"/>
      <c r="F24"/>
      <c r="G24"/>
      <c r="H24"/>
      <c r="I24"/>
      <c r="J24"/>
      <c r="K24"/>
      <c r="L24"/>
      <c r="M24"/>
      <c r="N24"/>
      <c r="O24"/>
      <c r="P24"/>
      <c r="Q24"/>
      <c r="R24"/>
      <c r="S24"/>
      <c r="T24"/>
      <c r="U24"/>
      <c r="V24"/>
      <c r="W24"/>
      <c r="X24"/>
      <c r="Y24"/>
      <c r="Z24"/>
      <c r="AA24"/>
      <c r="AB24"/>
      <c r="AC24"/>
      <c r="AD24"/>
    </row>
    <row r="25" spans="2:30" ht="15" customHeight="1" thickBot="1">
      <c r="B25" s="164" t="s">
        <v>47</v>
      </c>
      <c r="C25" s="165"/>
      <c r="D25" s="165"/>
      <c r="E25" s="165"/>
      <c r="F25" s="165"/>
      <c r="G25" s="165"/>
      <c r="H25" s="165"/>
      <c r="I25" s="165"/>
      <c r="J25" s="165"/>
      <c r="K25" s="165"/>
      <c r="L25" s="165"/>
      <c r="M25" s="165"/>
      <c r="N25" s="165"/>
      <c r="O25" s="165"/>
      <c r="P25" s="165"/>
      <c r="Q25" s="165"/>
      <c r="R25" s="166"/>
      <c r="S25" s="8"/>
      <c r="T25" s="164" t="s">
        <v>305</v>
      </c>
      <c r="U25" s="165"/>
      <c r="V25" s="165"/>
      <c r="W25" s="165"/>
      <c r="X25" s="165"/>
      <c r="Y25" s="165"/>
      <c r="Z25" s="165"/>
      <c r="AA25" s="165"/>
      <c r="AB25" s="165"/>
      <c r="AC25" s="165"/>
      <c r="AD25" s="166"/>
    </row>
    <row r="26" spans="2:30" ht="60" customHeight="1" thickBot="1">
      <c r="B26" s="55"/>
      <c r="C26" s="167" t="s">
        <v>308</v>
      </c>
      <c r="D26" s="167"/>
      <c r="E26" s="167"/>
      <c r="F26" s="167"/>
      <c r="G26" s="167"/>
      <c r="H26" s="167"/>
      <c r="I26" s="167"/>
      <c r="J26" s="167"/>
      <c r="K26" s="167"/>
      <c r="L26" s="167"/>
      <c r="M26" s="167"/>
      <c r="N26" s="167"/>
      <c r="O26" s="167"/>
      <c r="P26" s="167"/>
      <c r="Q26" s="167"/>
      <c r="R26" s="56"/>
      <c r="S26" s="8"/>
      <c r="T26" s="168" t="s">
        <v>307</v>
      </c>
      <c r="U26" s="169"/>
      <c r="V26" s="169"/>
      <c r="W26" s="169"/>
      <c r="X26" s="169"/>
      <c r="Y26" s="169"/>
      <c r="Z26" s="169"/>
      <c r="AA26" s="169"/>
      <c r="AB26" s="169"/>
      <c r="AC26" s="169"/>
      <c r="AD26" s="170"/>
    </row>
    <row r="27" spans="2:30" ht="15" customHeight="1">
      <c r="B27" s="57"/>
      <c r="C27" s="58"/>
      <c r="D27" s="58"/>
      <c r="E27" s="58"/>
      <c r="F27" s="58"/>
      <c r="G27" s="58"/>
      <c r="H27" s="58"/>
      <c r="I27" s="58"/>
      <c r="J27" s="58"/>
      <c r="K27" s="58"/>
      <c r="L27" s="58"/>
      <c r="M27" s="58"/>
      <c r="N27" s="58"/>
      <c r="O27" s="58"/>
      <c r="P27" s="58"/>
      <c r="Q27" s="58"/>
      <c r="R27" s="59"/>
      <c r="S27" s="8"/>
      <c r="T27" s="60"/>
      <c r="U27" s="8"/>
      <c r="V27" s="8"/>
      <c r="W27"/>
      <c r="X27"/>
      <c r="Y27"/>
      <c r="Z27"/>
      <c r="AA27"/>
      <c r="AB27" s="8"/>
      <c r="AC27" s="8"/>
      <c r="AD27" s="61"/>
    </row>
    <row r="28" spans="2:30" ht="15" customHeight="1">
      <c r="B28" s="60"/>
      <c r="C28" s="42" t="s">
        <v>426</v>
      </c>
      <c r="D28" s="26"/>
      <c r="E28" s="26"/>
      <c r="F28" s="26"/>
      <c r="G28" s="26"/>
      <c r="H28" s="62"/>
      <c r="I28" s="62"/>
      <c r="J28" s="62"/>
      <c r="K28" s="62"/>
      <c r="L28" s="62"/>
      <c r="M28" s="171"/>
      <c r="N28" s="171"/>
      <c r="O28" s="171"/>
      <c r="P28" s="171"/>
      <c r="Q28" s="171"/>
      <c r="R28" s="61"/>
      <c r="S28" s="8"/>
      <c r="T28" s="60"/>
      <c r="U28" s="155" t="s">
        <v>43</v>
      </c>
      <c r="V28" s="149"/>
      <c r="W28" s="149"/>
      <c r="X28" s="149"/>
      <c r="Y28" s="149"/>
      <c r="Z28" s="149"/>
      <c r="AA28" s="149"/>
      <c r="AB28" s="149"/>
      <c r="AC28" s="156"/>
      <c r="AD28" s="61"/>
    </row>
    <row r="29" spans="2:30" ht="15" customHeight="1">
      <c r="B29" s="60"/>
      <c r="C29" s="42" t="s">
        <v>42</v>
      </c>
      <c r="D29" s="26"/>
      <c r="E29" s="26"/>
      <c r="F29" s="171"/>
      <c r="G29" s="171"/>
      <c r="H29" s="171"/>
      <c r="I29" s="171"/>
      <c r="J29" s="171"/>
      <c r="K29" s="171"/>
      <c r="L29" s="171"/>
      <c r="M29" s="171"/>
      <c r="N29" s="171"/>
      <c r="O29" s="171"/>
      <c r="P29" s="171"/>
      <c r="Q29" s="171"/>
      <c r="R29" s="61"/>
      <c r="S29" s="8"/>
      <c r="T29" s="60"/>
      <c r="U29" s="172"/>
      <c r="V29" s="172"/>
      <c r="W29" s="172"/>
      <c r="X29" s="172"/>
      <c r="Y29" s="172"/>
      <c r="Z29" s="172"/>
      <c r="AA29" s="172"/>
      <c r="AB29" s="172"/>
      <c r="AC29" s="172"/>
      <c r="AD29" s="61"/>
    </row>
    <row r="30" spans="2:30" ht="15" customHeight="1">
      <c r="B30" s="60"/>
      <c r="C30" s="42" t="s">
        <v>44</v>
      </c>
      <c r="D30" s="26"/>
      <c r="E30" s="26"/>
      <c r="F30" s="26"/>
      <c r="G30" s="173"/>
      <c r="H30" s="173"/>
      <c r="I30" s="173"/>
      <c r="J30" s="173"/>
      <c r="K30" s="173"/>
      <c r="L30" s="173"/>
      <c r="M30" s="173"/>
      <c r="N30" s="173"/>
      <c r="O30" s="173"/>
      <c r="P30" s="173"/>
      <c r="Q30" s="173"/>
      <c r="R30" s="61"/>
      <c r="S30" s="8"/>
      <c r="T30" s="60"/>
      <c r="U30" s="172"/>
      <c r="V30" s="172"/>
      <c r="W30" s="172"/>
      <c r="X30" s="172"/>
      <c r="Y30" s="172"/>
      <c r="Z30" s="172"/>
      <c r="AA30" s="172"/>
      <c r="AB30" s="172"/>
      <c r="AC30" s="172"/>
      <c r="AD30" s="61"/>
    </row>
    <row r="31" spans="2:30" ht="15" customHeight="1">
      <c r="B31" s="60"/>
      <c r="C31" s="42" t="s">
        <v>45</v>
      </c>
      <c r="D31" s="26"/>
      <c r="E31" s="26"/>
      <c r="F31" s="26"/>
      <c r="G31" s="26"/>
      <c r="H31" s="173"/>
      <c r="I31" s="173"/>
      <c r="J31" s="173"/>
      <c r="K31" s="173"/>
      <c r="L31" s="173"/>
      <c r="M31" s="173"/>
      <c r="N31" s="173"/>
      <c r="O31" s="173"/>
      <c r="P31" s="173"/>
      <c r="Q31" s="173"/>
      <c r="R31" s="61"/>
      <c r="S31" s="8"/>
      <c r="T31" s="60"/>
      <c r="U31" s="172"/>
      <c r="V31" s="172"/>
      <c r="W31" s="172"/>
      <c r="X31" s="172"/>
      <c r="Y31" s="172"/>
      <c r="Z31" s="172"/>
      <c r="AA31" s="172"/>
      <c r="AB31" s="172"/>
      <c r="AC31" s="172"/>
      <c r="AD31" s="61"/>
    </row>
    <row r="32" spans="2:30" ht="15" customHeight="1">
      <c r="B32" s="60"/>
      <c r="C32" s="42" t="s">
        <v>46</v>
      </c>
      <c r="D32" s="26"/>
      <c r="E32" s="26"/>
      <c r="F32" s="26"/>
      <c r="G32" s="26"/>
      <c r="H32" s="173"/>
      <c r="I32" s="173"/>
      <c r="J32" s="173"/>
      <c r="K32" s="173"/>
      <c r="L32" s="173"/>
      <c r="M32" s="173"/>
      <c r="N32" s="173"/>
      <c r="O32" s="173"/>
      <c r="P32" s="173"/>
      <c r="Q32" s="173"/>
      <c r="R32" s="61"/>
      <c r="S32" s="8"/>
      <c r="T32" s="60"/>
      <c r="U32" s="172"/>
      <c r="V32" s="172"/>
      <c r="W32" s="172"/>
      <c r="X32" s="172"/>
      <c r="Y32" s="172"/>
      <c r="Z32" s="172"/>
      <c r="AA32" s="172"/>
      <c r="AB32" s="172"/>
      <c r="AC32" s="172"/>
      <c r="AD32" s="61"/>
    </row>
    <row r="33" spans="2:30" ht="15" customHeight="1">
      <c r="B33" s="60"/>
      <c r="C33" s="42" t="s">
        <v>37</v>
      </c>
      <c r="D33" s="26"/>
      <c r="E33" s="171"/>
      <c r="F33" s="171"/>
      <c r="G33" s="171"/>
      <c r="H33" s="171"/>
      <c r="I33" s="171"/>
      <c r="J33" s="171"/>
      <c r="K33" s="171"/>
      <c r="L33" s="171"/>
      <c r="M33" s="171"/>
      <c r="N33" s="171"/>
      <c r="O33" s="171"/>
      <c r="P33" s="171"/>
      <c r="Q33" s="171"/>
      <c r="R33" s="61"/>
      <c r="S33" s="8"/>
      <c r="T33" s="60"/>
      <c r="U33" s="172"/>
      <c r="V33" s="172"/>
      <c r="W33" s="172"/>
      <c r="X33" s="172"/>
      <c r="Y33" s="172"/>
      <c r="Z33" s="172"/>
      <c r="AA33" s="172"/>
      <c r="AB33" s="172"/>
      <c r="AC33" s="172"/>
      <c r="AD33" s="61"/>
    </row>
    <row r="34" spans="2:30" ht="15" customHeight="1">
      <c r="B34" s="60"/>
      <c r="C34" s="42" t="s">
        <v>39</v>
      </c>
      <c r="D34" s="26"/>
      <c r="E34" s="26"/>
      <c r="F34" s="173"/>
      <c r="G34" s="173"/>
      <c r="H34" s="173"/>
      <c r="I34" s="173"/>
      <c r="J34" s="173"/>
      <c r="K34" s="173"/>
      <c r="L34" s="173"/>
      <c r="M34" s="173"/>
      <c r="N34" s="173"/>
      <c r="O34" s="173"/>
      <c r="P34" s="173"/>
      <c r="Q34" s="173"/>
      <c r="R34" s="61"/>
      <c r="S34" s="8"/>
      <c r="T34" s="60"/>
      <c r="U34" s="172"/>
      <c r="V34" s="172"/>
      <c r="W34" s="172"/>
      <c r="X34" s="172"/>
      <c r="Y34" s="172"/>
      <c r="Z34" s="172"/>
      <c r="AA34" s="172"/>
      <c r="AB34" s="172"/>
      <c r="AC34" s="172"/>
      <c r="AD34" s="61"/>
    </row>
    <row r="35" spans="2:30" ht="15" customHeight="1">
      <c r="B35" s="60"/>
      <c r="C35" s="42" t="s">
        <v>38</v>
      </c>
      <c r="D35" s="26"/>
      <c r="E35" s="26"/>
      <c r="F35" s="63"/>
      <c r="G35" s="63"/>
      <c r="H35" s="173"/>
      <c r="I35" s="173"/>
      <c r="J35" s="173"/>
      <c r="K35" s="173"/>
      <c r="L35" s="173"/>
      <c r="M35" s="173"/>
      <c r="N35" s="173"/>
      <c r="O35" s="173"/>
      <c r="P35" s="173"/>
      <c r="Q35" s="173"/>
      <c r="R35" s="61"/>
      <c r="S35" s="8"/>
      <c r="T35" s="60"/>
      <c r="U35" s="172"/>
      <c r="V35" s="172"/>
      <c r="W35" s="172"/>
      <c r="X35" s="172"/>
      <c r="Y35" s="172"/>
      <c r="Z35" s="172"/>
      <c r="AA35" s="172"/>
      <c r="AB35" s="172"/>
      <c r="AC35" s="172"/>
      <c r="AD35" s="61"/>
    </row>
    <row r="36" spans="2:30" ht="15" customHeight="1" thickBot="1">
      <c r="B36" s="64"/>
      <c r="C36" s="65"/>
      <c r="D36" s="65"/>
      <c r="E36" s="65"/>
      <c r="F36" s="65"/>
      <c r="G36" s="65"/>
      <c r="H36" s="65"/>
      <c r="I36" s="65"/>
      <c r="J36" s="65"/>
      <c r="K36" s="65"/>
      <c r="L36" s="65"/>
      <c r="M36" s="65"/>
      <c r="N36" s="65"/>
      <c r="O36" s="65"/>
      <c r="P36" s="65"/>
      <c r="Q36" s="65"/>
      <c r="R36" s="66"/>
      <c r="S36" s="8"/>
      <c r="T36" s="64"/>
      <c r="U36" s="65"/>
      <c r="V36" s="65"/>
      <c r="W36" s="65"/>
      <c r="X36" s="65"/>
      <c r="Y36" s="65"/>
      <c r="Z36" s="65"/>
      <c r="AA36" s="65"/>
      <c r="AB36" s="65"/>
      <c r="AC36" s="65"/>
      <c r="AD36" s="66"/>
    </row>
    <row r="37" spans="2:30" ht="15" customHeight="1" thickBot="1">
      <c r="B37"/>
      <c r="C37"/>
      <c r="D37"/>
      <c r="E37"/>
      <c r="F37"/>
      <c r="G37"/>
      <c r="H37"/>
      <c r="I37"/>
      <c r="J37"/>
      <c r="K37"/>
      <c r="L37"/>
      <c r="M37"/>
      <c r="N37"/>
      <c r="O37"/>
      <c r="P37"/>
      <c r="Q37"/>
      <c r="R37"/>
      <c r="S37"/>
      <c r="T37"/>
      <c r="U37"/>
      <c r="V37"/>
      <c r="W37"/>
      <c r="X37"/>
      <c r="Y37"/>
      <c r="Z37"/>
      <c r="AA37"/>
      <c r="AB37"/>
      <c r="AC37"/>
      <c r="AD37"/>
    </row>
    <row r="38" spans="2:30" ht="15" customHeight="1" thickBot="1">
      <c r="B38" s="164" t="s">
        <v>48</v>
      </c>
      <c r="C38" s="165"/>
      <c r="D38" s="165"/>
      <c r="E38" s="165"/>
      <c r="F38" s="165"/>
      <c r="G38" s="165"/>
      <c r="H38" s="165"/>
      <c r="I38" s="165"/>
      <c r="J38" s="165"/>
      <c r="K38" s="165"/>
      <c r="L38" s="165"/>
      <c r="M38" s="165"/>
      <c r="N38" s="165"/>
      <c r="O38" s="165"/>
      <c r="P38" s="165"/>
      <c r="Q38" s="165"/>
      <c r="R38" s="166"/>
      <c r="S38" s="8"/>
      <c r="T38" s="164" t="s">
        <v>305</v>
      </c>
      <c r="U38" s="165"/>
      <c r="V38" s="165"/>
      <c r="W38" s="165"/>
      <c r="X38" s="165"/>
      <c r="Y38" s="165"/>
      <c r="Z38" s="165"/>
      <c r="AA38" s="165"/>
      <c r="AB38" s="165"/>
      <c r="AC38" s="165"/>
      <c r="AD38" s="166"/>
    </row>
    <row r="39" spans="2:30" ht="72" customHeight="1" thickBot="1">
      <c r="B39" s="55"/>
      <c r="C39" s="174" t="s">
        <v>309</v>
      </c>
      <c r="D39" s="174"/>
      <c r="E39" s="174"/>
      <c r="F39" s="174"/>
      <c r="G39" s="174"/>
      <c r="H39" s="174"/>
      <c r="I39" s="174"/>
      <c r="J39" s="174"/>
      <c r="K39" s="174"/>
      <c r="L39" s="174"/>
      <c r="M39" s="174"/>
      <c r="N39" s="174"/>
      <c r="O39" s="174"/>
      <c r="P39" s="174"/>
      <c r="Q39" s="174"/>
      <c r="R39" s="56"/>
      <c r="S39" s="8"/>
      <c r="T39" s="168" t="s">
        <v>307</v>
      </c>
      <c r="U39" s="169"/>
      <c r="V39" s="169"/>
      <c r="W39" s="169"/>
      <c r="X39" s="169"/>
      <c r="Y39" s="169"/>
      <c r="Z39" s="169"/>
      <c r="AA39" s="169"/>
      <c r="AB39" s="169"/>
      <c r="AC39" s="169"/>
      <c r="AD39" s="170"/>
    </row>
    <row r="40" spans="2:30" ht="15" customHeight="1">
      <c r="B40" s="57"/>
      <c r="C40" s="58"/>
      <c r="D40" s="58"/>
      <c r="E40" s="58"/>
      <c r="F40" s="58"/>
      <c r="G40" s="58"/>
      <c r="H40" s="58"/>
      <c r="I40" s="58"/>
      <c r="J40" s="58"/>
      <c r="K40" s="58"/>
      <c r="L40" s="58"/>
      <c r="M40" s="58"/>
      <c r="N40" s="58"/>
      <c r="O40" s="58"/>
      <c r="P40" s="58"/>
      <c r="Q40" s="58"/>
      <c r="R40" s="59"/>
      <c r="S40" s="8"/>
      <c r="T40" s="60"/>
      <c r="U40" s="8"/>
      <c r="V40" s="8"/>
      <c r="W40"/>
      <c r="X40"/>
      <c r="Y40"/>
      <c r="Z40"/>
      <c r="AA40"/>
      <c r="AB40" s="8"/>
      <c r="AC40" s="8"/>
      <c r="AD40" s="61"/>
    </row>
    <row r="41" spans="2:30" ht="15" customHeight="1">
      <c r="B41" s="60"/>
      <c r="C41" s="42" t="s">
        <v>426</v>
      </c>
      <c r="D41" s="26"/>
      <c r="E41" s="26"/>
      <c r="F41" s="26"/>
      <c r="G41" s="26"/>
      <c r="H41" s="62"/>
      <c r="I41" s="62"/>
      <c r="J41" s="62"/>
      <c r="K41" s="62"/>
      <c r="L41" s="62"/>
      <c r="M41" s="171"/>
      <c r="N41" s="171"/>
      <c r="O41" s="171"/>
      <c r="P41" s="171"/>
      <c r="Q41" s="171"/>
      <c r="R41" s="61"/>
      <c r="S41" s="8"/>
      <c r="T41" s="60"/>
      <c r="U41" s="155" t="s">
        <v>43</v>
      </c>
      <c r="V41" s="149"/>
      <c r="W41" s="149"/>
      <c r="X41" s="149"/>
      <c r="Y41" s="149"/>
      <c r="Z41" s="149"/>
      <c r="AA41" s="149"/>
      <c r="AB41" s="149"/>
      <c r="AC41" s="156"/>
      <c r="AD41" s="61"/>
    </row>
    <row r="42" spans="2:30" ht="15" customHeight="1">
      <c r="B42" s="60"/>
      <c r="C42" s="42" t="s">
        <v>42</v>
      </c>
      <c r="D42" s="26"/>
      <c r="E42" s="26"/>
      <c r="F42" s="171"/>
      <c r="G42" s="171"/>
      <c r="H42" s="171"/>
      <c r="I42" s="171"/>
      <c r="J42" s="171"/>
      <c r="K42" s="171"/>
      <c r="L42" s="171"/>
      <c r="M42" s="171"/>
      <c r="N42" s="171"/>
      <c r="O42" s="171"/>
      <c r="P42" s="171"/>
      <c r="Q42" s="171"/>
      <c r="R42" s="61"/>
      <c r="S42" s="8"/>
      <c r="T42" s="60"/>
      <c r="U42" s="172"/>
      <c r="V42" s="172"/>
      <c r="W42" s="172"/>
      <c r="X42" s="172"/>
      <c r="Y42" s="172"/>
      <c r="Z42" s="172"/>
      <c r="AA42" s="172"/>
      <c r="AB42" s="172"/>
      <c r="AC42" s="172"/>
      <c r="AD42" s="61"/>
    </row>
    <row r="43" spans="2:30" ht="15" customHeight="1">
      <c r="B43" s="60"/>
      <c r="C43" s="42" t="s">
        <v>44</v>
      </c>
      <c r="D43" s="26"/>
      <c r="E43" s="26"/>
      <c r="F43" s="26"/>
      <c r="G43" s="173"/>
      <c r="H43" s="173"/>
      <c r="I43" s="173"/>
      <c r="J43" s="173"/>
      <c r="K43" s="173"/>
      <c r="L43" s="173"/>
      <c r="M43" s="173"/>
      <c r="N43" s="173"/>
      <c r="O43" s="173"/>
      <c r="P43" s="173"/>
      <c r="Q43" s="173"/>
      <c r="R43" s="61"/>
      <c r="S43" s="8"/>
      <c r="T43" s="60"/>
      <c r="U43" s="172"/>
      <c r="V43" s="172"/>
      <c r="W43" s="172"/>
      <c r="X43" s="172"/>
      <c r="Y43" s="172"/>
      <c r="Z43" s="172"/>
      <c r="AA43" s="172"/>
      <c r="AB43" s="172"/>
      <c r="AC43" s="172"/>
      <c r="AD43" s="61"/>
    </row>
    <row r="44" spans="2:30" ht="15" customHeight="1">
      <c r="B44" s="60"/>
      <c r="C44" s="42" t="s">
        <v>45</v>
      </c>
      <c r="D44" s="26"/>
      <c r="E44" s="26"/>
      <c r="F44" s="26"/>
      <c r="G44" s="26"/>
      <c r="H44" s="173"/>
      <c r="I44" s="173"/>
      <c r="J44" s="173"/>
      <c r="K44" s="173"/>
      <c r="L44" s="173"/>
      <c r="M44" s="173"/>
      <c r="N44" s="173"/>
      <c r="O44" s="173"/>
      <c r="P44" s="173"/>
      <c r="Q44" s="173"/>
      <c r="R44" s="61"/>
      <c r="S44" s="8"/>
      <c r="T44" s="60"/>
      <c r="U44" s="172"/>
      <c r="V44" s="172"/>
      <c r="W44" s="172"/>
      <c r="X44" s="172"/>
      <c r="Y44" s="172"/>
      <c r="Z44" s="172"/>
      <c r="AA44" s="172"/>
      <c r="AB44" s="172"/>
      <c r="AC44" s="172"/>
      <c r="AD44" s="61"/>
    </row>
    <row r="45" spans="2:30" ht="15" customHeight="1">
      <c r="B45" s="60"/>
      <c r="C45" s="42" t="s">
        <v>46</v>
      </c>
      <c r="D45" s="26"/>
      <c r="E45" s="26"/>
      <c r="F45" s="26"/>
      <c r="G45" s="26"/>
      <c r="H45" s="173"/>
      <c r="I45" s="173"/>
      <c r="J45" s="173"/>
      <c r="K45" s="173"/>
      <c r="L45" s="173"/>
      <c r="M45" s="173"/>
      <c r="N45" s="173"/>
      <c r="O45" s="173"/>
      <c r="P45" s="173"/>
      <c r="Q45" s="173"/>
      <c r="R45" s="61"/>
      <c r="S45" s="8"/>
      <c r="T45" s="60"/>
      <c r="U45" s="172"/>
      <c r="V45" s="172"/>
      <c r="W45" s="172"/>
      <c r="X45" s="172"/>
      <c r="Y45" s="172"/>
      <c r="Z45" s="172"/>
      <c r="AA45" s="172"/>
      <c r="AB45" s="172"/>
      <c r="AC45" s="172"/>
      <c r="AD45" s="61"/>
    </row>
    <row r="46" spans="2:30" ht="15" customHeight="1">
      <c r="B46" s="60"/>
      <c r="C46" s="42" t="s">
        <v>37</v>
      </c>
      <c r="D46" s="26"/>
      <c r="E46" s="171"/>
      <c r="F46" s="171"/>
      <c r="G46" s="171"/>
      <c r="H46" s="171"/>
      <c r="I46" s="171"/>
      <c r="J46" s="171"/>
      <c r="K46" s="171"/>
      <c r="L46" s="171"/>
      <c r="M46" s="171"/>
      <c r="N46" s="171"/>
      <c r="O46" s="171"/>
      <c r="P46" s="171"/>
      <c r="Q46" s="171"/>
      <c r="R46" s="61"/>
      <c r="S46" s="8"/>
      <c r="T46" s="60"/>
      <c r="U46" s="172"/>
      <c r="V46" s="172"/>
      <c r="W46" s="172"/>
      <c r="X46" s="172"/>
      <c r="Y46" s="172"/>
      <c r="Z46" s="172"/>
      <c r="AA46" s="172"/>
      <c r="AB46" s="172"/>
      <c r="AC46" s="172"/>
      <c r="AD46" s="61"/>
    </row>
    <row r="47" spans="2:30" ht="15" customHeight="1">
      <c r="B47" s="60"/>
      <c r="C47" s="42" t="s">
        <v>39</v>
      </c>
      <c r="D47" s="26"/>
      <c r="E47" s="26"/>
      <c r="F47" s="173"/>
      <c r="G47" s="173"/>
      <c r="H47" s="173"/>
      <c r="I47" s="173"/>
      <c r="J47" s="173"/>
      <c r="K47" s="173"/>
      <c r="L47" s="173"/>
      <c r="M47" s="173"/>
      <c r="N47" s="173"/>
      <c r="O47" s="173"/>
      <c r="P47" s="173"/>
      <c r="Q47" s="173"/>
      <c r="R47" s="61"/>
      <c r="S47" s="8"/>
      <c r="T47" s="60"/>
      <c r="U47" s="172"/>
      <c r="V47" s="172"/>
      <c r="W47" s="172"/>
      <c r="X47" s="172"/>
      <c r="Y47" s="172"/>
      <c r="Z47" s="172"/>
      <c r="AA47" s="172"/>
      <c r="AB47" s="172"/>
      <c r="AC47" s="172"/>
      <c r="AD47" s="61"/>
    </row>
    <row r="48" spans="2:30" ht="15" customHeight="1">
      <c r="B48" s="60"/>
      <c r="C48" s="42" t="s">
        <v>38</v>
      </c>
      <c r="D48" s="26"/>
      <c r="E48" s="26"/>
      <c r="F48" s="63"/>
      <c r="G48" s="63"/>
      <c r="H48" s="173"/>
      <c r="I48" s="173"/>
      <c r="J48" s="173"/>
      <c r="K48" s="173"/>
      <c r="L48" s="173"/>
      <c r="M48" s="173"/>
      <c r="N48" s="173"/>
      <c r="O48" s="173"/>
      <c r="P48" s="173"/>
      <c r="Q48" s="173"/>
      <c r="R48" s="61"/>
      <c r="S48" s="8"/>
      <c r="T48" s="60"/>
      <c r="U48" s="172"/>
      <c r="V48" s="172"/>
      <c r="W48" s="172"/>
      <c r="X48" s="172"/>
      <c r="Y48" s="172"/>
      <c r="Z48" s="172"/>
      <c r="AA48" s="172"/>
      <c r="AB48" s="172"/>
      <c r="AC48" s="172"/>
      <c r="AD48" s="61"/>
    </row>
    <row r="49" spans="2:30" ht="15" customHeight="1" thickBot="1">
      <c r="B49" s="64"/>
      <c r="C49" s="65"/>
      <c r="D49" s="65"/>
      <c r="E49" s="65"/>
      <c r="F49" s="65"/>
      <c r="G49" s="65"/>
      <c r="H49" s="65"/>
      <c r="I49" s="65"/>
      <c r="J49" s="65"/>
      <c r="K49" s="65"/>
      <c r="L49" s="65"/>
      <c r="M49" s="65"/>
      <c r="N49" s="65"/>
      <c r="O49" s="65"/>
      <c r="P49" s="65"/>
      <c r="Q49" s="65"/>
      <c r="R49" s="66"/>
      <c r="S49" s="8"/>
      <c r="T49" s="64"/>
      <c r="U49" s="65"/>
      <c r="V49" s="65"/>
      <c r="W49" s="65"/>
      <c r="X49" s="65"/>
      <c r="Y49" s="65"/>
      <c r="Z49" s="65"/>
      <c r="AA49" s="65"/>
      <c r="AB49" s="65"/>
      <c r="AC49" s="65"/>
      <c r="AD49" s="66"/>
    </row>
    <row r="50" spans="2:30" ht="15" customHeight="1" thickBot="1">
      <c r="B50"/>
      <c r="C50"/>
      <c r="D50"/>
      <c r="E50"/>
      <c r="F50"/>
      <c r="G50"/>
      <c r="H50"/>
      <c r="I50"/>
      <c r="J50"/>
      <c r="K50"/>
      <c r="L50"/>
      <c r="M50"/>
      <c r="N50"/>
      <c r="O50"/>
      <c r="P50"/>
      <c r="Q50"/>
      <c r="R50"/>
      <c r="S50"/>
      <c r="T50"/>
      <c r="U50"/>
      <c r="V50"/>
      <c r="W50"/>
      <c r="X50"/>
      <c r="Y50"/>
      <c r="Z50"/>
      <c r="AA50"/>
      <c r="AB50"/>
      <c r="AC50"/>
      <c r="AD50"/>
    </row>
    <row r="51" spans="2:30" ht="15" customHeight="1">
      <c r="B51" s="67"/>
      <c r="C51" s="68" t="s">
        <v>49</v>
      </c>
      <c r="D51" s="68"/>
      <c r="E51" s="68"/>
      <c r="F51" s="68"/>
      <c r="G51" s="68"/>
      <c r="H51" s="68"/>
      <c r="I51" s="68"/>
      <c r="J51" s="68"/>
      <c r="K51" s="68"/>
      <c r="L51" s="68"/>
      <c r="M51" s="68"/>
      <c r="N51" s="68"/>
      <c r="O51" s="68"/>
      <c r="P51" s="68"/>
      <c r="Q51" s="68"/>
      <c r="R51" s="68"/>
      <c r="S51" s="68"/>
      <c r="T51" s="68"/>
      <c r="U51" s="68"/>
      <c r="V51" s="68"/>
      <c r="W51" s="68"/>
      <c r="X51" s="68"/>
      <c r="Y51" s="68"/>
      <c r="Z51" s="68"/>
      <c r="AA51" s="68"/>
      <c r="AB51" s="68"/>
      <c r="AC51" s="68"/>
      <c r="AD51" s="69"/>
    </row>
    <row r="52" spans="2:30" ht="72" customHeight="1" thickBot="1">
      <c r="B52" s="70"/>
      <c r="C52" s="175"/>
      <c r="D52" s="175"/>
      <c r="E52" s="175"/>
      <c r="F52" s="175"/>
      <c r="G52" s="175"/>
      <c r="H52" s="175"/>
      <c r="I52" s="175"/>
      <c r="J52" s="175"/>
      <c r="K52" s="175"/>
      <c r="L52" s="175"/>
      <c r="M52" s="175"/>
      <c r="N52" s="175"/>
      <c r="O52" s="175"/>
      <c r="P52" s="175"/>
      <c r="Q52" s="175"/>
      <c r="R52" s="175"/>
      <c r="S52" s="175"/>
      <c r="T52" s="175"/>
      <c r="U52" s="175"/>
      <c r="V52" s="175"/>
      <c r="W52" s="175"/>
      <c r="X52" s="175"/>
      <c r="Y52" s="175"/>
      <c r="Z52" s="175"/>
      <c r="AA52" s="175"/>
      <c r="AB52" s="175"/>
      <c r="AC52" s="175"/>
      <c r="AD52" s="71"/>
    </row>
    <row r="53" spans="2:30" ht="15" customHeight="1"/>
    <row r="54" spans="2:30" ht="15" customHeight="1"/>
    <row r="55" spans="2:30" ht="15" customHeight="1"/>
    <row r="56" spans="2:30" ht="15" customHeight="1"/>
    <row r="57" spans="2:30" ht="15" customHeight="1"/>
    <row r="58" spans="2:30" ht="15" customHeight="1"/>
  </sheetData>
  <sheetProtection algorithmName="SHA-512" hashValue="M4uNKTnK1+KnHyzTqKa9oFep1NYwYI33BJavV5wZ7TfSKQxtEC70gfWWUIWTK3y9N5HxUUQxsqRl7bnhIFHjoA==" saltValue="DFhdQamur42VwCJFKTogDA==" spinCount="100000" sheet="1" objects="1" scenarios="1"/>
  <mergeCells count="50">
    <mergeCell ref="C52:AC52"/>
    <mergeCell ref="F42:Q42"/>
    <mergeCell ref="U42:AC48"/>
    <mergeCell ref="G43:Q43"/>
    <mergeCell ref="H44:Q44"/>
    <mergeCell ref="H45:Q45"/>
    <mergeCell ref="E46:Q46"/>
    <mergeCell ref="F47:Q47"/>
    <mergeCell ref="H48:Q48"/>
    <mergeCell ref="B38:R38"/>
    <mergeCell ref="T38:AD38"/>
    <mergeCell ref="C39:Q39"/>
    <mergeCell ref="T39:AD39"/>
    <mergeCell ref="M41:Q41"/>
    <mergeCell ref="U41:AC41"/>
    <mergeCell ref="F29:Q29"/>
    <mergeCell ref="U29:AC35"/>
    <mergeCell ref="G30:Q30"/>
    <mergeCell ref="H31:Q31"/>
    <mergeCell ref="H32:Q32"/>
    <mergeCell ref="E33:Q33"/>
    <mergeCell ref="F34:Q34"/>
    <mergeCell ref="H35:Q35"/>
    <mergeCell ref="B25:R25"/>
    <mergeCell ref="T25:AD25"/>
    <mergeCell ref="C26:Q26"/>
    <mergeCell ref="T26:AD26"/>
    <mergeCell ref="M28:Q28"/>
    <mergeCell ref="U28:AC28"/>
    <mergeCell ref="F16:Q16"/>
    <mergeCell ref="U16:AC22"/>
    <mergeCell ref="G17:Q17"/>
    <mergeCell ref="H18:Q18"/>
    <mergeCell ref="H19:Q19"/>
    <mergeCell ref="E20:Q20"/>
    <mergeCell ref="F21:Q21"/>
    <mergeCell ref="H22:Q22"/>
    <mergeCell ref="B12:R12"/>
    <mergeCell ref="T12:AD12"/>
    <mergeCell ref="C13:Q13"/>
    <mergeCell ref="T13:AD13"/>
    <mergeCell ref="M15:Q15"/>
    <mergeCell ref="U15:AC15"/>
    <mergeCell ref="B10:L10"/>
    <mergeCell ref="N10:O10"/>
    <mergeCell ref="B1:AD1"/>
    <mergeCell ref="B3:AD3"/>
    <mergeCell ref="B5:AD5"/>
    <mergeCell ref="B7:AD7"/>
    <mergeCell ref="AA9:AD9"/>
  </mergeCells>
  <hyperlinks>
    <hyperlink ref="AA9:AD9" location="Índice!B13" display="Índice" xr:uid="{54FBE5C3-ED5A-40A6-AC4D-226DA68C20AB}"/>
  </hyperlinks>
  <pageMargins left="0.70866141732283472" right="0.70866141732283472" top="0.74803149606299213" bottom="0.74803149606299213" header="0.31496062992125984" footer="0.31496062992125984"/>
  <pageSetup scale="75" orientation="portrait" r:id="rId1"/>
  <headerFooter>
    <oddHeader>&amp;CMódulo 1 Sección II
Informantes</oddHeader>
    <oddFooter>&amp;LCenso Nacional de Gobiernos Estatales 2023&amp;R&amp;P de &amp;N</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45E154-F92D-4D07-BAD0-427A503D1970}">
  <dimension ref="A1:XFC72"/>
  <sheetViews>
    <sheetView showGridLines="0" zoomScaleNormal="100" workbookViewId="0">
      <selection activeCell="BB9" sqref="BB9:BE9"/>
    </sheetView>
  </sheetViews>
  <sheetFormatPr baseColWidth="10" defaultColWidth="0" defaultRowHeight="15" customHeight="1" zeroHeight="1"/>
  <cols>
    <col min="1" max="1" width="5.7109375" customWidth="1"/>
    <col min="2" max="57" width="3.7109375" customWidth="1"/>
    <col min="58" max="58" width="5.7109375" customWidth="1"/>
    <col min="59" max="16378" width="8.7109375" hidden="1"/>
    <col min="16379" max="16379" width="5.7109375" hidden="1"/>
    <col min="16380" max="16383" width="11.42578125" hidden="1"/>
    <col min="16384" max="16384" width="8.7109375" hidden="1"/>
  </cols>
  <sheetData>
    <row r="1" spans="1:61" s="72" customFormat="1" ht="173.25" customHeight="1">
      <c r="B1" s="141" t="s">
        <v>0</v>
      </c>
      <c r="C1" s="141"/>
      <c r="D1" s="141"/>
      <c r="E1" s="141"/>
      <c r="F1" s="141"/>
      <c r="G1" s="141"/>
      <c r="H1" s="141"/>
      <c r="I1" s="141"/>
      <c r="J1" s="141"/>
      <c r="K1" s="141"/>
      <c r="L1" s="141"/>
      <c r="M1" s="141"/>
      <c r="N1" s="141"/>
      <c r="O1" s="141"/>
      <c r="P1" s="141"/>
      <c r="Q1" s="141"/>
      <c r="R1" s="141"/>
      <c r="S1" s="141"/>
      <c r="T1" s="141"/>
      <c r="U1" s="141"/>
      <c r="V1" s="141"/>
      <c r="W1" s="141"/>
      <c r="X1" s="141"/>
      <c r="Y1" s="141"/>
      <c r="Z1" s="141"/>
      <c r="AA1" s="141"/>
      <c r="AB1" s="141"/>
      <c r="AC1" s="141"/>
      <c r="AD1" s="141"/>
      <c r="AE1" s="141"/>
      <c r="AF1" s="141"/>
      <c r="AG1" s="141"/>
      <c r="AH1" s="141"/>
      <c r="AI1" s="141"/>
      <c r="AJ1" s="141"/>
      <c r="AK1" s="141"/>
      <c r="AL1" s="141"/>
      <c r="AM1" s="141"/>
      <c r="AN1" s="141"/>
      <c r="AO1" s="141"/>
      <c r="AP1" s="141"/>
      <c r="AQ1" s="141"/>
      <c r="AR1" s="141"/>
      <c r="AS1" s="141"/>
      <c r="AT1" s="141"/>
      <c r="AU1" s="141"/>
      <c r="AV1" s="141"/>
      <c r="AW1" s="141"/>
      <c r="AX1" s="141"/>
      <c r="AY1" s="141"/>
      <c r="AZ1" s="141"/>
      <c r="BA1" s="141"/>
      <c r="BB1" s="141"/>
      <c r="BC1" s="141"/>
      <c r="BD1" s="141"/>
      <c r="BE1" s="141"/>
    </row>
    <row r="2" spans="1:61" s="73" customFormat="1" ht="15" customHeight="1"/>
    <row r="3" spans="1:61" s="8" customFormat="1" ht="45" customHeight="1">
      <c r="B3" s="177" t="s">
        <v>1</v>
      </c>
      <c r="C3" s="177"/>
      <c r="D3" s="177"/>
      <c r="E3" s="177"/>
      <c r="F3" s="177"/>
      <c r="G3" s="177"/>
      <c r="H3" s="177"/>
      <c r="I3" s="177"/>
      <c r="J3" s="177"/>
      <c r="K3" s="177"/>
      <c r="L3" s="177"/>
      <c r="M3" s="177"/>
      <c r="N3" s="177"/>
      <c r="O3" s="177"/>
      <c r="P3" s="177"/>
      <c r="Q3" s="177"/>
      <c r="R3" s="177"/>
      <c r="S3" s="177"/>
      <c r="T3" s="177"/>
      <c r="U3" s="177"/>
      <c r="V3" s="177"/>
      <c r="W3" s="177"/>
      <c r="X3" s="177"/>
      <c r="Y3" s="177"/>
      <c r="Z3" s="177"/>
      <c r="AA3" s="177"/>
      <c r="AB3" s="177"/>
      <c r="AC3" s="177"/>
      <c r="AD3" s="177"/>
      <c r="AE3" s="177"/>
      <c r="AF3" s="177"/>
      <c r="AG3" s="177"/>
      <c r="AH3" s="177"/>
      <c r="AI3" s="177"/>
      <c r="AJ3" s="177"/>
      <c r="AK3" s="177"/>
      <c r="AL3" s="177"/>
      <c r="AM3" s="177"/>
      <c r="AN3" s="177"/>
      <c r="AO3" s="177"/>
      <c r="AP3" s="177"/>
      <c r="AQ3" s="177"/>
      <c r="AR3" s="177"/>
      <c r="AS3" s="177"/>
      <c r="AT3" s="177"/>
      <c r="AU3" s="177"/>
      <c r="AV3" s="177"/>
      <c r="AW3" s="177"/>
      <c r="AX3" s="177"/>
      <c r="AY3" s="177"/>
      <c r="AZ3" s="177"/>
      <c r="BA3" s="177"/>
      <c r="BB3" s="177"/>
      <c r="BC3" s="177"/>
      <c r="BD3" s="177"/>
      <c r="BE3" s="177"/>
    </row>
    <row r="4" spans="1:61" s="73" customFormat="1" ht="15" customHeight="1"/>
    <row r="5" spans="1:61" s="62" customFormat="1" ht="45" customHeight="1">
      <c r="B5" s="143" t="s">
        <v>407</v>
      </c>
      <c r="C5" s="143"/>
      <c r="D5" s="143"/>
      <c r="E5" s="143"/>
      <c r="F5" s="143"/>
      <c r="G5" s="143"/>
      <c r="H5" s="143"/>
      <c r="I5" s="143"/>
      <c r="J5" s="143"/>
      <c r="K5" s="143"/>
      <c r="L5" s="143"/>
      <c r="M5" s="143"/>
      <c r="N5" s="143"/>
      <c r="O5" s="143"/>
      <c r="P5" s="143"/>
      <c r="Q5" s="143"/>
      <c r="R5" s="143"/>
      <c r="S5" s="143"/>
      <c r="T5" s="143"/>
      <c r="U5" s="143"/>
      <c r="V5" s="143"/>
      <c r="W5" s="143"/>
      <c r="X5" s="143"/>
      <c r="Y5" s="143"/>
      <c r="Z5" s="143"/>
      <c r="AA5" s="143"/>
      <c r="AB5" s="143"/>
      <c r="AC5" s="143"/>
      <c r="AD5" s="143"/>
      <c r="AE5" s="143"/>
      <c r="AF5" s="143"/>
      <c r="AG5" s="143"/>
      <c r="AH5" s="143"/>
      <c r="AI5" s="143"/>
      <c r="AJ5" s="143"/>
      <c r="AK5" s="143"/>
      <c r="AL5" s="143"/>
      <c r="AM5" s="143"/>
      <c r="AN5" s="143"/>
      <c r="AO5" s="143"/>
      <c r="AP5" s="143"/>
      <c r="AQ5" s="143"/>
      <c r="AR5" s="143"/>
      <c r="AS5" s="143"/>
      <c r="AT5" s="143"/>
      <c r="AU5" s="143"/>
      <c r="AV5" s="143"/>
      <c r="AW5" s="143"/>
      <c r="AX5" s="143"/>
      <c r="AY5" s="143"/>
      <c r="AZ5" s="143"/>
      <c r="BA5" s="143"/>
      <c r="BB5" s="143"/>
      <c r="BC5" s="143"/>
      <c r="BD5" s="143"/>
      <c r="BE5" s="143"/>
    </row>
    <row r="6" spans="1:61" s="62" customFormat="1" ht="15" customHeight="1">
      <c r="B6" s="1"/>
      <c r="C6" s="1"/>
      <c r="D6" s="1"/>
      <c r="E6" s="1"/>
      <c r="F6" s="1"/>
      <c r="G6" s="1"/>
      <c r="H6" s="1"/>
      <c r="I6" s="1"/>
      <c r="J6" s="1"/>
      <c r="K6" s="1"/>
      <c r="L6" s="1"/>
      <c r="M6" s="1"/>
      <c r="N6" s="1"/>
      <c r="O6" s="1"/>
      <c r="P6" s="1"/>
      <c r="Q6" s="1"/>
      <c r="R6" s="1"/>
      <c r="S6" s="1"/>
      <c r="T6" s="1"/>
      <c r="U6" s="1"/>
      <c r="V6" s="1"/>
      <c r="W6" s="1"/>
      <c r="X6" s="1"/>
      <c r="Y6" s="1"/>
      <c r="Z6" s="1"/>
      <c r="AA6" s="1"/>
      <c r="AB6" s="1"/>
      <c r="AC6" s="1"/>
      <c r="AD6" s="1"/>
    </row>
    <row r="7" spans="1:61" s="8" customFormat="1" ht="60" customHeight="1">
      <c r="B7" s="178" t="s">
        <v>366</v>
      </c>
      <c r="C7" s="178"/>
      <c r="D7" s="178"/>
      <c r="E7" s="178"/>
      <c r="F7" s="178"/>
      <c r="G7" s="178"/>
      <c r="H7" s="178"/>
      <c r="I7" s="178"/>
      <c r="J7" s="178"/>
      <c r="K7" s="178"/>
      <c r="L7" s="178"/>
      <c r="M7" s="178"/>
      <c r="N7" s="178"/>
      <c r="O7" s="178"/>
      <c r="P7" s="178"/>
      <c r="Q7" s="178"/>
      <c r="R7" s="178"/>
      <c r="S7" s="178"/>
      <c r="T7" s="178"/>
      <c r="U7" s="178"/>
      <c r="V7" s="178"/>
      <c r="W7" s="178"/>
      <c r="X7" s="178"/>
      <c r="Y7" s="178"/>
      <c r="Z7" s="178"/>
      <c r="AA7" s="178"/>
      <c r="AB7" s="178"/>
      <c r="AC7" s="178"/>
      <c r="AD7" s="178"/>
      <c r="AE7" s="178"/>
      <c r="AF7" s="178"/>
      <c r="AG7" s="178"/>
      <c r="AH7" s="178"/>
      <c r="AI7" s="178"/>
      <c r="AJ7" s="178"/>
      <c r="AK7" s="178"/>
      <c r="AL7" s="178"/>
      <c r="AM7" s="178"/>
      <c r="AN7" s="178"/>
      <c r="AO7" s="178"/>
      <c r="AP7" s="178"/>
      <c r="AQ7" s="178"/>
      <c r="AR7" s="178"/>
      <c r="AS7" s="178"/>
      <c r="AT7" s="178"/>
      <c r="AU7" s="178"/>
      <c r="AV7" s="178"/>
      <c r="AW7" s="178"/>
      <c r="AX7" s="178"/>
      <c r="AY7" s="178"/>
      <c r="AZ7" s="178"/>
      <c r="BA7" s="178"/>
      <c r="BB7" s="178"/>
      <c r="BC7" s="178"/>
      <c r="BD7" s="178"/>
      <c r="BE7" s="178"/>
    </row>
    <row r="8" spans="1:61" s="73" customFormat="1" ht="15" customHeight="1"/>
    <row r="9" spans="1:61" s="74" customFormat="1" ht="15" customHeight="1" thickBot="1">
      <c r="B9" s="75" t="s">
        <v>3</v>
      </c>
      <c r="N9" s="75" t="s">
        <v>4</v>
      </c>
      <c r="AA9"/>
      <c r="AB9"/>
      <c r="AC9"/>
      <c r="AD9"/>
      <c r="AE9"/>
      <c r="AF9"/>
      <c r="AG9"/>
      <c r="AH9"/>
      <c r="AI9"/>
      <c r="AJ9"/>
      <c r="AK9"/>
      <c r="AL9"/>
      <c r="AM9"/>
      <c r="AN9"/>
      <c r="AO9"/>
      <c r="AP9"/>
      <c r="AQ9"/>
      <c r="AR9"/>
      <c r="AS9"/>
      <c r="AT9"/>
      <c r="AU9"/>
      <c r="AV9"/>
      <c r="AW9"/>
      <c r="AX9"/>
      <c r="AY9"/>
      <c r="AZ9"/>
      <c r="BA9"/>
      <c r="BB9" s="159" t="s">
        <v>2</v>
      </c>
      <c r="BC9" s="159"/>
      <c r="BD9" s="159"/>
      <c r="BE9" s="159"/>
    </row>
    <row r="10" spans="1:61" s="8" customFormat="1" ht="15" customHeight="1" thickBot="1">
      <c r="A10" s="76"/>
      <c r="B10" s="145" t="str">
        <f>IF(Presentación!B10="","",Presentación!B10)</f>
        <v/>
      </c>
      <c r="C10" s="146"/>
      <c r="D10" s="146"/>
      <c r="E10" s="146"/>
      <c r="F10" s="146"/>
      <c r="G10" s="146"/>
      <c r="H10" s="146"/>
      <c r="I10" s="146"/>
      <c r="J10" s="146"/>
      <c r="K10" s="146"/>
      <c r="L10" s="147"/>
      <c r="M10" s="26"/>
      <c r="N10" s="145" t="str">
        <f>IF(Presentación!N10="","",Presentación!N10)</f>
        <v/>
      </c>
      <c r="O10" s="147"/>
    </row>
    <row r="11" spans="1:61" ht="15.75" thickBot="1"/>
    <row r="12" spans="1:61" ht="15" customHeight="1" thickBot="1">
      <c r="A12" s="77"/>
      <c r="B12" s="164" t="s">
        <v>310</v>
      </c>
      <c r="C12" s="165"/>
      <c r="D12" s="165"/>
      <c r="E12" s="165"/>
      <c r="F12" s="165"/>
      <c r="G12" s="165"/>
      <c r="H12" s="165"/>
      <c r="I12" s="165"/>
      <c r="J12" s="165"/>
      <c r="K12" s="165"/>
      <c r="L12" s="165"/>
      <c r="M12" s="165"/>
      <c r="N12" s="165"/>
      <c r="O12" s="165"/>
      <c r="P12" s="165"/>
      <c r="Q12" s="165"/>
      <c r="R12" s="165"/>
      <c r="S12" s="165"/>
      <c r="T12" s="165"/>
      <c r="U12" s="165"/>
      <c r="V12" s="165"/>
      <c r="W12" s="165"/>
      <c r="X12" s="165"/>
      <c r="Y12" s="165"/>
      <c r="Z12" s="165"/>
      <c r="AA12" s="165"/>
      <c r="AB12" s="165"/>
      <c r="AC12" s="165"/>
      <c r="AD12" s="165"/>
      <c r="AE12" s="165"/>
      <c r="AF12" s="165"/>
      <c r="AG12" s="165"/>
      <c r="AH12" s="165"/>
      <c r="AI12" s="165"/>
      <c r="AJ12" s="165"/>
      <c r="AK12" s="165"/>
      <c r="AL12" s="165"/>
      <c r="AM12" s="165"/>
      <c r="AN12" s="165"/>
      <c r="AO12" s="165"/>
      <c r="AP12" s="165"/>
      <c r="AQ12" s="165"/>
      <c r="AR12" s="165"/>
      <c r="AS12" s="165"/>
      <c r="AT12" s="165"/>
      <c r="AU12" s="165"/>
      <c r="AV12" s="165"/>
      <c r="AW12" s="165"/>
      <c r="AX12" s="165"/>
      <c r="AY12" s="165"/>
      <c r="AZ12" s="165"/>
      <c r="BA12" s="165"/>
      <c r="BB12" s="165"/>
      <c r="BC12" s="165"/>
      <c r="BD12" s="165"/>
      <c r="BE12" s="165"/>
      <c r="BF12" s="78"/>
      <c r="BG12" s="78"/>
      <c r="BH12" s="78"/>
      <c r="BI12" s="78"/>
    </row>
    <row r="13" spans="1:61" ht="15" customHeight="1">
      <c r="A13" s="79"/>
      <c r="B13" s="185" t="s">
        <v>367</v>
      </c>
      <c r="C13" s="186"/>
      <c r="D13" s="186"/>
      <c r="E13" s="186"/>
      <c r="F13" s="186"/>
      <c r="G13" s="186"/>
      <c r="H13" s="186"/>
      <c r="I13" s="186"/>
      <c r="J13" s="186"/>
      <c r="K13" s="186"/>
      <c r="L13" s="186"/>
      <c r="M13" s="186"/>
      <c r="N13" s="186"/>
      <c r="O13" s="186"/>
      <c r="P13" s="186"/>
      <c r="Q13" s="186"/>
      <c r="R13" s="186"/>
      <c r="S13" s="186"/>
      <c r="T13" s="186"/>
      <c r="U13" s="186"/>
      <c r="V13" s="186"/>
      <c r="W13" s="186"/>
      <c r="X13" s="186"/>
      <c r="Y13" s="186"/>
      <c r="Z13" s="186"/>
      <c r="AA13" s="186"/>
      <c r="AB13" s="186"/>
      <c r="AC13" s="186"/>
      <c r="AD13" s="186"/>
      <c r="AE13" s="186"/>
      <c r="AF13" s="186"/>
      <c r="AG13" s="186"/>
      <c r="AH13" s="186"/>
      <c r="AI13" s="186"/>
      <c r="AJ13" s="186"/>
      <c r="AK13" s="186"/>
      <c r="AL13" s="186"/>
      <c r="AM13" s="186"/>
      <c r="AN13" s="186"/>
      <c r="AO13" s="186"/>
      <c r="AP13" s="186"/>
      <c r="AQ13" s="186"/>
      <c r="AR13" s="186"/>
      <c r="AS13" s="186"/>
      <c r="AT13" s="186"/>
      <c r="AU13" s="186"/>
      <c r="AV13" s="186"/>
      <c r="AW13" s="186"/>
      <c r="AX13" s="186"/>
      <c r="AY13" s="186"/>
      <c r="AZ13" s="186"/>
      <c r="BA13" s="186"/>
      <c r="BB13" s="186"/>
      <c r="BC13" s="186"/>
      <c r="BD13" s="186"/>
      <c r="BE13" s="187"/>
    </row>
    <row r="14" spans="1:61" ht="15" customHeight="1">
      <c r="A14" s="79"/>
      <c r="B14" s="80"/>
      <c r="C14" s="179" t="s">
        <v>368</v>
      </c>
      <c r="D14" s="179"/>
      <c r="E14" s="179"/>
      <c r="F14" s="179"/>
      <c r="G14" s="179"/>
      <c r="H14" s="179"/>
      <c r="I14" s="179"/>
      <c r="J14" s="179"/>
      <c r="K14" s="179"/>
      <c r="L14" s="179"/>
      <c r="M14" s="179"/>
      <c r="N14" s="179"/>
      <c r="O14" s="179"/>
      <c r="P14" s="179"/>
      <c r="Q14" s="179"/>
      <c r="R14" s="179"/>
      <c r="S14" s="179"/>
      <c r="T14" s="179"/>
      <c r="U14" s="179"/>
      <c r="V14" s="179"/>
      <c r="W14" s="179"/>
      <c r="X14" s="179"/>
      <c r="Y14" s="179"/>
      <c r="Z14" s="179"/>
      <c r="AA14" s="179"/>
      <c r="AB14" s="179"/>
      <c r="AC14" s="179"/>
      <c r="AD14" s="179"/>
      <c r="AE14" s="179"/>
      <c r="AF14" s="179"/>
      <c r="AG14" s="179"/>
      <c r="AH14" s="179"/>
      <c r="AI14" s="179"/>
      <c r="AJ14" s="179"/>
      <c r="AK14" s="179"/>
      <c r="AL14" s="179"/>
      <c r="AM14" s="179"/>
      <c r="AN14" s="179"/>
      <c r="AO14" s="179"/>
      <c r="AP14" s="179"/>
      <c r="AQ14" s="179"/>
      <c r="AR14" s="179"/>
      <c r="AS14" s="179"/>
      <c r="AT14" s="179"/>
      <c r="AU14" s="179"/>
      <c r="AV14" s="179"/>
      <c r="AW14" s="179"/>
      <c r="AX14" s="179"/>
      <c r="AY14" s="179"/>
      <c r="AZ14" s="179"/>
      <c r="BA14" s="179"/>
      <c r="BB14" s="179"/>
      <c r="BC14" s="179"/>
      <c r="BD14" s="179"/>
      <c r="BE14" s="180"/>
      <c r="BF14" s="81"/>
    </row>
    <row r="15" spans="1:61" ht="15" customHeight="1">
      <c r="A15" s="79"/>
      <c r="B15" s="80"/>
      <c r="C15" s="179" t="s">
        <v>369</v>
      </c>
      <c r="D15" s="179"/>
      <c r="E15" s="179"/>
      <c r="F15" s="179"/>
      <c r="G15" s="179"/>
      <c r="H15" s="179"/>
      <c r="I15" s="179"/>
      <c r="J15" s="179"/>
      <c r="K15" s="179"/>
      <c r="L15" s="179"/>
      <c r="M15" s="179"/>
      <c r="N15" s="179"/>
      <c r="O15" s="179"/>
      <c r="P15" s="179"/>
      <c r="Q15" s="179"/>
      <c r="R15" s="179"/>
      <c r="S15" s="179"/>
      <c r="T15" s="179"/>
      <c r="U15" s="179"/>
      <c r="V15" s="179"/>
      <c r="W15" s="179"/>
      <c r="X15" s="179"/>
      <c r="Y15" s="179"/>
      <c r="Z15" s="179"/>
      <c r="AA15" s="179"/>
      <c r="AB15" s="179"/>
      <c r="AC15" s="179"/>
      <c r="AD15" s="179"/>
      <c r="AE15" s="179"/>
      <c r="AF15" s="179"/>
      <c r="AG15" s="179"/>
      <c r="AH15" s="179"/>
      <c r="AI15" s="179"/>
      <c r="AJ15" s="179"/>
      <c r="AK15" s="179"/>
      <c r="AL15" s="179"/>
      <c r="AM15" s="179"/>
      <c r="AN15" s="179"/>
      <c r="AO15" s="179"/>
      <c r="AP15" s="179"/>
      <c r="AQ15" s="179"/>
      <c r="AR15" s="179"/>
      <c r="AS15" s="179"/>
      <c r="AT15" s="179"/>
      <c r="AU15" s="179"/>
      <c r="AV15" s="179"/>
      <c r="AW15" s="179"/>
      <c r="AX15" s="179"/>
      <c r="AY15" s="179"/>
      <c r="AZ15" s="179"/>
      <c r="BA15" s="179"/>
      <c r="BB15" s="179"/>
      <c r="BC15" s="179"/>
      <c r="BD15" s="179"/>
      <c r="BE15" s="180"/>
      <c r="BF15" s="81"/>
    </row>
    <row r="16" spans="1:61" ht="15" customHeight="1">
      <c r="A16" s="79"/>
      <c r="B16" s="80"/>
      <c r="C16" s="179" t="s">
        <v>370</v>
      </c>
      <c r="D16" s="179"/>
      <c r="E16" s="179"/>
      <c r="F16" s="179"/>
      <c r="G16" s="179"/>
      <c r="H16" s="179"/>
      <c r="I16" s="179"/>
      <c r="J16" s="179"/>
      <c r="K16" s="179"/>
      <c r="L16" s="179"/>
      <c r="M16" s="179"/>
      <c r="N16" s="179"/>
      <c r="O16" s="179"/>
      <c r="P16" s="179"/>
      <c r="Q16" s="179"/>
      <c r="R16" s="179"/>
      <c r="S16" s="179"/>
      <c r="T16" s="179"/>
      <c r="U16" s="179"/>
      <c r="V16" s="179"/>
      <c r="W16" s="179"/>
      <c r="X16" s="179"/>
      <c r="Y16" s="179"/>
      <c r="Z16" s="179"/>
      <c r="AA16" s="179"/>
      <c r="AB16" s="179"/>
      <c r="AC16" s="179"/>
      <c r="AD16" s="179"/>
      <c r="AE16" s="179"/>
      <c r="AF16" s="179"/>
      <c r="AG16" s="179"/>
      <c r="AH16" s="179"/>
      <c r="AI16" s="179"/>
      <c r="AJ16" s="179"/>
      <c r="AK16" s="179"/>
      <c r="AL16" s="179"/>
      <c r="AM16" s="179"/>
      <c r="AN16" s="179"/>
      <c r="AO16" s="179"/>
      <c r="AP16" s="179"/>
      <c r="AQ16" s="179"/>
      <c r="AR16" s="179"/>
      <c r="AS16" s="179"/>
      <c r="AT16" s="179"/>
      <c r="AU16" s="179"/>
      <c r="AV16" s="179"/>
      <c r="AW16" s="179"/>
      <c r="AX16" s="179"/>
      <c r="AY16" s="179"/>
      <c r="AZ16" s="179"/>
      <c r="BA16" s="179"/>
      <c r="BB16" s="179"/>
      <c r="BC16" s="179"/>
      <c r="BD16" s="179"/>
      <c r="BE16" s="180"/>
      <c r="BF16" s="81"/>
    </row>
    <row r="17" spans="1:62" ht="15" customHeight="1">
      <c r="A17" s="79"/>
      <c r="B17" s="80"/>
      <c r="C17" s="179" t="s">
        <v>371</v>
      </c>
      <c r="D17" s="179"/>
      <c r="E17" s="179"/>
      <c r="F17" s="179"/>
      <c r="G17" s="179"/>
      <c r="H17" s="179"/>
      <c r="I17" s="179"/>
      <c r="J17" s="179"/>
      <c r="K17" s="179"/>
      <c r="L17" s="179"/>
      <c r="M17" s="179"/>
      <c r="N17" s="179"/>
      <c r="O17" s="179"/>
      <c r="P17" s="179"/>
      <c r="Q17" s="179"/>
      <c r="R17" s="179"/>
      <c r="S17" s="179"/>
      <c r="T17" s="179"/>
      <c r="U17" s="179"/>
      <c r="V17" s="179"/>
      <c r="W17" s="179"/>
      <c r="X17" s="179"/>
      <c r="Y17" s="179"/>
      <c r="Z17" s="179"/>
      <c r="AA17" s="179"/>
      <c r="AB17" s="179"/>
      <c r="AC17" s="179"/>
      <c r="AD17" s="179"/>
      <c r="AE17" s="179"/>
      <c r="AF17" s="179"/>
      <c r="AG17" s="179"/>
      <c r="AH17" s="179"/>
      <c r="AI17" s="179"/>
      <c r="AJ17" s="179"/>
      <c r="AK17" s="179"/>
      <c r="AL17" s="179"/>
      <c r="AM17" s="179"/>
      <c r="AN17" s="179"/>
      <c r="AO17" s="179"/>
      <c r="AP17" s="179"/>
      <c r="AQ17" s="179"/>
      <c r="AR17" s="179"/>
      <c r="AS17" s="179"/>
      <c r="AT17" s="179"/>
      <c r="AU17" s="179"/>
      <c r="AV17" s="179"/>
      <c r="AW17" s="179"/>
      <c r="AX17" s="179"/>
      <c r="AY17" s="179"/>
      <c r="AZ17" s="179"/>
      <c r="BA17" s="179"/>
      <c r="BB17" s="179"/>
      <c r="BC17" s="179"/>
      <c r="BD17" s="179"/>
      <c r="BE17" s="180"/>
      <c r="BF17" s="81"/>
    </row>
    <row r="18" spans="1:62" ht="15" customHeight="1">
      <c r="A18" s="79"/>
      <c r="B18" s="82"/>
      <c r="C18" s="179" t="s">
        <v>372</v>
      </c>
      <c r="D18" s="179"/>
      <c r="E18" s="179"/>
      <c r="F18" s="179"/>
      <c r="G18" s="179"/>
      <c r="H18" s="179"/>
      <c r="I18" s="179"/>
      <c r="J18" s="179"/>
      <c r="K18" s="179"/>
      <c r="L18" s="179"/>
      <c r="M18" s="179"/>
      <c r="N18" s="179"/>
      <c r="O18" s="179"/>
      <c r="P18" s="179"/>
      <c r="Q18" s="179"/>
      <c r="R18" s="179"/>
      <c r="S18" s="179"/>
      <c r="T18" s="179"/>
      <c r="U18" s="179"/>
      <c r="V18" s="179"/>
      <c r="W18" s="179"/>
      <c r="X18" s="179"/>
      <c r="Y18" s="179"/>
      <c r="Z18" s="179"/>
      <c r="AA18" s="179"/>
      <c r="AB18" s="179"/>
      <c r="AC18" s="179"/>
      <c r="AD18" s="179"/>
      <c r="AE18" s="179"/>
      <c r="AF18" s="179"/>
      <c r="AG18" s="179"/>
      <c r="AH18" s="179"/>
      <c r="AI18" s="179"/>
      <c r="AJ18" s="179"/>
      <c r="AK18" s="179"/>
      <c r="AL18" s="179"/>
      <c r="AM18" s="179"/>
      <c r="AN18" s="179"/>
      <c r="AO18" s="179"/>
      <c r="AP18" s="179"/>
      <c r="AQ18" s="179"/>
      <c r="AR18" s="179"/>
      <c r="AS18" s="179"/>
      <c r="AT18" s="179"/>
      <c r="AU18" s="179"/>
      <c r="AV18" s="179"/>
      <c r="AW18" s="179"/>
      <c r="AX18" s="179"/>
      <c r="AY18" s="179"/>
      <c r="AZ18" s="179"/>
      <c r="BA18" s="179"/>
      <c r="BB18" s="179"/>
      <c r="BC18" s="179"/>
      <c r="BD18" s="179"/>
      <c r="BE18" s="180"/>
      <c r="BF18" s="81"/>
    </row>
    <row r="19" spans="1:62" ht="15" customHeight="1">
      <c r="A19" s="79"/>
      <c r="B19" s="82"/>
      <c r="C19" s="179" t="s">
        <v>373</v>
      </c>
      <c r="D19" s="179"/>
      <c r="E19" s="179"/>
      <c r="F19" s="179"/>
      <c r="G19" s="179"/>
      <c r="H19" s="179"/>
      <c r="I19" s="179"/>
      <c r="J19" s="179"/>
      <c r="K19" s="179"/>
      <c r="L19" s="179"/>
      <c r="M19" s="179"/>
      <c r="N19" s="179"/>
      <c r="O19" s="179"/>
      <c r="P19" s="179"/>
      <c r="Q19" s="179"/>
      <c r="R19" s="179"/>
      <c r="S19" s="179"/>
      <c r="T19" s="179"/>
      <c r="U19" s="179"/>
      <c r="V19" s="179"/>
      <c r="W19" s="179"/>
      <c r="X19" s="179"/>
      <c r="Y19" s="179"/>
      <c r="Z19" s="179"/>
      <c r="AA19" s="179"/>
      <c r="AB19" s="179"/>
      <c r="AC19" s="179"/>
      <c r="AD19" s="179"/>
      <c r="AE19" s="179"/>
      <c r="AF19" s="179"/>
      <c r="AG19" s="179"/>
      <c r="AH19" s="179"/>
      <c r="AI19" s="179"/>
      <c r="AJ19" s="179"/>
      <c r="AK19" s="179"/>
      <c r="AL19" s="179"/>
      <c r="AM19" s="179"/>
      <c r="AN19" s="179"/>
      <c r="AO19" s="179"/>
      <c r="AP19" s="179"/>
      <c r="AQ19" s="179"/>
      <c r="AR19" s="179"/>
      <c r="AS19" s="179"/>
      <c r="AT19" s="179"/>
      <c r="AU19" s="179"/>
      <c r="AV19" s="179"/>
      <c r="AW19" s="179"/>
      <c r="AX19" s="179"/>
      <c r="AY19" s="179"/>
      <c r="AZ19" s="179"/>
      <c r="BA19" s="179"/>
      <c r="BB19" s="179"/>
      <c r="BC19" s="179"/>
      <c r="BD19" s="179"/>
      <c r="BE19" s="180"/>
      <c r="BF19" s="81"/>
    </row>
    <row r="20" spans="1:62" ht="48" customHeight="1">
      <c r="A20" s="79"/>
      <c r="B20" s="82"/>
      <c r="C20" s="179" t="s">
        <v>374</v>
      </c>
      <c r="D20" s="179"/>
      <c r="E20" s="179"/>
      <c r="F20" s="179"/>
      <c r="G20" s="179"/>
      <c r="H20" s="179"/>
      <c r="I20" s="179"/>
      <c r="J20" s="179"/>
      <c r="K20" s="179"/>
      <c r="L20" s="179"/>
      <c r="M20" s="179"/>
      <c r="N20" s="179"/>
      <c r="O20" s="179"/>
      <c r="P20" s="179"/>
      <c r="Q20" s="179"/>
      <c r="R20" s="179"/>
      <c r="S20" s="179"/>
      <c r="T20" s="179"/>
      <c r="U20" s="179"/>
      <c r="V20" s="179"/>
      <c r="W20" s="179"/>
      <c r="X20" s="179"/>
      <c r="Y20" s="179"/>
      <c r="Z20" s="179"/>
      <c r="AA20" s="179"/>
      <c r="AB20" s="179"/>
      <c r="AC20" s="179"/>
      <c r="AD20" s="179"/>
      <c r="AE20" s="179"/>
      <c r="AF20" s="179"/>
      <c r="AG20" s="179"/>
      <c r="AH20" s="179"/>
      <c r="AI20" s="179"/>
      <c r="AJ20" s="179"/>
      <c r="AK20" s="179"/>
      <c r="AL20" s="179"/>
      <c r="AM20" s="179"/>
      <c r="AN20" s="179"/>
      <c r="AO20" s="179"/>
      <c r="AP20" s="179"/>
      <c r="AQ20" s="179"/>
      <c r="AR20" s="179"/>
      <c r="AS20" s="179"/>
      <c r="AT20" s="179"/>
      <c r="AU20" s="179"/>
      <c r="AV20" s="179"/>
      <c r="AW20" s="179"/>
      <c r="AX20" s="179"/>
      <c r="AY20" s="179"/>
      <c r="AZ20" s="179"/>
      <c r="BA20" s="179"/>
      <c r="BB20" s="179"/>
      <c r="BC20" s="179"/>
      <c r="BD20" s="179"/>
      <c r="BE20" s="180"/>
      <c r="BF20" s="81"/>
    </row>
    <row r="21" spans="1:62" ht="15" customHeight="1">
      <c r="A21" s="79"/>
      <c r="B21" s="82"/>
      <c r="C21" s="181" t="s">
        <v>375</v>
      </c>
      <c r="D21" s="181"/>
      <c r="E21" s="181"/>
      <c r="F21" s="181"/>
      <c r="G21" s="181"/>
      <c r="H21" s="181"/>
      <c r="I21" s="181"/>
      <c r="J21" s="181"/>
      <c r="K21" s="181"/>
      <c r="L21" s="181"/>
      <c r="M21" s="181"/>
      <c r="N21" s="181"/>
      <c r="O21" s="181"/>
      <c r="P21" s="181"/>
      <c r="Q21" s="181"/>
      <c r="R21" s="181"/>
      <c r="S21" s="181"/>
      <c r="T21" s="181"/>
      <c r="U21" s="181"/>
      <c r="V21" s="181"/>
      <c r="W21" s="181"/>
      <c r="X21" s="181"/>
      <c r="Y21" s="181"/>
      <c r="Z21" s="181"/>
      <c r="AA21" s="181"/>
      <c r="AB21" s="181"/>
      <c r="AC21" s="181"/>
      <c r="AD21" s="181"/>
      <c r="AE21" s="181"/>
      <c r="AF21" s="181"/>
      <c r="AG21" s="181"/>
      <c r="AH21" s="181"/>
      <c r="AI21" s="181"/>
      <c r="AJ21" s="181"/>
      <c r="AK21" s="181"/>
      <c r="AL21" s="181"/>
      <c r="AM21" s="181"/>
      <c r="AN21" s="181"/>
      <c r="AO21" s="181"/>
      <c r="AP21" s="181"/>
      <c r="AQ21" s="181"/>
      <c r="AR21" s="181"/>
      <c r="AS21" s="181"/>
      <c r="AT21" s="181"/>
      <c r="AU21" s="181"/>
      <c r="AV21" s="181"/>
      <c r="AW21" s="181"/>
      <c r="AX21" s="181"/>
      <c r="AY21" s="181"/>
      <c r="AZ21" s="181"/>
      <c r="BA21" s="181"/>
      <c r="BB21" s="181"/>
      <c r="BC21" s="181"/>
      <c r="BD21" s="181"/>
      <c r="BE21" s="182"/>
    </row>
    <row r="22" spans="1:62" ht="15" customHeight="1">
      <c r="A22" s="79"/>
      <c r="B22" s="82"/>
      <c r="D22" s="183" t="s">
        <v>376</v>
      </c>
      <c r="E22" s="183"/>
      <c r="F22" s="183"/>
      <c r="G22" s="183"/>
      <c r="H22" s="183"/>
      <c r="I22" s="183"/>
      <c r="J22" s="183"/>
      <c r="K22" s="183"/>
      <c r="L22" s="183"/>
      <c r="M22" s="183"/>
      <c r="N22" s="183"/>
      <c r="O22" s="183"/>
      <c r="P22" s="183"/>
      <c r="Q22" s="183"/>
      <c r="R22" s="183"/>
      <c r="S22" s="183"/>
      <c r="T22" s="183"/>
      <c r="U22" s="183"/>
      <c r="V22" s="183"/>
      <c r="W22" s="183"/>
      <c r="X22" s="183"/>
      <c r="Y22" s="183"/>
      <c r="Z22" s="183"/>
      <c r="AA22" s="183"/>
      <c r="AB22" s="183"/>
      <c r="AC22" s="183"/>
      <c r="AD22" s="183"/>
      <c r="AE22" s="183"/>
      <c r="AF22" s="183"/>
      <c r="AG22" s="183"/>
      <c r="AH22" s="183"/>
      <c r="AI22" s="183"/>
      <c r="AJ22" s="183"/>
      <c r="AK22" s="183"/>
      <c r="AL22" s="183"/>
      <c r="AM22" s="183"/>
      <c r="AN22" s="183"/>
      <c r="AO22" s="183"/>
      <c r="AP22" s="183"/>
      <c r="AQ22" s="183"/>
      <c r="AR22" s="183"/>
      <c r="AS22" s="183"/>
      <c r="AT22" s="183"/>
      <c r="AU22" s="183"/>
      <c r="AV22" s="183"/>
      <c r="AW22" s="183"/>
      <c r="AX22" s="183"/>
      <c r="AY22" s="183"/>
      <c r="AZ22" s="183"/>
      <c r="BA22" s="183"/>
      <c r="BB22" s="183"/>
      <c r="BC22" s="183"/>
      <c r="BD22" s="183"/>
      <c r="BE22" s="184"/>
    </row>
    <row r="23" spans="1:62" ht="15" customHeight="1">
      <c r="A23" s="79"/>
      <c r="B23" s="82"/>
      <c r="D23" s="183" t="s">
        <v>377</v>
      </c>
      <c r="E23" s="183"/>
      <c r="F23" s="183"/>
      <c r="G23" s="183"/>
      <c r="H23" s="183"/>
      <c r="I23" s="183"/>
      <c r="J23" s="183"/>
      <c r="K23" s="183"/>
      <c r="L23" s="183"/>
      <c r="M23" s="183"/>
      <c r="N23" s="183"/>
      <c r="O23" s="183"/>
      <c r="P23" s="183"/>
      <c r="Q23" s="183"/>
      <c r="R23" s="183"/>
      <c r="S23" s="183"/>
      <c r="T23" s="183"/>
      <c r="U23" s="183"/>
      <c r="V23" s="183"/>
      <c r="W23" s="183"/>
      <c r="X23" s="183"/>
      <c r="Y23" s="183"/>
      <c r="Z23" s="183"/>
      <c r="AA23" s="183"/>
      <c r="AB23" s="183"/>
      <c r="AC23" s="183"/>
      <c r="AD23" s="183"/>
      <c r="AE23" s="183"/>
      <c r="AF23" s="183"/>
      <c r="AG23" s="183"/>
      <c r="AH23" s="183"/>
      <c r="AI23" s="183"/>
      <c r="AJ23" s="183"/>
      <c r="AK23" s="183"/>
      <c r="AL23" s="183"/>
      <c r="AM23" s="183"/>
      <c r="AN23" s="183"/>
      <c r="AO23" s="183"/>
      <c r="AP23" s="183"/>
      <c r="AQ23" s="183"/>
      <c r="AR23" s="183"/>
      <c r="AS23" s="183"/>
      <c r="AT23" s="183"/>
      <c r="AU23" s="183"/>
      <c r="AV23" s="183"/>
      <c r="AW23" s="183"/>
      <c r="AX23" s="183"/>
      <c r="AY23" s="183"/>
      <c r="AZ23" s="183"/>
      <c r="BA23" s="183"/>
      <c r="BB23" s="183"/>
      <c r="BC23" s="183"/>
      <c r="BD23" s="183"/>
      <c r="BE23" s="184"/>
    </row>
    <row r="24" spans="1:62" ht="15" customHeight="1">
      <c r="A24" s="79"/>
      <c r="B24" s="82"/>
      <c r="D24" s="183" t="s">
        <v>378</v>
      </c>
      <c r="E24" s="183"/>
      <c r="F24" s="183"/>
      <c r="G24" s="183"/>
      <c r="H24" s="183"/>
      <c r="I24" s="183"/>
      <c r="J24" s="183"/>
      <c r="K24" s="183"/>
      <c r="L24" s="183"/>
      <c r="M24" s="183"/>
      <c r="N24" s="183"/>
      <c r="O24" s="183"/>
      <c r="P24" s="183"/>
      <c r="Q24" s="183"/>
      <c r="R24" s="183"/>
      <c r="S24" s="183"/>
      <c r="T24" s="183"/>
      <c r="U24" s="183"/>
      <c r="V24" s="183"/>
      <c r="W24" s="183"/>
      <c r="X24" s="183"/>
      <c r="Y24" s="183"/>
      <c r="Z24" s="183"/>
      <c r="AA24" s="183"/>
      <c r="AB24" s="183"/>
      <c r="AC24" s="183"/>
      <c r="AD24" s="183"/>
      <c r="AE24" s="183"/>
      <c r="AF24" s="183"/>
      <c r="AG24" s="183"/>
      <c r="AH24" s="183"/>
      <c r="AI24" s="183"/>
      <c r="AJ24" s="183"/>
      <c r="AK24" s="183"/>
      <c r="AL24" s="183"/>
      <c r="AM24" s="183"/>
      <c r="AN24" s="183"/>
      <c r="AO24" s="183"/>
      <c r="AP24" s="183"/>
      <c r="AQ24" s="183"/>
      <c r="AR24" s="183"/>
      <c r="AS24" s="183"/>
      <c r="AT24" s="183"/>
      <c r="AU24" s="183"/>
      <c r="AV24" s="183"/>
      <c r="AW24" s="183"/>
      <c r="AX24" s="183"/>
      <c r="AY24" s="183"/>
      <c r="AZ24" s="183"/>
      <c r="BA24" s="183"/>
      <c r="BB24" s="183"/>
      <c r="BC24" s="183"/>
      <c r="BD24" s="183"/>
      <c r="BE24" s="184"/>
    </row>
    <row r="25" spans="1:62" s="83" customFormat="1" ht="216" customHeight="1">
      <c r="B25" s="84"/>
      <c r="E25" s="179" t="s">
        <v>379</v>
      </c>
      <c r="F25" s="179"/>
      <c r="G25" s="179"/>
      <c r="H25" s="179"/>
      <c r="I25" s="179"/>
      <c r="J25" s="179"/>
      <c r="K25" s="179"/>
      <c r="L25" s="179"/>
      <c r="M25" s="179"/>
      <c r="N25" s="179"/>
      <c r="O25" s="179"/>
      <c r="P25" s="179"/>
      <c r="Q25" s="179"/>
      <c r="R25" s="179"/>
      <c r="S25" s="179"/>
      <c r="T25" s="179"/>
      <c r="U25" s="179"/>
      <c r="V25" s="179"/>
      <c r="W25" s="179"/>
      <c r="X25" s="179"/>
      <c r="Y25" s="179"/>
      <c r="Z25" s="179"/>
      <c r="AA25" s="179"/>
      <c r="AB25" s="179"/>
      <c r="AC25" s="179"/>
      <c r="AD25" s="179"/>
      <c r="AE25" s="179"/>
      <c r="AF25" s="179"/>
      <c r="AG25" s="179"/>
      <c r="AH25" s="179"/>
      <c r="AI25" s="179"/>
      <c r="AJ25" s="179"/>
      <c r="AK25" s="179"/>
      <c r="AL25" s="179"/>
      <c r="AM25" s="179"/>
      <c r="AN25" s="179"/>
      <c r="AO25" s="179"/>
      <c r="AP25" s="179"/>
      <c r="AQ25" s="179"/>
      <c r="AR25" s="179"/>
      <c r="AS25" s="179"/>
      <c r="AT25" s="179"/>
      <c r="AU25" s="179"/>
      <c r="AV25" s="179"/>
      <c r="AW25" s="179"/>
      <c r="AX25" s="179"/>
      <c r="AY25" s="179"/>
      <c r="AZ25" s="179"/>
      <c r="BA25" s="179"/>
      <c r="BB25" s="179"/>
      <c r="BC25" s="179"/>
      <c r="BD25" s="179"/>
      <c r="BE25" s="180"/>
    </row>
    <row r="26" spans="1:62" ht="15" customHeight="1">
      <c r="A26" s="79"/>
      <c r="B26" s="85"/>
      <c r="C26" s="190" t="s">
        <v>380</v>
      </c>
      <c r="D26" s="190"/>
      <c r="E26" s="190"/>
      <c r="F26" s="190"/>
      <c r="G26" s="190"/>
      <c r="H26" s="190"/>
      <c r="I26" s="190"/>
      <c r="J26" s="190"/>
      <c r="K26" s="190"/>
      <c r="L26" s="190"/>
      <c r="M26" s="190"/>
      <c r="N26" s="190"/>
      <c r="O26" s="190"/>
      <c r="P26" s="190"/>
      <c r="Q26" s="190"/>
      <c r="R26" s="190"/>
      <c r="S26" s="190"/>
      <c r="T26" s="190"/>
      <c r="U26" s="190"/>
      <c r="V26" s="190"/>
      <c r="W26" s="190"/>
      <c r="X26" s="190"/>
      <c r="Y26" s="190"/>
      <c r="Z26" s="190"/>
      <c r="AA26" s="190"/>
      <c r="AB26" s="190"/>
      <c r="AC26" s="190"/>
      <c r="AD26" s="190"/>
      <c r="AE26" s="190"/>
      <c r="AF26" s="190"/>
      <c r="AG26" s="190"/>
      <c r="AH26" s="190"/>
      <c r="AI26" s="190"/>
      <c r="AJ26" s="190"/>
      <c r="AK26" s="190"/>
      <c r="AL26" s="190"/>
      <c r="AM26" s="190"/>
      <c r="AN26" s="190"/>
      <c r="AO26" s="190"/>
      <c r="AP26" s="190"/>
      <c r="AQ26" s="190"/>
      <c r="AR26" s="190"/>
      <c r="AS26" s="190"/>
      <c r="AT26" s="190"/>
      <c r="AU26" s="190"/>
      <c r="AV26" s="190"/>
      <c r="AW26" s="190"/>
      <c r="AX26" s="190"/>
      <c r="AY26" s="190"/>
      <c r="AZ26" s="190"/>
      <c r="BA26" s="190"/>
      <c r="BB26" s="190"/>
      <c r="BC26" s="190"/>
      <c r="BD26" s="190"/>
      <c r="BE26" s="191"/>
    </row>
    <row r="27" spans="1:62" ht="15" customHeight="1" thickBot="1">
      <c r="A27" s="79"/>
      <c r="B27" s="28"/>
      <c r="C27" s="81"/>
      <c r="D27" s="81"/>
      <c r="E27" s="81"/>
      <c r="F27" s="81"/>
      <c r="G27" s="81"/>
      <c r="H27" s="81"/>
      <c r="I27" s="81"/>
      <c r="J27" s="81"/>
      <c r="K27" s="81"/>
      <c r="L27" s="81"/>
      <c r="M27" s="81"/>
      <c r="N27" s="81"/>
      <c r="O27" s="81"/>
      <c r="P27" s="81"/>
      <c r="Q27" s="81"/>
      <c r="R27" s="81"/>
      <c r="S27" s="81"/>
      <c r="T27" s="81"/>
      <c r="U27" s="81"/>
      <c r="V27" s="81"/>
      <c r="W27" s="81"/>
      <c r="X27" s="81"/>
      <c r="Y27" s="81"/>
      <c r="Z27" s="81"/>
      <c r="AA27" s="81"/>
      <c r="AB27" s="81"/>
      <c r="AC27" s="81"/>
      <c r="AD27" s="81"/>
      <c r="AE27" s="81"/>
      <c r="AF27" s="81"/>
      <c r="AG27" s="81"/>
      <c r="AH27" s="81"/>
      <c r="AI27" s="81"/>
      <c r="AJ27" s="81"/>
      <c r="AK27" s="81"/>
      <c r="AL27" s="81"/>
      <c r="AM27" s="81"/>
      <c r="AN27" s="81"/>
      <c r="AO27" s="81"/>
      <c r="AP27" s="81"/>
      <c r="AQ27" s="81"/>
      <c r="AR27" s="81"/>
      <c r="AS27" s="81"/>
      <c r="AT27" s="81"/>
      <c r="AU27" s="81"/>
      <c r="AV27" s="81"/>
      <c r="AW27" s="81"/>
      <c r="AX27" s="81"/>
      <c r="AY27" s="81"/>
    </row>
    <row r="28" spans="1:62" ht="15" customHeight="1">
      <c r="A28" s="86"/>
      <c r="B28" s="192" t="s">
        <v>50</v>
      </c>
      <c r="C28" s="188" t="s">
        <v>311</v>
      </c>
      <c r="D28" s="188"/>
      <c r="E28" s="188"/>
      <c r="F28" s="188" t="s">
        <v>51</v>
      </c>
      <c r="G28" s="188"/>
      <c r="H28" s="188"/>
      <c r="I28" s="188" t="s">
        <v>52</v>
      </c>
      <c r="J28" s="188"/>
      <c r="K28" s="188"/>
      <c r="L28" s="188" t="s">
        <v>53</v>
      </c>
      <c r="M28" s="188"/>
      <c r="N28" s="188"/>
      <c r="O28" s="188" t="s">
        <v>54</v>
      </c>
      <c r="P28" s="188"/>
      <c r="Q28" s="188"/>
      <c r="R28" s="188"/>
      <c r="S28" s="188" t="s">
        <v>55</v>
      </c>
      <c r="T28" s="188"/>
      <c r="U28" s="188"/>
      <c r="V28" s="188" t="s">
        <v>56</v>
      </c>
      <c r="W28" s="188"/>
      <c r="X28" s="188"/>
      <c r="Y28" s="188" t="s">
        <v>381</v>
      </c>
      <c r="Z28" s="188"/>
      <c r="AA28" s="188"/>
      <c r="AB28" s="188" t="s">
        <v>382</v>
      </c>
      <c r="AC28" s="188"/>
      <c r="AD28" s="188"/>
      <c r="AE28" s="188"/>
      <c r="AF28" s="188"/>
      <c r="AG28" s="188"/>
      <c r="AH28" s="188"/>
      <c r="AI28" s="188"/>
      <c r="AJ28" s="188"/>
      <c r="AK28" s="188"/>
      <c r="AL28" s="188"/>
      <c r="AM28" s="188"/>
      <c r="AN28" s="188"/>
      <c r="AO28" s="188"/>
      <c r="AP28" s="188"/>
      <c r="AQ28" s="188"/>
      <c r="AR28" s="188"/>
      <c r="AS28" s="188"/>
      <c r="AT28" s="188"/>
      <c r="AU28" s="188"/>
      <c r="AV28" s="188"/>
      <c r="AW28" s="188"/>
      <c r="AX28" s="188"/>
      <c r="AY28" s="188"/>
      <c r="AZ28" s="188"/>
      <c r="BA28" s="188"/>
      <c r="BB28" s="188"/>
      <c r="BC28" s="188"/>
      <c r="BD28" s="188"/>
      <c r="BE28" s="194"/>
      <c r="BF28" s="87"/>
      <c r="BG28" s="87"/>
      <c r="BH28" s="87"/>
      <c r="BI28" s="87"/>
    </row>
    <row r="29" spans="1:62" ht="15" customHeight="1">
      <c r="A29" s="86"/>
      <c r="B29" s="193"/>
      <c r="C29" s="189"/>
      <c r="D29" s="189"/>
      <c r="E29" s="189"/>
      <c r="F29" s="189"/>
      <c r="G29" s="189"/>
      <c r="H29" s="189"/>
      <c r="I29" s="189"/>
      <c r="J29" s="189"/>
      <c r="K29" s="189"/>
      <c r="L29" s="189"/>
      <c r="M29" s="189"/>
      <c r="N29" s="189"/>
      <c r="O29" s="189"/>
      <c r="P29" s="189"/>
      <c r="Q29" s="189"/>
      <c r="R29" s="189"/>
      <c r="S29" s="189"/>
      <c r="T29" s="189"/>
      <c r="U29" s="189"/>
      <c r="V29" s="189"/>
      <c r="W29" s="189"/>
      <c r="X29" s="189"/>
      <c r="Y29" s="189"/>
      <c r="Z29" s="189"/>
      <c r="AA29" s="189"/>
      <c r="AB29" s="189" t="s">
        <v>383</v>
      </c>
      <c r="AC29" s="189"/>
      <c r="AD29" s="189"/>
      <c r="AE29" s="189"/>
      <c r="AF29" s="189"/>
      <c r="AG29" s="189"/>
      <c r="AH29" s="189"/>
      <c r="AI29" s="189"/>
      <c r="AJ29" s="189" t="s">
        <v>384</v>
      </c>
      <c r="AK29" s="189"/>
      <c r="AL29" s="189"/>
      <c r="AM29" s="189"/>
      <c r="AN29" s="189"/>
      <c r="AO29" s="189"/>
      <c r="AP29" s="189"/>
      <c r="AQ29" s="189"/>
      <c r="AR29" s="189" t="s">
        <v>385</v>
      </c>
      <c r="AS29" s="189"/>
      <c r="AT29" s="189"/>
      <c r="AU29" s="189"/>
      <c r="AV29" s="189"/>
      <c r="AW29" s="189"/>
      <c r="AX29" s="189"/>
      <c r="AY29" s="189"/>
      <c r="AZ29" s="189" t="s">
        <v>386</v>
      </c>
      <c r="BA29" s="189"/>
      <c r="BB29" s="189"/>
      <c r="BC29" s="189"/>
      <c r="BD29" s="189"/>
      <c r="BE29" s="195"/>
      <c r="BF29" s="87"/>
      <c r="BG29" s="87"/>
      <c r="BH29" s="87"/>
      <c r="BI29" s="87"/>
    </row>
    <row r="30" spans="1:62" ht="24" customHeight="1">
      <c r="A30" s="86"/>
      <c r="B30" s="193"/>
      <c r="C30" s="189"/>
      <c r="D30" s="189"/>
      <c r="E30" s="189"/>
      <c r="F30" s="189"/>
      <c r="G30" s="189"/>
      <c r="H30" s="189"/>
      <c r="I30" s="189"/>
      <c r="J30" s="189"/>
      <c r="K30" s="189"/>
      <c r="L30" s="189"/>
      <c r="M30" s="189"/>
      <c r="N30" s="189"/>
      <c r="O30" s="189"/>
      <c r="P30" s="189"/>
      <c r="Q30" s="189"/>
      <c r="R30" s="189"/>
      <c r="S30" s="189"/>
      <c r="T30" s="189"/>
      <c r="U30" s="189"/>
      <c r="V30" s="189"/>
      <c r="W30" s="189"/>
      <c r="X30" s="189"/>
      <c r="Y30" s="189"/>
      <c r="Z30" s="189"/>
      <c r="AA30" s="189"/>
      <c r="AB30" s="189" t="s">
        <v>387</v>
      </c>
      <c r="AC30" s="189"/>
      <c r="AD30" s="189"/>
      <c r="AE30" s="189"/>
      <c r="AF30" s="189" t="s">
        <v>388</v>
      </c>
      <c r="AG30" s="189"/>
      <c r="AH30" s="189"/>
      <c r="AI30" s="189"/>
      <c r="AJ30" s="189" t="s">
        <v>387</v>
      </c>
      <c r="AK30" s="189"/>
      <c r="AL30" s="189"/>
      <c r="AM30" s="189"/>
      <c r="AN30" s="189" t="s">
        <v>388</v>
      </c>
      <c r="AO30" s="189"/>
      <c r="AP30" s="189"/>
      <c r="AQ30" s="189"/>
      <c r="AR30" s="189" t="s">
        <v>387</v>
      </c>
      <c r="AS30" s="189"/>
      <c r="AT30" s="189"/>
      <c r="AU30" s="189"/>
      <c r="AV30" s="189" t="s">
        <v>388</v>
      </c>
      <c r="AW30" s="189"/>
      <c r="AX30" s="189"/>
      <c r="AY30" s="189"/>
      <c r="AZ30" s="189"/>
      <c r="BA30" s="189"/>
      <c r="BB30" s="189"/>
      <c r="BC30" s="189"/>
      <c r="BD30" s="189"/>
      <c r="BE30" s="195"/>
      <c r="BF30" s="87"/>
      <c r="BG30" s="87"/>
      <c r="BH30" s="87"/>
      <c r="BI30" s="87"/>
    </row>
    <row r="31" spans="1:62" ht="48" customHeight="1">
      <c r="A31" s="88"/>
      <c r="B31" s="89" t="s">
        <v>389</v>
      </c>
      <c r="C31" s="199" t="s">
        <v>312</v>
      </c>
      <c r="D31" s="199"/>
      <c r="E31" s="199"/>
      <c r="F31" s="199" t="s">
        <v>313</v>
      </c>
      <c r="G31" s="199"/>
      <c r="H31" s="199"/>
      <c r="I31" s="199" t="s">
        <v>314</v>
      </c>
      <c r="J31" s="199"/>
      <c r="K31" s="199"/>
      <c r="L31" s="199" t="s">
        <v>315</v>
      </c>
      <c r="M31" s="199"/>
      <c r="N31" s="199"/>
      <c r="O31" s="199" t="s">
        <v>57</v>
      </c>
      <c r="P31" s="199"/>
      <c r="Q31" s="199"/>
      <c r="R31" s="199"/>
      <c r="S31" s="199" t="s">
        <v>390</v>
      </c>
      <c r="T31" s="199"/>
      <c r="U31" s="199"/>
      <c r="V31" s="200" t="s">
        <v>391</v>
      </c>
      <c r="W31" s="201"/>
      <c r="X31" s="201"/>
      <c r="Y31" s="199" t="s">
        <v>392</v>
      </c>
      <c r="Z31" s="199"/>
      <c r="AA31" s="199"/>
      <c r="AB31" s="196" t="s">
        <v>393</v>
      </c>
      <c r="AC31" s="196"/>
      <c r="AD31" s="196"/>
      <c r="AE31" s="196"/>
      <c r="AF31" s="196" t="s">
        <v>394</v>
      </c>
      <c r="AG31" s="196"/>
      <c r="AH31" s="196"/>
      <c r="AI31" s="196"/>
      <c r="AJ31" s="196" t="s">
        <v>395</v>
      </c>
      <c r="AK31" s="196"/>
      <c r="AL31" s="196"/>
      <c r="AM31" s="196"/>
      <c r="AN31" s="196" t="s">
        <v>396</v>
      </c>
      <c r="AO31" s="196"/>
      <c r="AP31" s="196"/>
      <c r="AQ31" s="196"/>
      <c r="AR31" s="196" t="s">
        <v>393</v>
      </c>
      <c r="AS31" s="196"/>
      <c r="AT31" s="196"/>
      <c r="AU31" s="196"/>
      <c r="AV31" s="196" t="s">
        <v>397</v>
      </c>
      <c r="AW31" s="196"/>
      <c r="AX31" s="196"/>
      <c r="AY31" s="196"/>
      <c r="AZ31" s="196"/>
      <c r="BA31" s="196"/>
      <c r="BB31" s="196"/>
      <c r="BC31" s="196"/>
      <c r="BD31" s="196"/>
      <c r="BE31" s="197"/>
      <c r="BF31" s="79"/>
      <c r="BG31" s="79"/>
      <c r="BH31" s="79"/>
      <c r="BI31" s="93" t="s">
        <v>496</v>
      </c>
    </row>
    <row r="32" spans="1:62" ht="15" customHeight="1">
      <c r="B32" s="90" t="s">
        <v>58</v>
      </c>
      <c r="C32" s="198"/>
      <c r="D32" s="198"/>
      <c r="E32" s="198"/>
      <c r="F32" s="198"/>
      <c r="G32" s="198"/>
      <c r="H32" s="198"/>
      <c r="I32" s="198"/>
      <c r="J32" s="198"/>
      <c r="K32" s="198"/>
      <c r="L32" s="198"/>
      <c r="M32" s="198"/>
      <c r="N32" s="198"/>
      <c r="O32" s="198"/>
      <c r="P32" s="198"/>
      <c r="Q32" s="198"/>
      <c r="R32" s="198"/>
      <c r="S32" s="198"/>
      <c r="T32" s="198"/>
      <c r="U32" s="198"/>
      <c r="V32" s="198"/>
      <c r="W32" s="198"/>
      <c r="X32" s="198"/>
      <c r="Y32" s="198"/>
      <c r="Z32" s="198"/>
      <c r="AA32" s="198"/>
      <c r="AB32" s="198"/>
      <c r="AC32" s="198"/>
      <c r="AD32" s="198"/>
      <c r="AE32" s="198"/>
      <c r="AF32" s="198"/>
      <c r="AG32" s="198"/>
      <c r="AH32" s="198"/>
      <c r="AI32" s="198"/>
      <c r="AJ32" s="198"/>
      <c r="AK32" s="198"/>
      <c r="AL32" s="198"/>
      <c r="AM32" s="198"/>
      <c r="AN32" s="198"/>
      <c r="AO32" s="198"/>
      <c r="AP32" s="198"/>
      <c r="AQ32" s="198"/>
      <c r="AR32" s="198"/>
      <c r="AS32" s="198"/>
      <c r="AT32" s="198"/>
      <c r="AU32" s="198"/>
      <c r="AV32" s="198"/>
      <c r="AW32" s="198"/>
      <c r="AX32" s="198"/>
      <c r="AY32" s="198"/>
      <c r="AZ32" s="198"/>
      <c r="BA32" s="198"/>
      <c r="BB32" s="198"/>
      <c r="BC32" s="198"/>
      <c r="BD32" s="198"/>
      <c r="BE32" s="202"/>
      <c r="BG32">
        <v>1</v>
      </c>
      <c r="BH32" t="s">
        <v>396</v>
      </c>
      <c r="BI32">
        <f>IF(OR(AF32="Otra",AN32="Otra",AV32="Otra"),1,0)</f>
        <v>0</v>
      </c>
      <c r="BJ32">
        <f>+IF(OR(AND(BI32=1,AZ32&lt;&gt;""),AND(BI32=0,AZ32="")),0,1)</f>
        <v>0</v>
      </c>
    </row>
    <row r="33" spans="2:62" ht="15" customHeight="1">
      <c r="B33" s="90" t="s">
        <v>59</v>
      </c>
      <c r="C33" s="198"/>
      <c r="D33" s="198"/>
      <c r="E33" s="198"/>
      <c r="F33" s="198"/>
      <c r="G33" s="198"/>
      <c r="H33" s="198"/>
      <c r="I33" s="198"/>
      <c r="J33" s="198"/>
      <c r="K33" s="198"/>
      <c r="L33" s="198"/>
      <c r="M33" s="198"/>
      <c r="N33" s="198"/>
      <c r="O33" s="198"/>
      <c r="P33" s="198"/>
      <c r="Q33" s="198"/>
      <c r="R33" s="198"/>
      <c r="S33" s="198"/>
      <c r="T33" s="198"/>
      <c r="U33" s="198"/>
      <c r="V33" s="198"/>
      <c r="W33" s="198"/>
      <c r="X33" s="198"/>
      <c r="Y33" s="198"/>
      <c r="Z33" s="198"/>
      <c r="AA33" s="198"/>
      <c r="AB33" s="198"/>
      <c r="AC33" s="198"/>
      <c r="AD33" s="198"/>
      <c r="AE33" s="198"/>
      <c r="AF33" s="198"/>
      <c r="AG33" s="198"/>
      <c r="AH33" s="198"/>
      <c r="AI33" s="198"/>
      <c r="AJ33" s="198"/>
      <c r="AK33" s="198"/>
      <c r="AL33" s="198"/>
      <c r="AM33" s="198"/>
      <c r="AN33" s="198"/>
      <c r="AO33" s="198"/>
      <c r="AP33" s="198"/>
      <c r="AQ33" s="198"/>
      <c r="AR33" s="198"/>
      <c r="AS33" s="198"/>
      <c r="AT33" s="198"/>
      <c r="AU33" s="198"/>
      <c r="AV33" s="198"/>
      <c r="AW33" s="198"/>
      <c r="AX33" s="198"/>
      <c r="AY33" s="198"/>
      <c r="AZ33" s="198"/>
      <c r="BA33" s="198"/>
      <c r="BB33" s="198"/>
      <c r="BC33" s="198"/>
      <c r="BD33" s="198"/>
      <c r="BE33" s="202"/>
      <c r="BG33">
        <v>2</v>
      </c>
      <c r="BH33" t="s">
        <v>398</v>
      </c>
      <c r="BI33">
        <f t="shared" ref="BI33:BI66" si="0">IF(OR(AF33="Otra",AN33="Otra",AV33="Otra"),1,0)</f>
        <v>0</v>
      </c>
      <c r="BJ33">
        <f t="shared" ref="BJ33:BJ66" si="1">+IF(OR(AND(BI33=1,AZ33&lt;&gt;""),AND(BI33=0,AZ33="")),0,1)</f>
        <v>0</v>
      </c>
    </row>
    <row r="34" spans="2:62" ht="15" customHeight="1">
      <c r="B34" s="90" t="s">
        <v>60</v>
      </c>
      <c r="C34" s="198"/>
      <c r="D34" s="198"/>
      <c r="E34" s="198"/>
      <c r="F34" s="198"/>
      <c r="G34" s="198"/>
      <c r="H34" s="198"/>
      <c r="I34" s="198"/>
      <c r="J34" s="198"/>
      <c r="K34" s="198"/>
      <c r="L34" s="198"/>
      <c r="M34" s="198"/>
      <c r="N34" s="198"/>
      <c r="O34" s="198"/>
      <c r="P34" s="198"/>
      <c r="Q34" s="198"/>
      <c r="R34" s="198"/>
      <c r="S34" s="198"/>
      <c r="T34" s="198"/>
      <c r="U34" s="198"/>
      <c r="V34" s="198"/>
      <c r="W34" s="198"/>
      <c r="X34" s="198"/>
      <c r="Y34" s="198"/>
      <c r="Z34" s="198"/>
      <c r="AA34" s="198"/>
      <c r="AB34" s="198"/>
      <c r="AC34" s="198"/>
      <c r="AD34" s="198"/>
      <c r="AE34" s="198"/>
      <c r="AF34" s="198"/>
      <c r="AG34" s="198"/>
      <c r="AH34" s="198"/>
      <c r="AI34" s="198"/>
      <c r="AJ34" s="198"/>
      <c r="AK34" s="198"/>
      <c r="AL34" s="198"/>
      <c r="AM34" s="198"/>
      <c r="AN34" s="198"/>
      <c r="AO34" s="198"/>
      <c r="AP34" s="198"/>
      <c r="AQ34" s="198"/>
      <c r="AR34" s="198"/>
      <c r="AS34" s="198"/>
      <c r="AT34" s="198"/>
      <c r="AU34" s="198"/>
      <c r="AV34" s="198"/>
      <c r="AW34" s="198"/>
      <c r="AX34" s="198"/>
      <c r="AY34" s="198"/>
      <c r="AZ34" s="203"/>
      <c r="BA34" s="204"/>
      <c r="BB34" s="198"/>
      <c r="BC34" s="198"/>
      <c r="BD34" s="204"/>
      <c r="BE34" s="205"/>
      <c r="BG34">
        <v>3</v>
      </c>
      <c r="BH34" t="s">
        <v>394</v>
      </c>
      <c r="BI34">
        <f t="shared" si="0"/>
        <v>0</v>
      </c>
      <c r="BJ34">
        <f t="shared" si="1"/>
        <v>0</v>
      </c>
    </row>
    <row r="35" spans="2:62" ht="15" customHeight="1">
      <c r="B35" s="90" t="s">
        <v>61</v>
      </c>
      <c r="C35" s="198"/>
      <c r="D35" s="198"/>
      <c r="E35" s="198"/>
      <c r="F35" s="198"/>
      <c r="G35" s="198"/>
      <c r="H35" s="198"/>
      <c r="I35" s="198"/>
      <c r="J35" s="198"/>
      <c r="K35" s="198"/>
      <c r="L35" s="198"/>
      <c r="M35" s="198"/>
      <c r="N35" s="198"/>
      <c r="O35" s="198"/>
      <c r="P35" s="198"/>
      <c r="Q35" s="198"/>
      <c r="R35" s="198"/>
      <c r="S35" s="198"/>
      <c r="T35" s="198"/>
      <c r="U35" s="198"/>
      <c r="V35" s="198"/>
      <c r="W35" s="198"/>
      <c r="X35" s="198"/>
      <c r="Y35" s="198"/>
      <c r="Z35" s="198"/>
      <c r="AA35" s="198"/>
      <c r="AB35" s="198"/>
      <c r="AC35" s="198"/>
      <c r="AD35" s="198"/>
      <c r="AE35" s="198"/>
      <c r="AF35" s="198"/>
      <c r="AG35" s="198"/>
      <c r="AH35" s="198"/>
      <c r="AI35" s="198"/>
      <c r="AJ35" s="198"/>
      <c r="AK35" s="198"/>
      <c r="AL35" s="198"/>
      <c r="AM35" s="198"/>
      <c r="AN35" s="198"/>
      <c r="AO35" s="198"/>
      <c r="AP35" s="198"/>
      <c r="AQ35" s="198"/>
      <c r="AR35" s="198"/>
      <c r="AS35" s="198"/>
      <c r="AT35" s="198"/>
      <c r="AU35" s="198"/>
      <c r="AV35" s="198"/>
      <c r="AW35" s="198"/>
      <c r="AX35" s="198"/>
      <c r="AY35" s="198"/>
      <c r="AZ35" s="198"/>
      <c r="BA35" s="198"/>
      <c r="BB35" s="198"/>
      <c r="BC35" s="198"/>
      <c r="BD35" s="198"/>
      <c r="BE35" s="202"/>
      <c r="BG35">
        <v>4</v>
      </c>
      <c r="BH35" t="s">
        <v>399</v>
      </c>
      <c r="BI35">
        <f t="shared" si="0"/>
        <v>0</v>
      </c>
      <c r="BJ35">
        <f t="shared" si="1"/>
        <v>0</v>
      </c>
    </row>
    <row r="36" spans="2:62" ht="15" customHeight="1">
      <c r="B36" s="90" t="s">
        <v>62</v>
      </c>
      <c r="C36" s="198"/>
      <c r="D36" s="198"/>
      <c r="E36" s="198"/>
      <c r="F36" s="198"/>
      <c r="G36" s="198"/>
      <c r="H36" s="198"/>
      <c r="I36" s="198"/>
      <c r="J36" s="198"/>
      <c r="K36" s="198"/>
      <c r="L36" s="198"/>
      <c r="M36" s="198"/>
      <c r="N36" s="198"/>
      <c r="O36" s="198"/>
      <c r="P36" s="198"/>
      <c r="Q36" s="198"/>
      <c r="R36" s="198"/>
      <c r="S36" s="198"/>
      <c r="T36" s="198"/>
      <c r="U36" s="198"/>
      <c r="V36" s="198"/>
      <c r="W36" s="198"/>
      <c r="X36" s="198"/>
      <c r="Y36" s="198"/>
      <c r="Z36" s="198"/>
      <c r="AA36" s="198"/>
      <c r="AB36" s="198"/>
      <c r="AC36" s="198"/>
      <c r="AD36" s="198"/>
      <c r="AE36" s="198"/>
      <c r="AF36" s="198"/>
      <c r="AG36" s="198"/>
      <c r="AH36" s="198"/>
      <c r="AI36" s="198"/>
      <c r="AJ36" s="198"/>
      <c r="AK36" s="198"/>
      <c r="AL36" s="198"/>
      <c r="AM36" s="198"/>
      <c r="AN36" s="198"/>
      <c r="AO36" s="198"/>
      <c r="AP36" s="198"/>
      <c r="AQ36" s="198"/>
      <c r="AR36" s="198"/>
      <c r="AS36" s="198"/>
      <c r="AT36" s="198"/>
      <c r="AU36" s="198"/>
      <c r="AV36" s="198"/>
      <c r="AW36" s="198"/>
      <c r="AX36" s="198"/>
      <c r="AY36" s="198"/>
      <c r="AZ36" s="198"/>
      <c r="BA36" s="198"/>
      <c r="BB36" s="198"/>
      <c r="BC36" s="198"/>
      <c r="BD36" s="198"/>
      <c r="BE36" s="202"/>
      <c r="BG36">
        <v>5</v>
      </c>
      <c r="BH36" t="s">
        <v>400</v>
      </c>
      <c r="BI36">
        <f t="shared" si="0"/>
        <v>0</v>
      </c>
      <c r="BJ36">
        <f t="shared" si="1"/>
        <v>0</v>
      </c>
    </row>
    <row r="37" spans="2:62" ht="15" customHeight="1">
      <c r="B37" s="90" t="s">
        <v>63</v>
      </c>
      <c r="C37" s="198"/>
      <c r="D37" s="198"/>
      <c r="E37" s="198"/>
      <c r="F37" s="198"/>
      <c r="G37" s="198"/>
      <c r="H37" s="198"/>
      <c r="I37" s="198"/>
      <c r="J37" s="198"/>
      <c r="K37" s="198"/>
      <c r="L37" s="198"/>
      <c r="M37" s="198"/>
      <c r="N37" s="198"/>
      <c r="O37" s="198"/>
      <c r="P37" s="198"/>
      <c r="Q37" s="198"/>
      <c r="R37" s="198"/>
      <c r="S37" s="198"/>
      <c r="T37" s="198"/>
      <c r="U37" s="198"/>
      <c r="V37" s="198"/>
      <c r="W37" s="198"/>
      <c r="X37" s="198"/>
      <c r="Y37" s="198"/>
      <c r="Z37" s="198"/>
      <c r="AA37" s="198"/>
      <c r="AB37" s="198"/>
      <c r="AC37" s="198"/>
      <c r="AD37" s="198"/>
      <c r="AE37" s="198"/>
      <c r="AF37" s="198"/>
      <c r="AG37" s="198"/>
      <c r="AH37" s="198"/>
      <c r="AI37" s="198"/>
      <c r="AJ37" s="198"/>
      <c r="AK37" s="198"/>
      <c r="AL37" s="198"/>
      <c r="AM37" s="198"/>
      <c r="AN37" s="198"/>
      <c r="AO37" s="198"/>
      <c r="AP37" s="198"/>
      <c r="AQ37" s="198"/>
      <c r="AR37" s="198"/>
      <c r="AS37" s="198"/>
      <c r="AT37" s="198"/>
      <c r="AU37" s="198"/>
      <c r="AV37" s="198"/>
      <c r="AW37" s="198"/>
      <c r="AX37" s="198"/>
      <c r="AY37" s="198"/>
      <c r="AZ37" s="198"/>
      <c r="BA37" s="198"/>
      <c r="BB37" s="198"/>
      <c r="BC37" s="198"/>
      <c r="BD37" s="198"/>
      <c r="BE37" s="202"/>
      <c r="BG37">
        <v>6</v>
      </c>
      <c r="BH37" t="s">
        <v>401</v>
      </c>
      <c r="BI37">
        <f t="shared" si="0"/>
        <v>0</v>
      </c>
      <c r="BJ37">
        <f t="shared" si="1"/>
        <v>0</v>
      </c>
    </row>
    <row r="38" spans="2:62" ht="15" customHeight="1">
      <c r="B38" s="90" t="s">
        <v>64</v>
      </c>
      <c r="C38" s="198"/>
      <c r="D38" s="198"/>
      <c r="E38" s="198"/>
      <c r="F38" s="198"/>
      <c r="G38" s="198"/>
      <c r="H38" s="198"/>
      <c r="I38" s="198"/>
      <c r="J38" s="198"/>
      <c r="K38" s="198"/>
      <c r="L38" s="198"/>
      <c r="M38" s="198"/>
      <c r="N38" s="198"/>
      <c r="O38" s="198"/>
      <c r="P38" s="198"/>
      <c r="Q38" s="198"/>
      <c r="R38" s="198"/>
      <c r="S38" s="198"/>
      <c r="T38" s="198"/>
      <c r="U38" s="198"/>
      <c r="V38" s="198"/>
      <c r="W38" s="198"/>
      <c r="X38" s="198"/>
      <c r="Y38" s="198"/>
      <c r="Z38" s="198"/>
      <c r="AA38" s="198"/>
      <c r="AB38" s="198"/>
      <c r="AC38" s="198"/>
      <c r="AD38" s="198"/>
      <c r="AE38" s="198"/>
      <c r="AF38" s="198"/>
      <c r="AG38" s="198"/>
      <c r="AH38" s="198"/>
      <c r="AI38" s="198"/>
      <c r="AJ38" s="198"/>
      <c r="AK38" s="198"/>
      <c r="AL38" s="198"/>
      <c r="AM38" s="198"/>
      <c r="AN38" s="198"/>
      <c r="AO38" s="198"/>
      <c r="AP38" s="198"/>
      <c r="AQ38" s="198"/>
      <c r="AR38" s="198"/>
      <c r="AS38" s="198"/>
      <c r="AT38" s="198"/>
      <c r="AU38" s="198"/>
      <c r="AV38" s="198"/>
      <c r="AW38" s="198"/>
      <c r="AX38" s="198"/>
      <c r="AY38" s="198"/>
      <c r="AZ38" s="198"/>
      <c r="BA38" s="198"/>
      <c r="BB38" s="198"/>
      <c r="BC38" s="198"/>
      <c r="BD38" s="198"/>
      <c r="BE38" s="202"/>
      <c r="BG38">
        <v>7</v>
      </c>
      <c r="BH38" t="s">
        <v>402</v>
      </c>
      <c r="BI38">
        <f t="shared" si="0"/>
        <v>0</v>
      </c>
      <c r="BJ38">
        <f t="shared" si="1"/>
        <v>0</v>
      </c>
    </row>
    <row r="39" spans="2:62" ht="15" customHeight="1">
      <c r="B39" s="90" t="s">
        <v>65</v>
      </c>
      <c r="C39" s="198"/>
      <c r="D39" s="198"/>
      <c r="E39" s="198"/>
      <c r="F39" s="198"/>
      <c r="G39" s="198"/>
      <c r="H39" s="198"/>
      <c r="I39" s="198"/>
      <c r="J39" s="198"/>
      <c r="K39" s="198"/>
      <c r="L39" s="198"/>
      <c r="M39" s="198"/>
      <c r="N39" s="198"/>
      <c r="O39" s="198"/>
      <c r="P39" s="198"/>
      <c r="Q39" s="198"/>
      <c r="R39" s="198"/>
      <c r="S39" s="198"/>
      <c r="T39" s="198"/>
      <c r="U39" s="198"/>
      <c r="V39" s="198"/>
      <c r="W39" s="198"/>
      <c r="X39" s="198"/>
      <c r="Y39" s="198"/>
      <c r="Z39" s="198"/>
      <c r="AA39" s="198"/>
      <c r="AB39" s="198"/>
      <c r="AC39" s="198"/>
      <c r="AD39" s="198"/>
      <c r="AE39" s="198"/>
      <c r="AF39" s="198"/>
      <c r="AG39" s="198"/>
      <c r="AH39" s="198"/>
      <c r="AI39" s="198"/>
      <c r="AJ39" s="198"/>
      <c r="AK39" s="198"/>
      <c r="AL39" s="198"/>
      <c r="AM39" s="198"/>
      <c r="AN39" s="198"/>
      <c r="AO39" s="198"/>
      <c r="AP39" s="198"/>
      <c r="AQ39" s="198"/>
      <c r="AR39" s="198"/>
      <c r="AS39" s="198"/>
      <c r="AT39" s="198"/>
      <c r="AU39" s="198"/>
      <c r="AV39" s="198"/>
      <c r="AW39" s="198"/>
      <c r="AX39" s="198"/>
      <c r="AY39" s="198"/>
      <c r="AZ39" s="198"/>
      <c r="BA39" s="198"/>
      <c r="BB39" s="198"/>
      <c r="BC39" s="198"/>
      <c r="BD39" s="198"/>
      <c r="BE39" s="202"/>
      <c r="BG39">
        <v>8</v>
      </c>
      <c r="BH39" t="s">
        <v>403</v>
      </c>
      <c r="BI39">
        <f t="shared" si="0"/>
        <v>0</v>
      </c>
      <c r="BJ39">
        <f t="shared" si="1"/>
        <v>0</v>
      </c>
    </row>
    <row r="40" spans="2:62" ht="15" customHeight="1">
      <c r="B40" s="90" t="s">
        <v>66</v>
      </c>
      <c r="C40" s="198"/>
      <c r="D40" s="198"/>
      <c r="E40" s="198"/>
      <c r="F40" s="198"/>
      <c r="G40" s="198"/>
      <c r="H40" s="198"/>
      <c r="I40" s="198"/>
      <c r="J40" s="198"/>
      <c r="K40" s="198"/>
      <c r="L40" s="198"/>
      <c r="M40" s="198"/>
      <c r="N40" s="198"/>
      <c r="O40" s="198"/>
      <c r="P40" s="198"/>
      <c r="Q40" s="198"/>
      <c r="R40" s="198"/>
      <c r="S40" s="198"/>
      <c r="T40" s="198"/>
      <c r="U40" s="198"/>
      <c r="V40" s="198"/>
      <c r="W40" s="198"/>
      <c r="X40" s="198"/>
      <c r="Y40" s="198"/>
      <c r="Z40" s="198"/>
      <c r="AA40" s="198"/>
      <c r="AB40" s="198"/>
      <c r="AC40" s="198"/>
      <c r="AD40" s="198"/>
      <c r="AE40" s="198"/>
      <c r="AF40" s="198"/>
      <c r="AG40" s="198"/>
      <c r="AH40" s="198"/>
      <c r="AI40" s="198"/>
      <c r="AJ40" s="198"/>
      <c r="AK40" s="198"/>
      <c r="AL40" s="198"/>
      <c r="AM40" s="198"/>
      <c r="AN40" s="198"/>
      <c r="AO40" s="198"/>
      <c r="AP40" s="198"/>
      <c r="AQ40" s="198"/>
      <c r="AR40" s="198"/>
      <c r="AS40" s="198"/>
      <c r="AT40" s="198"/>
      <c r="AU40" s="198"/>
      <c r="AV40" s="198"/>
      <c r="AW40" s="198"/>
      <c r="AX40" s="198"/>
      <c r="AY40" s="198"/>
      <c r="AZ40" s="198"/>
      <c r="BA40" s="198"/>
      <c r="BB40" s="198"/>
      <c r="BC40" s="198"/>
      <c r="BD40" s="198"/>
      <c r="BE40" s="202"/>
      <c r="BG40">
        <v>9</v>
      </c>
      <c r="BH40" t="s">
        <v>404</v>
      </c>
      <c r="BI40">
        <f t="shared" si="0"/>
        <v>0</v>
      </c>
      <c r="BJ40">
        <f t="shared" si="1"/>
        <v>0</v>
      </c>
    </row>
    <row r="41" spans="2:62" ht="15" customHeight="1">
      <c r="B41" s="90" t="s">
        <v>67</v>
      </c>
      <c r="C41" s="198"/>
      <c r="D41" s="198"/>
      <c r="E41" s="198"/>
      <c r="F41" s="198"/>
      <c r="G41" s="198"/>
      <c r="H41" s="198"/>
      <c r="I41" s="198"/>
      <c r="J41" s="198"/>
      <c r="K41" s="198"/>
      <c r="L41" s="198"/>
      <c r="M41" s="198"/>
      <c r="N41" s="198"/>
      <c r="O41" s="198"/>
      <c r="P41" s="198"/>
      <c r="Q41" s="198"/>
      <c r="R41" s="198"/>
      <c r="S41" s="198"/>
      <c r="T41" s="198"/>
      <c r="U41" s="198"/>
      <c r="V41" s="198"/>
      <c r="W41" s="198"/>
      <c r="X41" s="198"/>
      <c r="Y41" s="198"/>
      <c r="Z41" s="198"/>
      <c r="AA41" s="198"/>
      <c r="AB41" s="198"/>
      <c r="AC41" s="198"/>
      <c r="AD41" s="198"/>
      <c r="AE41" s="198"/>
      <c r="AF41" s="198"/>
      <c r="AG41" s="198"/>
      <c r="AH41" s="198"/>
      <c r="AI41" s="198"/>
      <c r="AJ41" s="198"/>
      <c r="AK41" s="198"/>
      <c r="AL41" s="198"/>
      <c r="AM41" s="198"/>
      <c r="AN41" s="198"/>
      <c r="AO41" s="198"/>
      <c r="AP41" s="198"/>
      <c r="AQ41" s="198"/>
      <c r="AR41" s="198"/>
      <c r="AS41" s="198"/>
      <c r="AT41" s="198"/>
      <c r="AU41" s="198"/>
      <c r="AV41" s="198"/>
      <c r="AW41" s="198"/>
      <c r="AX41" s="198"/>
      <c r="AY41" s="198"/>
      <c r="AZ41" s="198"/>
      <c r="BA41" s="198"/>
      <c r="BB41" s="198"/>
      <c r="BC41" s="198"/>
      <c r="BD41" s="198"/>
      <c r="BE41" s="202"/>
      <c r="BG41">
        <v>10</v>
      </c>
      <c r="BH41" t="s">
        <v>405</v>
      </c>
      <c r="BI41">
        <f t="shared" si="0"/>
        <v>0</v>
      </c>
      <c r="BJ41">
        <f t="shared" si="1"/>
        <v>0</v>
      </c>
    </row>
    <row r="42" spans="2:62" ht="15" customHeight="1">
      <c r="B42" s="90" t="s">
        <v>68</v>
      </c>
      <c r="C42" s="198"/>
      <c r="D42" s="198"/>
      <c r="E42" s="198"/>
      <c r="F42" s="198"/>
      <c r="G42" s="198"/>
      <c r="H42" s="198"/>
      <c r="I42" s="198"/>
      <c r="J42" s="198"/>
      <c r="K42" s="198"/>
      <c r="L42" s="198"/>
      <c r="M42" s="198"/>
      <c r="N42" s="198"/>
      <c r="O42" s="198"/>
      <c r="P42" s="198"/>
      <c r="Q42" s="198"/>
      <c r="R42" s="198"/>
      <c r="S42" s="198"/>
      <c r="T42" s="198"/>
      <c r="U42" s="198"/>
      <c r="V42" s="198"/>
      <c r="W42" s="198"/>
      <c r="X42" s="198"/>
      <c r="Y42" s="198"/>
      <c r="Z42" s="198"/>
      <c r="AA42" s="198"/>
      <c r="AB42" s="198"/>
      <c r="AC42" s="198"/>
      <c r="AD42" s="198"/>
      <c r="AE42" s="198"/>
      <c r="AF42" s="198"/>
      <c r="AG42" s="198"/>
      <c r="AH42" s="198"/>
      <c r="AI42" s="198"/>
      <c r="AJ42" s="198"/>
      <c r="AK42" s="198"/>
      <c r="AL42" s="198"/>
      <c r="AM42" s="198"/>
      <c r="AN42" s="198"/>
      <c r="AO42" s="198"/>
      <c r="AP42" s="198"/>
      <c r="AQ42" s="198"/>
      <c r="AR42" s="198"/>
      <c r="AS42" s="198"/>
      <c r="AT42" s="198"/>
      <c r="AU42" s="198"/>
      <c r="AV42" s="198"/>
      <c r="AW42" s="198"/>
      <c r="AX42" s="198"/>
      <c r="AY42" s="198"/>
      <c r="AZ42" s="198"/>
      <c r="BA42" s="198"/>
      <c r="BB42" s="198"/>
      <c r="BC42" s="198"/>
      <c r="BD42" s="198"/>
      <c r="BE42" s="202"/>
      <c r="BI42">
        <f t="shared" si="0"/>
        <v>0</v>
      </c>
      <c r="BJ42">
        <f t="shared" si="1"/>
        <v>0</v>
      </c>
    </row>
    <row r="43" spans="2:62" ht="15" customHeight="1">
      <c r="B43" s="90" t="s">
        <v>69</v>
      </c>
      <c r="C43" s="198"/>
      <c r="D43" s="198"/>
      <c r="E43" s="198"/>
      <c r="F43" s="198"/>
      <c r="G43" s="198"/>
      <c r="H43" s="198"/>
      <c r="I43" s="198"/>
      <c r="J43" s="198"/>
      <c r="K43" s="198"/>
      <c r="L43" s="198"/>
      <c r="M43" s="198"/>
      <c r="N43" s="198"/>
      <c r="O43" s="198"/>
      <c r="P43" s="198"/>
      <c r="Q43" s="198"/>
      <c r="R43" s="198"/>
      <c r="S43" s="198"/>
      <c r="T43" s="198"/>
      <c r="U43" s="198"/>
      <c r="V43" s="198"/>
      <c r="W43" s="198"/>
      <c r="X43" s="198"/>
      <c r="Y43" s="198"/>
      <c r="Z43" s="198"/>
      <c r="AA43" s="198"/>
      <c r="AB43" s="198"/>
      <c r="AC43" s="198"/>
      <c r="AD43" s="198"/>
      <c r="AE43" s="198"/>
      <c r="AF43" s="198"/>
      <c r="AG43" s="198"/>
      <c r="AH43" s="198"/>
      <c r="AI43" s="198"/>
      <c r="AJ43" s="198"/>
      <c r="AK43" s="198"/>
      <c r="AL43" s="198"/>
      <c r="AM43" s="198"/>
      <c r="AN43" s="198"/>
      <c r="AO43" s="198"/>
      <c r="AP43" s="198"/>
      <c r="AQ43" s="198"/>
      <c r="AR43" s="198"/>
      <c r="AS43" s="198"/>
      <c r="AT43" s="198"/>
      <c r="AU43" s="198"/>
      <c r="AV43" s="198"/>
      <c r="AW43" s="198"/>
      <c r="AX43" s="198"/>
      <c r="AY43" s="198"/>
      <c r="AZ43" s="198"/>
      <c r="BA43" s="198"/>
      <c r="BB43" s="198"/>
      <c r="BC43" s="198"/>
      <c r="BD43" s="198"/>
      <c r="BE43" s="202"/>
      <c r="BI43">
        <f t="shared" si="0"/>
        <v>0</v>
      </c>
      <c r="BJ43">
        <f t="shared" si="1"/>
        <v>0</v>
      </c>
    </row>
    <row r="44" spans="2:62" ht="15" customHeight="1">
      <c r="B44" s="90" t="s">
        <v>70</v>
      </c>
      <c r="C44" s="198"/>
      <c r="D44" s="198"/>
      <c r="E44" s="198"/>
      <c r="F44" s="198"/>
      <c r="G44" s="198"/>
      <c r="H44" s="198"/>
      <c r="I44" s="198"/>
      <c r="J44" s="198"/>
      <c r="K44" s="198"/>
      <c r="L44" s="198"/>
      <c r="M44" s="198"/>
      <c r="N44" s="198"/>
      <c r="O44" s="198"/>
      <c r="P44" s="198"/>
      <c r="Q44" s="198"/>
      <c r="R44" s="198"/>
      <c r="S44" s="198"/>
      <c r="T44" s="198"/>
      <c r="U44" s="198"/>
      <c r="V44" s="198"/>
      <c r="W44" s="198"/>
      <c r="X44" s="198"/>
      <c r="Y44" s="198"/>
      <c r="Z44" s="198"/>
      <c r="AA44" s="198"/>
      <c r="AB44" s="198"/>
      <c r="AC44" s="198"/>
      <c r="AD44" s="198"/>
      <c r="AE44" s="198"/>
      <c r="AF44" s="198"/>
      <c r="AG44" s="198"/>
      <c r="AH44" s="198"/>
      <c r="AI44" s="198"/>
      <c r="AJ44" s="198"/>
      <c r="AK44" s="198"/>
      <c r="AL44" s="198"/>
      <c r="AM44" s="198"/>
      <c r="AN44" s="198"/>
      <c r="AO44" s="198"/>
      <c r="AP44" s="198"/>
      <c r="AQ44" s="198"/>
      <c r="AR44" s="198"/>
      <c r="AS44" s="198"/>
      <c r="AT44" s="198"/>
      <c r="AU44" s="198"/>
      <c r="AV44" s="198"/>
      <c r="AW44" s="198"/>
      <c r="AX44" s="198"/>
      <c r="AY44" s="198"/>
      <c r="AZ44" s="198"/>
      <c r="BA44" s="198"/>
      <c r="BB44" s="198"/>
      <c r="BC44" s="198"/>
      <c r="BD44" s="198"/>
      <c r="BE44" s="202"/>
      <c r="BI44">
        <f t="shared" si="0"/>
        <v>0</v>
      </c>
      <c r="BJ44">
        <f t="shared" si="1"/>
        <v>0</v>
      </c>
    </row>
    <row r="45" spans="2:62" ht="15" customHeight="1">
      <c r="B45" s="90" t="s">
        <v>71</v>
      </c>
      <c r="C45" s="198"/>
      <c r="D45" s="198"/>
      <c r="E45" s="198"/>
      <c r="F45" s="198"/>
      <c r="G45" s="198"/>
      <c r="H45" s="198"/>
      <c r="I45" s="198"/>
      <c r="J45" s="198"/>
      <c r="K45" s="198"/>
      <c r="L45" s="198"/>
      <c r="M45" s="198"/>
      <c r="N45" s="198"/>
      <c r="O45" s="198"/>
      <c r="P45" s="198"/>
      <c r="Q45" s="198"/>
      <c r="R45" s="198"/>
      <c r="S45" s="198"/>
      <c r="T45" s="198"/>
      <c r="U45" s="198"/>
      <c r="V45" s="198"/>
      <c r="W45" s="198"/>
      <c r="X45" s="198"/>
      <c r="Y45" s="198"/>
      <c r="Z45" s="198"/>
      <c r="AA45" s="198"/>
      <c r="AB45" s="198"/>
      <c r="AC45" s="198"/>
      <c r="AD45" s="198"/>
      <c r="AE45" s="198"/>
      <c r="AF45" s="198"/>
      <c r="AG45" s="198"/>
      <c r="AH45" s="198"/>
      <c r="AI45" s="198"/>
      <c r="AJ45" s="198"/>
      <c r="AK45" s="198"/>
      <c r="AL45" s="198"/>
      <c r="AM45" s="198"/>
      <c r="AN45" s="198"/>
      <c r="AO45" s="198"/>
      <c r="AP45" s="198"/>
      <c r="AQ45" s="198"/>
      <c r="AR45" s="198"/>
      <c r="AS45" s="198"/>
      <c r="AT45" s="198"/>
      <c r="AU45" s="198"/>
      <c r="AV45" s="198"/>
      <c r="AW45" s="198"/>
      <c r="AX45" s="198"/>
      <c r="AY45" s="198"/>
      <c r="AZ45" s="198"/>
      <c r="BA45" s="198"/>
      <c r="BB45" s="198"/>
      <c r="BC45" s="198"/>
      <c r="BD45" s="198"/>
      <c r="BE45" s="202"/>
      <c r="BI45">
        <f t="shared" si="0"/>
        <v>0</v>
      </c>
      <c r="BJ45">
        <f t="shared" si="1"/>
        <v>0</v>
      </c>
    </row>
    <row r="46" spans="2:62" ht="15" customHeight="1">
      <c r="B46" s="90" t="s">
        <v>72</v>
      </c>
      <c r="C46" s="198"/>
      <c r="D46" s="198"/>
      <c r="E46" s="198"/>
      <c r="F46" s="198"/>
      <c r="G46" s="198"/>
      <c r="H46" s="198"/>
      <c r="I46" s="198"/>
      <c r="J46" s="198"/>
      <c r="K46" s="198"/>
      <c r="L46" s="198"/>
      <c r="M46" s="198"/>
      <c r="N46" s="198"/>
      <c r="O46" s="198"/>
      <c r="P46" s="198"/>
      <c r="Q46" s="198"/>
      <c r="R46" s="198"/>
      <c r="S46" s="198"/>
      <c r="T46" s="198"/>
      <c r="U46" s="198"/>
      <c r="V46" s="198"/>
      <c r="W46" s="198"/>
      <c r="X46" s="198"/>
      <c r="Y46" s="198"/>
      <c r="Z46" s="198"/>
      <c r="AA46" s="198"/>
      <c r="AB46" s="198"/>
      <c r="AC46" s="198"/>
      <c r="AD46" s="198"/>
      <c r="AE46" s="198"/>
      <c r="AF46" s="198"/>
      <c r="AG46" s="198"/>
      <c r="AH46" s="198"/>
      <c r="AI46" s="198"/>
      <c r="AJ46" s="198"/>
      <c r="AK46" s="198"/>
      <c r="AL46" s="198"/>
      <c r="AM46" s="198"/>
      <c r="AN46" s="198"/>
      <c r="AO46" s="198"/>
      <c r="AP46" s="198"/>
      <c r="AQ46" s="198"/>
      <c r="AR46" s="198"/>
      <c r="AS46" s="198"/>
      <c r="AT46" s="198"/>
      <c r="AU46" s="198"/>
      <c r="AV46" s="198"/>
      <c r="AW46" s="198"/>
      <c r="AX46" s="198"/>
      <c r="AY46" s="198"/>
      <c r="AZ46" s="198"/>
      <c r="BA46" s="198"/>
      <c r="BB46" s="198"/>
      <c r="BC46" s="198"/>
      <c r="BD46" s="198"/>
      <c r="BE46" s="202"/>
      <c r="BI46">
        <f t="shared" si="0"/>
        <v>0</v>
      </c>
      <c r="BJ46">
        <f t="shared" si="1"/>
        <v>0</v>
      </c>
    </row>
    <row r="47" spans="2:62" ht="15" customHeight="1">
      <c r="B47" s="90" t="s">
        <v>73</v>
      </c>
      <c r="C47" s="198"/>
      <c r="D47" s="198"/>
      <c r="E47" s="198"/>
      <c r="F47" s="198"/>
      <c r="G47" s="198"/>
      <c r="H47" s="198"/>
      <c r="I47" s="198"/>
      <c r="J47" s="198"/>
      <c r="K47" s="198"/>
      <c r="L47" s="198"/>
      <c r="M47" s="198"/>
      <c r="N47" s="198"/>
      <c r="O47" s="198"/>
      <c r="P47" s="198"/>
      <c r="Q47" s="198"/>
      <c r="R47" s="198"/>
      <c r="S47" s="198"/>
      <c r="T47" s="198"/>
      <c r="U47" s="198"/>
      <c r="V47" s="198"/>
      <c r="W47" s="198"/>
      <c r="X47" s="198"/>
      <c r="Y47" s="198"/>
      <c r="Z47" s="198"/>
      <c r="AA47" s="198"/>
      <c r="AB47" s="198"/>
      <c r="AC47" s="198"/>
      <c r="AD47" s="198"/>
      <c r="AE47" s="198"/>
      <c r="AF47" s="198"/>
      <c r="AG47" s="198"/>
      <c r="AH47" s="198"/>
      <c r="AI47" s="198"/>
      <c r="AJ47" s="198"/>
      <c r="AK47" s="198"/>
      <c r="AL47" s="198"/>
      <c r="AM47" s="198"/>
      <c r="AN47" s="198"/>
      <c r="AO47" s="198"/>
      <c r="AP47" s="198"/>
      <c r="AQ47" s="198"/>
      <c r="AR47" s="198"/>
      <c r="AS47" s="198"/>
      <c r="AT47" s="198"/>
      <c r="AU47" s="198"/>
      <c r="AV47" s="198"/>
      <c r="AW47" s="198"/>
      <c r="AX47" s="198"/>
      <c r="AY47" s="198"/>
      <c r="AZ47" s="198"/>
      <c r="BA47" s="198"/>
      <c r="BB47" s="198"/>
      <c r="BC47" s="198"/>
      <c r="BD47" s="198"/>
      <c r="BE47" s="202"/>
      <c r="BI47">
        <f t="shared" si="0"/>
        <v>0</v>
      </c>
      <c r="BJ47">
        <f t="shared" si="1"/>
        <v>0</v>
      </c>
    </row>
    <row r="48" spans="2:62" ht="15" customHeight="1">
      <c r="B48" s="90" t="s">
        <v>74</v>
      </c>
      <c r="C48" s="198"/>
      <c r="D48" s="198"/>
      <c r="E48" s="198"/>
      <c r="F48" s="198"/>
      <c r="G48" s="198"/>
      <c r="H48" s="198"/>
      <c r="I48" s="198"/>
      <c r="J48" s="198"/>
      <c r="K48" s="198"/>
      <c r="L48" s="198"/>
      <c r="M48" s="198"/>
      <c r="N48" s="198"/>
      <c r="O48" s="198"/>
      <c r="P48" s="198"/>
      <c r="Q48" s="198"/>
      <c r="R48" s="198"/>
      <c r="S48" s="198"/>
      <c r="T48" s="198"/>
      <c r="U48" s="198"/>
      <c r="V48" s="198"/>
      <c r="W48" s="198"/>
      <c r="X48" s="198"/>
      <c r="Y48" s="198"/>
      <c r="Z48" s="198"/>
      <c r="AA48" s="198"/>
      <c r="AB48" s="198"/>
      <c r="AC48" s="198"/>
      <c r="AD48" s="198"/>
      <c r="AE48" s="198"/>
      <c r="AF48" s="198"/>
      <c r="AG48" s="198"/>
      <c r="AH48" s="198"/>
      <c r="AI48" s="198"/>
      <c r="AJ48" s="198"/>
      <c r="AK48" s="198"/>
      <c r="AL48" s="198"/>
      <c r="AM48" s="198"/>
      <c r="AN48" s="198"/>
      <c r="AO48" s="198"/>
      <c r="AP48" s="198"/>
      <c r="AQ48" s="198"/>
      <c r="AR48" s="198"/>
      <c r="AS48" s="198"/>
      <c r="AT48" s="198"/>
      <c r="AU48" s="198"/>
      <c r="AV48" s="198"/>
      <c r="AW48" s="198"/>
      <c r="AX48" s="198"/>
      <c r="AY48" s="198"/>
      <c r="AZ48" s="198"/>
      <c r="BA48" s="198"/>
      <c r="BB48" s="198"/>
      <c r="BC48" s="198"/>
      <c r="BD48" s="198"/>
      <c r="BE48" s="202"/>
      <c r="BI48">
        <f t="shared" si="0"/>
        <v>0</v>
      </c>
      <c r="BJ48">
        <f t="shared" si="1"/>
        <v>0</v>
      </c>
    </row>
    <row r="49" spans="2:62" ht="15" customHeight="1">
      <c r="B49" s="90" t="s">
        <v>75</v>
      </c>
      <c r="C49" s="198"/>
      <c r="D49" s="198"/>
      <c r="E49" s="198"/>
      <c r="F49" s="198"/>
      <c r="G49" s="198"/>
      <c r="H49" s="198"/>
      <c r="I49" s="198"/>
      <c r="J49" s="198"/>
      <c r="K49" s="198"/>
      <c r="L49" s="198"/>
      <c r="M49" s="198"/>
      <c r="N49" s="198"/>
      <c r="O49" s="198"/>
      <c r="P49" s="198"/>
      <c r="Q49" s="198"/>
      <c r="R49" s="198"/>
      <c r="S49" s="198"/>
      <c r="T49" s="198"/>
      <c r="U49" s="198"/>
      <c r="V49" s="198"/>
      <c r="W49" s="198"/>
      <c r="X49" s="198"/>
      <c r="Y49" s="198"/>
      <c r="Z49" s="198"/>
      <c r="AA49" s="198"/>
      <c r="AB49" s="198"/>
      <c r="AC49" s="198"/>
      <c r="AD49" s="198"/>
      <c r="AE49" s="198"/>
      <c r="AF49" s="198"/>
      <c r="AG49" s="198"/>
      <c r="AH49" s="198"/>
      <c r="AI49" s="198"/>
      <c r="AJ49" s="198"/>
      <c r="AK49" s="198"/>
      <c r="AL49" s="198"/>
      <c r="AM49" s="198"/>
      <c r="AN49" s="198"/>
      <c r="AO49" s="198"/>
      <c r="AP49" s="198"/>
      <c r="AQ49" s="198"/>
      <c r="AR49" s="198"/>
      <c r="AS49" s="198"/>
      <c r="AT49" s="198"/>
      <c r="AU49" s="198"/>
      <c r="AV49" s="198"/>
      <c r="AW49" s="198"/>
      <c r="AX49" s="198"/>
      <c r="AY49" s="198"/>
      <c r="AZ49" s="198"/>
      <c r="BA49" s="198"/>
      <c r="BB49" s="198"/>
      <c r="BC49" s="198"/>
      <c r="BD49" s="198"/>
      <c r="BE49" s="202"/>
      <c r="BI49">
        <f t="shared" si="0"/>
        <v>0</v>
      </c>
      <c r="BJ49">
        <f t="shared" si="1"/>
        <v>0</v>
      </c>
    </row>
    <row r="50" spans="2:62" ht="15" customHeight="1">
      <c r="B50" s="90" t="s">
        <v>76</v>
      </c>
      <c r="C50" s="198"/>
      <c r="D50" s="198"/>
      <c r="E50" s="198"/>
      <c r="F50" s="198"/>
      <c r="G50" s="198"/>
      <c r="H50" s="198"/>
      <c r="I50" s="198"/>
      <c r="J50" s="198"/>
      <c r="K50" s="198"/>
      <c r="L50" s="198"/>
      <c r="M50" s="198"/>
      <c r="N50" s="198"/>
      <c r="O50" s="198"/>
      <c r="P50" s="198"/>
      <c r="Q50" s="198"/>
      <c r="R50" s="198"/>
      <c r="S50" s="198"/>
      <c r="T50" s="198"/>
      <c r="U50" s="198"/>
      <c r="V50" s="198"/>
      <c r="W50" s="198"/>
      <c r="X50" s="198"/>
      <c r="Y50" s="198"/>
      <c r="Z50" s="198"/>
      <c r="AA50" s="198"/>
      <c r="AB50" s="198"/>
      <c r="AC50" s="198"/>
      <c r="AD50" s="198"/>
      <c r="AE50" s="198"/>
      <c r="AF50" s="198"/>
      <c r="AG50" s="198"/>
      <c r="AH50" s="198"/>
      <c r="AI50" s="198"/>
      <c r="AJ50" s="198"/>
      <c r="AK50" s="198"/>
      <c r="AL50" s="198"/>
      <c r="AM50" s="198"/>
      <c r="AN50" s="198"/>
      <c r="AO50" s="198"/>
      <c r="AP50" s="198"/>
      <c r="AQ50" s="198"/>
      <c r="AR50" s="198"/>
      <c r="AS50" s="198"/>
      <c r="AT50" s="198"/>
      <c r="AU50" s="198"/>
      <c r="AV50" s="198"/>
      <c r="AW50" s="198"/>
      <c r="AX50" s="198"/>
      <c r="AY50" s="198"/>
      <c r="AZ50" s="198"/>
      <c r="BA50" s="198"/>
      <c r="BB50" s="198"/>
      <c r="BC50" s="198"/>
      <c r="BD50" s="198"/>
      <c r="BE50" s="202"/>
      <c r="BI50">
        <f t="shared" si="0"/>
        <v>0</v>
      </c>
      <c r="BJ50">
        <f t="shared" si="1"/>
        <v>0</v>
      </c>
    </row>
    <row r="51" spans="2:62" ht="15" customHeight="1">
      <c r="B51" s="90" t="s">
        <v>77</v>
      </c>
      <c r="C51" s="198"/>
      <c r="D51" s="198"/>
      <c r="E51" s="198"/>
      <c r="F51" s="198"/>
      <c r="G51" s="198"/>
      <c r="H51" s="198"/>
      <c r="I51" s="198"/>
      <c r="J51" s="198"/>
      <c r="K51" s="198"/>
      <c r="L51" s="198"/>
      <c r="M51" s="198"/>
      <c r="N51" s="198"/>
      <c r="O51" s="198"/>
      <c r="P51" s="198"/>
      <c r="Q51" s="198"/>
      <c r="R51" s="198"/>
      <c r="S51" s="198"/>
      <c r="T51" s="198"/>
      <c r="U51" s="198"/>
      <c r="V51" s="198"/>
      <c r="W51" s="198"/>
      <c r="X51" s="198"/>
      <c r="Y51" s="198"/>
      <c r="Z51" s="198"/>
      <c r="AA51" s="198"/>
      <c r="AB51" s="198"/>
      <c r="AC51" s="198"/>
      <c r="AD51" s="198"/>
      <c r="AE51" s="198"/>
      <c r="AF51" s="198"/>
      <c r="AG51" s="198"/>
      <c r="AH51" s="198"/>
      <c r="AI51" s="198"/>
      <c r="AJ51" s="198"/>
      <c r="AK51" s="198"/>
      <c r="AL51" s="198"/>
      <c r="AM51" s="198"/>
      <c r="AN51" s="198"/>
      <c r="AO51" s="198"/>
      <c r="AP51" s="198"/>
      <c r="AQ51" s="198"/>
      <c r="AR51" s="198"/>
      <c r="AS51" s="198"/>
      <c r="AT51" s="198"/>
      <c r="AU51" s="198"/>
      <c r="AV51" s="198"/>
      <c r="AW51" s="198"/>
      <c r="AX51" s="198"/>
      <c r="AY51" s="198"/>
      <c r="AZ51" s="198"/>
      <c r="BA51" s="198"/>
      <c r="BB51" s="198"/>
      <c r="BC51" s="198"/>
      <c r="BD51" s="198"/>
      <c r="BE51" s="202"/>
      <c r="BI51">
        <f t="shared" si="0"/>
        <v>0</v>
      </c>
      <c r="BJ51">
        <f t="shared" si="1"/>
        <v>0</v>
      </c>
    </row>
    <row r="52" spans="2:62" ht="15" customHeight="1">
      <c r="B52" s="90" t="s">
        <v>78</v>
      </c>
      <c r="C52" s="198"/>
      <c r="D52" s="198"/>
      <c r="E52" s="198"/>
      <c r="F52" s="198"/>
      <c r="G52" s="198"/>
      <c r="H52" s="198"/>
      <c r="I52" s="198"/>
      <c r="J52" s="198"/>
      <c r="K52" s="198"/>
      <c r="L52" s="198"/>
      <c r="M52" s="198"/>
      <c r="N52" s="198"/>
      <c r="O52" s="198"/>
      <c r="P52" s="198"/>
      <c r="Q52" s="198"/>
      <c r="R52" s="198"/>
      <c r="S52" s="198"/>
      <c r="T52" s="198"/>
      <c r="U52" s="198"/>
      <c r="V52" s="198"/>
      <c r="W52" s="198"/>
      <c r="X52" s="198"/>
      <c r="Y52" s="198"/>
      <c r="Z52" s="198"/>
      <c r="AA52" s="198"/>
      <c r="AB52" s="198"/>
      <c r="AC52" s="198"/>
      <c r="AD52" s="198"/>
      <c r="AE52" s="198"/>
      <c r="AF52" s="198"/>
      <c r="AG52" s="198"/>
      <c r="AH52" s="198"/>
      <c r="AI52" s="198"/>
      <c r="AJ52" s="198"/>
      <c r="AK52" s="198"/>
      <c r="AL52" s="198"/>
      <c r="AM52" s="198"/>
      <c r="AN52" s="198"/>
      <c r="AO52" s="198"/>
      <c r="AP52" s="198"/>
      <c r="AQ52" s="198"/>
      <c r="AR52" s="198"/>
      <c r="AS52" s="198"/>
      <c r="AT52" s="198"/>
      <c r="AU52" s="198"/>
      <c r="AV52" s="198"/>
      <c r="AW52" s="198"/>
      <c r="AX52" s="198"/>
      <c r="AY52" s="198"/>
      <c r="AZ52" s="198"/>
      <c r="BA52" s="198"/>
      <c r="BB52" s="198"/>
      <c r="BC52" s="198"/>
      <c r="BD52" s="198"/>
      <c r="BE52" s="202"/>
      <c r="BI52">
        <f t="shared" si="0"/>
        <v>0</v>
      </c>
      <c r="BJ52">
        <f t="shared" si="1"/>
        <v>0</v>
      </c>
    </row>
    <row r="53" spans="2:62" ht="15" customHeight="1">
      <c r="B53" s="90" t="s">
        <v>79</v>
      </c>
      <c r="C53" s="198"/>
      <c r="D53" s="198"/>
      <c r="E53" s="198"/>
      <c r="F53" s="198"/>
      <c r="G53" s="198"/>
      <c r="H53" s="198"/>
      <c r="I53" s="198"/>
      <c r="J53" s="198"/>
      <c r="K53" s="198"/>
      <c r="L53" s="198"/>
      <c r="M53" s="198"/>
      <c r="N53" s="198"/>
      <c r="O53" s="198"/>
      <c r="P53" s="198"/>
      <c r="Q53" s="198"/>
      <c r="R53" s="198"/>
      <c r="S53" s="198"/>
      <c r="T53" s="198"/>
      <c r="U53" s="198"/>
      <c r="V53" s="198"/>
      <c r="W53" s="198"/>
      <c r="X53" s="198"/>
      <c r="Y53" s="198"/>
      <c r="Z53" s="198"/>
      <c r="AA53" s="198"/>
      <c r="AB53" s="198"/>
      <c r="AC53" s="198"/>
      <c r="AD53" s="198"/>
      <c r="AE53" s="198"/>
      <c r="AF53" s="198"/>
      <c r="AG53" s="198"/>
      <c r="AH53" s="198"/>
      <c r="AI53" s="198"/>
      <c r="AJ53" s="198"/>
      <c r="AK53" s="198"/>
      <c r="AL53" s="198"/>
      <c r="AM53" s="198"/>
      <c r="AN53" s="198"/>
      <c r="AO53" s="198"/>
      <c r="AP53" s="198"/>
      <c r="AQ53" s="198"/>
      <c r="AR53" s="198"/>
      <c r="AS53" s="198"/>
      <c r="AT53" s="198"/>
      <c r="AU53" s="198"/>
      <c r="AV53" s="198"/>
      <c r="AW53" s="198"/>
      <c r="AX53" s="198"/>
      <c r="AY53" s="198"/>
      <c r="AZ53" s="198"/>
      <c r="BA53" s="198"/>
      <c r="BB53" s="198"/>
      <c r="BC53" s="198"/>
      <c r="BD53" s="198"/>
      <c r="BE53" s="202"/>
      <c r="BI53">
        <f t="shared" si="0"/>
        <v>0</v>
      </c>
      <c r="BJ53">
        <f t="shared" si="1"/>
        <v>0</v>
      </c>
    </row>
    <row r="54" spans="2:62" ht="15" customHeight="1">
      <c r="B54" s="90" t="s">
        <v>80</v>
      </c>
      <c r="C54" s="198"/>
      <c r="D54" s="198"/>
      <c r="E54" s="198"/>
      <c r="F54" s="198"/>
      <c r="G54" s="198"/>
      <c r="H54" s="198"/>
      <c r="I54" s="198"/>
      <c r="J54" s="198"/>
      <c r="K54" s="198"/>
      <c r="L54" s="198"/>
      <c r="M54" s="198"/>
      <c r="N54" s="198"/>
      <c r="O54" s="198"/>
      <c r="P54" s="198"/>
      <c r="Q54" s="198"/>
      <c r="R54" s="198"/>
      <c r="S54" s="198"/>
      <c r="T54" s="198"/>
      <c r="U54" s="198"/>
      <c r="V54" s="198"/>
      <c r="W54" s="198"/>
      <c r="X54" s="198"/>
      <c r="Y54" s="198"/>
      <c r="Z54" s="198"/>
      <c r="AA54" s="198"/>
      <c r="AB54" s="198"/>
      <c r="AC54" s="198"/>
      <c r="AD54" s="198"/>
      <c r="AE54" s="198"/>
      <c r="AF54" s="198"/>
      <c r="AG54" s="198"/>
      <c r="AH54" s="198"/>
      <c r="AI54" s="198"/>
      <c r="AJ54" s="198"/>
      <c r="AK54" s="198"/>
      <c r="AL54" s="198"/>
      <c r="AM54" s="198"/>
      <c r="AN54" s="198"/>
      <c r="AO54" s="198"/>
      <c r="AP54" s="198"/>
      <c r="AQ54" s="198"/>
      <c r="AR54" s="198"/>
      <c r="AS54" s="198"/>
      <c r="AT54" s="198"/>
      <c r="AU54" s="198"/>
      <c r="AV54" s="198"/>
      <c r="AW54" s="198"/>
      <c r="AX54" s="198"/>
      <c r="AY54" s="198"/>
      <c r="AZ54" s="198"/>
      <c r="BA54" s="198"/>
      <c r="BB54" s="198"/>
      <c r="BC54" s="198"/>
      <c r="BD54" s="198"/>
      <c r="BE54" s="202"/>
      <c r="BI54">
        <f t="shared" si="0"/>
        <v>0</v>
      </c>
      <c r="BJ54">
        <f t="shared" si="1"/>
        <v>0</v>
      </c>
    </row>
    <row r="55" spans="2:62" ht="15" customHeight="1">
      <c r="B55" s="90" t="s">
        <v>81</v>
      </c>
      <c r="C55" s="198"/>
      <c r="D55" s="198"/>
      <c r="E55" s="198"/>
      <c r="F55" s="198"/>
      <c r="G55" s="198"/>
      <c r="H55" s="198"/>
      <c r="I55" s="198"/>
      <c r="J55" s="198"/>
      <c r="K55" s="198"/>
      <c r="L55" s="198"/>
      <c r="M55" s="198"/>
      <c r="N55" s="198"/>
      <c r="O55" s="198"/>
      <c r="P55" s="198"/>
      <c r="Q55" s="198"/>
      <c r="R55" s="198"/>
      <c r="S55" s="198"/>
      <c r="T55" s="198"/>
      <c r="U55" s="198"/>
      <c r="V55" s="198"/>
      <c r="W55" s="198"/>
      <c r="X55" s="198"/>
      <c r="Y55" s="198"/>
      <c r="Z55" s="198"/>
      <c r="AA55" s="198"/>
      <c r="AB55" s="198"/>
      <c r="AC55" s="198"/>
      <c r="AD55" s="198"/>
      <c r="AE55" s="198"/>
      <c r="AF55" s="198"/>
      <c r="AG55" s="198"/>
      <c r="AH55" s="198"/>
      <c r="AI55" s="198"/>
      <c r="AJ55" s="198"/>
      <c r="AK55" s="198"/>
      <c r="AL55" s="198"/>
      <c r="AM55" s="198"/>
      <c r="AN55" s="198"/>
      <c r="AO55" s="198"/>
      <c r="AP55" s="198"/>
      <c r="AQ55" s="198"/>
      <c r="AR55" s="198"/>
      <c r="AS55" s="198"/>
      <c r="AT55" s="198"/>
      <c r="AU55" s="198"/>
      <c r="AV55" s="198"/>
      <c r="AW55" s="198"/>
      <c r="AX55" s="198"/>
      <c r="AY55" s="198"/>
      <c r="AZ55" s="198"/>
      <c r="BA55" s="198"/>
      <c r="BB55" s="198"/>
      <c r="BC55" s="198"/>
      <c r="BD55" s="198"/>
      <c r="BE55" s="202"/>
      <c r="BI55">
        <f t="shared" si="0"/>
        <v>0</v>
      </c>
      <c r="BJ55">
        <f t="shared" si="1"/>
        <v>0</v>
      </c>
    </row>
    <row r="56" spans="2:62" ht="15" customHeight="1">
      <c r="B56" s="90" t="s">
        <v>82</v>
      </c>
      <c r="C56" s="198"/>
      <c r="D56" s="198"/>
      <c r="E56" s="198"/>
      <c r="F56" s="198"/>
      <c r="G56" s="198"/>
      <c r="H56" s="198"/>
      <c r="I56" s="198"/>
      <c r="J56" s="198"/>
      <c r="K56" s="198"/>
      <c r="L56" s="198"/>
      <c r="M56" s="198"/>
      <c r="N56" s="198"/>
      <c r="O56" s="198"/>
      <c r="P56" s="198"/>
      <c r="Q56" s="198"/>
      <c r="R56" s="198"/>
      <c r="S56" s="198"/>
      <c r="T56" s="198"/>
      <c r="U56" s="198"/>
      <c r="V56" s="198"/>
      <c r="W56" s="198"/>
      <c r="X56" s="198"/>
      <c r="Y56" s="198"/>
      <c r="Z56" s="198"/>
      <c r="AA56" s="198"/>
      <c r="AB56" s="198"/>
      <c r="AC56" s="198"/>
      <c r="AD56" s="198"/>
      <c r="AE56" s="198"/>
      <c r="AF56" s="198"/>
      <c r="AG56" s="198"/>
      <c r="AH56" s="198"/>
      <c r="AI56" s="198"/>
      <c r="AJ56" s="198"/>
      <c r="AK56" s="198"/>
      <c r="AL56" s="198"/>
      <c r="AM56" s="198"/>
      <c r="AN56" s="198"/>
      <c r="AO56" s="198"/>
      <c r="AP56" s="198"/>
      <c r="AQ56" s="198"/>
      <c r="AR56" s="198"/>
      <c r="AS56" s="198"/>
      <c r="AT56" s="198"/>
      <c r="AU56" s="198"/>
      <c r="AV56" s="198"/>
      <c r="AW56" s="198"/>
      <c r="AX56" s="198"/>
      <c r="AY56" s="198"/>
      <c r="AZ56" s="198"/>
      <c r="BA56" s="198"/>
      <c r="BB56" s="198"/>
      <c r="BC56" s="198"/>
      <c r="BD56" s="198"/>
      <c r="BE56" s="202"/>
      <c r="BI56">
        <f t="shared" si="0"/>
        <v>0</v>
      </c>
      <c r="BJ56">
        <f t="shared" si="1"/>
        <v>0</v>
      </c>
    </row>
    <row r="57" spans="2:62" ht="15" customHeight="1">
      <c r="B57" s="90" t="s">
        <v>83</v>
      </c>
      <c r="C57" s="198"/>
      <c r="D57" s="198"/>
      <c r="E57" s="198"/>
      <c r="F57" s="198"/>
      <c r="G57" s="198"/>
      <c r="H57" s="198"/>
      <c r="I57" s="198"/>
      <c r="J57" s="198"/>
      <c r="K57" s="198"/>
      <c r="L57" s="198"/>
      <c r="M57" s="198"/>
      <c r="N57" s="198"/>
      <c r="O57" s="198"/>
      <c r="P57" s="198"/>
      <c r="Q57" s="198"/>
      <c r="R57" s="198"/>
      <c r="S57" s="198"/>
      <c r="T57" s="198"/>
      <c r="U57" s="198"/>
      <c r="V57" s="198"/>
      <c r="W57" s="198"/>
      <c r="X57" s="198"/>
      <c r="Y57" s="198"/>
      <c r="Z57" s="198"/>
      <c r="AA57" s="198"/>
      <c r="AB57" s="198"/>
      <c r="AC57" s="198"/>
      <c r="AD57" s="198"/>
      <c r="AE57" s="198"/>
      <c r="AF57" s="198"/>
      <c r="AG57" s="198"/>
      <c r="AH57" s="198"/>
      <c r="AI57" s="198"/>
      <c r="AJ57" s="198"/>
      <c r="AK57" s="198"/>
      <c r="AL57" s="198"/>
      <c r="AM57" s="198"/>
      <c r="AN57" s="198"/>
      <c r="AO57" s="198"/>
      <c r="AP57" s="198"/>
      <c r="AQ57" s="198"/>
      <c r="AR57" s="198"/>
      <c r="AS57" s="198"/>
      <c r="AT57" s="198"/>
      <c r="AU57" s="198"/>
      <c r="AV57" s="198"/>
      <c r="AW57" s="198"/>
      <c r="AX57" s="198"/>
      <c r="AY57" s="198"/>
      <c r="AZ57" s="198"/>
      <c r="BA57" s="198"/>
      <c r="BB57" s="198"/>
      <c r="BC57" s="198"/>
      <c r="BD57" s="198"/>
      <c r="BE57" s="202"/>
      <c r="BI57">
        <f t="shared" si="0"/>
        <v>0</v>
      </c>
      <c r="BJ57">
        <f t="shared" si="1"/>
        <v>0</v>
      </c>
    </row>
    <row r="58" spans="2:62" ht="15" customHeight="1">
      <c r="B58" s="90" t="s">
        <v>84</v>
      </c>
      <c r="C58" s="198"/>
      <c r="D58" s="198"/>
      <c r="E58" s="198"/>
      <c r="F58" s="198"/>
      <c r="G58" s="198"/>
      <c r="H58" s="198"/>
      <c r="I58" s="198"/>
      <c r="J58" s="198"/>
      <c r="K58" s="198"/>
      <c r="L58" s="198"/>
      <c r="M58" s="198"/>
      <c r="N58" s="198"/>
      <c r="O58" s="198"/>
      <c r="P58" s="198"/>
      <c r="Q58" s="198"/>
      <c r="R58" s="198"/>
      <c r="S58" s="198"/>
      <c r="T58" s="198"/>
      <c r="U58" s="198"/>
      <c r="V58" s="198"/>
      <c r="W58" s="198"/>
      <c r="X58" s="198"/>
      <c r="Y58" s="198"/>
      <c r="Z58" s="198"/>
      <c r="AA58" s="198"/>
      <c r="AB58" s="198"/>
      <c r="AC58" s="198"/>
      <c r="AD58" s="198"/>
      <c r="AE58" s="198"/>
      <c r="AF58" s="198"/>
      <c r="AG58" s="198"/>
      <c r="AH58" s="198"/>
      <c r="AI58" s="198"/>
      <c r="AJ58" s="198"/>
      <c r="AK58" s="198"/>
      <c r="AL58" s="198"/>
      <c r="AM58" s="198"/>
      <c r="AN58" s="198"/>
      <c r="AO58" s="198"/>
      <c r="AP58" s="198"/>
      <c r="AQ58" s="198"/>
      <c r="AR58" s="198"/>
      <c r="AS58" s="198"/>
      <c r="AT58" s="198"/>
      <c r="AU58" s="198"/>
      <c r="AV58" s="198"/>
      <c r="AW58" s="198"/>
      <c r="AX58" s="198"/>
      <c r="AY58" s="198"/>
      <c r="AZ58" s="198"/>
      <c r="BA58" s="198"/>
      <c r="BB58" s="198"/>
      <c r="BC58" s="198"/>
      <c r="BD58" s="198"/>
      <c r="BE58" s="202"/>
      <c r="BI58">
        <f t="shared" si="0"/>
        <v>0</v>
      </c>
      <c r="BJ58">
        <f t="shared" si="1"/>
        <v>0</v>
      </c>
    </row>
    <row r="59" spans="2:62" ht="15" customHeight="1">
      <c r="B59" s="90" t="s">
        <v>85</v>
      </c>
      <c r="C59" s="198"/>
      <c r="D59" s="198"/>
      <c r="E59" s="198"/>
      <c r="F59" s="198"/>
      <c r="G59" s="198"/>
      <c r="H59" s="198"/>
      <c r="I59" s="198"/>
      <c r="J59" s="198"/>
      <c r="K59" s="198"/>
      <c r="L59" s="198"/>
      <c r="M59" s="198"/>
      <c r="N59" s="198"/>
      <c r="O59" s="198"/>
      <c r="P59" s="198"/>
      <c r="Q59" s="198"/>
      <c r="R59" s="198"/>
      <c r="S59" s="198"/>
      <c r="T59" s="198"/>
      <c r="U59" s="198"/>
      <c r="V59" s="198"/>
      <c r="W59" s="198"/>
      <c r="X59" s="198"/>
      <c r="Y59" s="198"/>
      <c r="Z59" s="198"/>
      <c r="AA59" s="198"/>
      <c r="AB59" s="198"/>
      <c r="AC59" s="198"/>
      <c r="AD59" s="198"/>
      <c r="AE59" s="198"/>
      <c r="AF59" s="198"/>
      <c r="AG59" s="198"/>
      <c r="AH59" s="198"/>
      <c r="AI59" s="198"/>
      <c r="AJ59" s="198"/>
      <c r="AK59" s="198"/>
      <c r="AL59" s="198"/>
      <c r="AM59" s="198"/>
      <c r="AN59" s="198"/>
      <c r="AO59" s="198"/>
      <c r="AP59" s="198"/>
      <c r="AQ59" s="198"/>
      <c r="AR59" s="198"/>
      <c r="AS59" s="198"/>
      <c r="AT59" s="198"/>
      <c r="AU59" s="198"/>
      <c r="AV59" s="198"/>
      <c r="AW59" s="198"/>
      <c r="AX59" s="198"/>
      <c r="AY59" s="198"/>
      <c r="AZ59" s="198"/>
      <c r="BA59" s="198"/>
      <c r="BB59" s="198"/>
      <c r="BC59" s="198"/>
      <c r="BD59" s="198"/>
      <c r="BE59" s="202"/>
      <c r="BI59">
        <f t="shared" si="0"/>
        <v>0</v>
      </c>
      <c r="BJ59">
        <f t="shared" si="1"/>
        <v>0</v>
      </c>
    </row>
    <row r="60" spans="2:62" ht="15" customHeight="1">
      <c r="B60" s="90" t="s">
        <v>86</v>
      </c>
      <c r="C60" s="198"/>
      <c r="D60" s="198"/>
      <c r="E60" s="198"/>
      <c r="F60" s="198"/>
      <c r="G60" s="198"/>
      <c r="H60" s="198"/>
      <c r="I60" s="198"/>
      <c r="J60" s="198"/>
      <c r="K60" s="198"/>
      <c r="L60" s="198"/>
      <c r="M60" s="198"/>
      <c r="N60" s="198"/>
      <c r="O60" s="198"/>
      <c r="P60" s="198"/>
      <c r="Q60" s="198"/>
      <c r="R60" s="198"/>
      <c r="S60" s="198"/>
      <c r="T60" s="198"/>
      <c r="U60" s="198"/>
      <c r="V60" s="198"/>
      <c r="W60" s="198"/>
      <c r="X60" s="198"/>
      <c r="Y60" s="198"/>
      <c r="Z60" s="198"/>
      <c r="AA60" s="198"/>
      <c r="AB60" s="198"/>
      <c r="AC60" s="198"/>
      <c r="AD60" s="198"/>
      <c r="AE60" s="198"/>
      <c r="AF60" s="198"/>
      <c r="AG60" s="198"/>
      <c r="AH60" s="198"/>
      <c r="AI60" s="198"/>
      <c r="AJ60" s="198"/>
      <c r="AK60" s="198"/>
      <c r="AL60" s="198"/>
      <c r="AM60" s="198"/>
      <c r="AN60" s="198"/>
      <c r="AO60" s="198"/>
      <c r="AP60" s="198"/>
      <c r="AQ60" s="198"/>
      <c r="AR60" s="198"/>
      <c r="AS60" s="198"/>
      <c r="AT60" s="198"/>
      <c r="AU60" s="198"/>
      <c r="AV60" s="198"/>
      <c r="AW60" s="198"/>
      <c r="AX60" s="198"/>
      <c r="AY60" s="198"/>
      <c r="AZ60" s="198"/>
      <c r="BA60" s="198"/>
      <c r="BB60" s="198"/>
      <c r="BC60" s="198"/>
      <c r="BD60" s="198"/>
      <c r="BE60" s="202"/>
      <c r="BI60">
        <f t="shared" si="0"/>
        <v>0</v>
      </c>
      <c r="BJ60">
        <f t="shared" si="1"/>
        <v>0</v>
      </c>
    </row>
    <row r="61" spans="2:62" ht="15" customHeight="1">
      <c r="B61" s="90" t="s">
        <v>87</v>
      </c>
      <c r="C61" s="198"/>
      <c r="D61" s="198"/>
      <c r="E61" s="198"/>
      <c r="F61" s="198"/>
      <c r="G61" s="198"/>
      <c r="H61" s="198"/>
      <c r="I61" s="198"/>
      <c r="J61" s="198"/>
      <c r="K61" s="198"/>
      <c r="L61" s="198"/>
      <c r="M61" s="198"/>
      <c r="N61" s="198"/>
      <c r="O61" s="198"/>
      <c r="P61" s="198"/>
      <c r="Q61" s="198"/>
      <c r="R61" s="198"/>
      <c r="S61" s="198"/>
      <c r="T61" s="198"/>
      <c r="U61" s="198"/>
      <c r="V61" s="198"/>
      <c r="W61" s="198"/>
      <c r="X61" s="198"/>
      <c r="Y61" s="198"/>
      <c r="Z61" s="198"/>
      <c r="AA61" s="198"/>
      <c r="AB61" s="198"/>
      <c r="AC61" s="198"/>
      <c r="AD61" s="198"/>
      <c r="AE61" s="198"/>
      <c r="AF61" s="198"/>
      <c r="AG61" s="198"/>
      <c r="AH61" s="198"/>
      <c r="AI61" s="198"/>
      <c r="AJ61" s="198"/>
      <c r="AK61" s="198"/>
      <c r="AL61" s="198"/>
      <c r="AM61" s="198"/>
      <c r="AN61" s="198"/>
      <c r="AO61" s="198"/>
      <c r="AP61" s="198"/>
      <c r="AQ61" s="198"/>
      <c r="AR61" s="198"/>
      <c r="AS61" s="198"/>
      <c r="AT61" s="198"/>
      <c r="AU61" s="198"/>
      <c r="AV61" s="198"/>
      <c r="AW61" s="198"/>
      <c r="AX61" s="198"/>
      <c r="AY61" s="198"/>
      <c r="AZ61" s="198"/>
      <c r="BA61" s="198"/>
      <c r="BB61" s="198"/>
      <c r="BC61" s="198"/>
      <c r="BD61" s="198"/>
      <c r="BE61" s="202"/>
      <c r="BI61">
        <f t="shared" si="0"/>
        <v>0</v>
      </c>
      <c r="BJ61">
        <f t="shared" si="1"/>
        <v>0</v>
      </c>
    </row>
    <row r="62" spans="2:62" ht="15" customHeight="1">
      <c r="B62" s="90" t="s">
        <v>88</v>
      </c>
      <c r="C62" s="198"/>
      <c r="D62" s="198"/>
      <c r="E62" s="198"/>
      <c r="F62" s="198"/>
      <c r="G62" s="198"/>
      <c r="H62" s="198"/>
      <c r="I62" s="198"/>
      <c r="J62" s="198"/>
      <c r="K62" s="198"/>
      <c r="L62" s="198"/>
      <c r="M62" s="198"/>
      <c r="N62" s="198"/>
      <c r="O62" s="198"/>
      <c r="P62" s="198"/>
      <c r="Q62" s="198"/>
      <c r="R62" s="198"/>
      <c r="S62" s="198"/>
      <c r="T62" s="198"/>
      <c r="U62" s="198"/>
      <c r="V62" s="198"/>
      <c r="W62" s="198"/>
      <c r="X62" s="198"/>
      <c r="Y62" s="198"/>
      <c r="Z62" s="198"/>
      <c r="AA62" s="198"/>
      <c r="AB62" s="198"/>
      <c r="AC62" s="198"/>
      <c r="AD62" s="198"/>
      <c r="AE62" s="198"/>
      <c r="AF62" s="198"/>
      <c r="AG62" s="198"/>
      <c r="AH62" s="198"/>
      <c r="AI62" s="198"/>
      <c r="AJ62" s="198"/>
      <c r="AK62" s="198"/>
      <c r="AL62" s="198"/>
      <c r="AM62" s="198"/>
      <c r="AN62" s="198"/>
      <c r="AO62" s="198"/>
      <c r="AP62" s="198"/>
      <c r="AQ62" s="198"/>
      <c r="AR62" s="198"/>
      <c r="AS62" s="198"/>
      <c r="AT62" s="198"/>
      <c r="AU62" s="198"/>
      <c r="AV62" s="198"/>
      <c r="AW62" s="198"/>
      <c r="AX62" s="198"/>
      <c r="AY62" s="198"/>
      <c r="AZ62" s="198"/>
      <c r="BA62" s="198"/>
      <c r="BB62" s="198"/>
      <c r="BC62" s="198"/>
      <c r="BD62" s="198"/>
      <c r="BE62" s="202"/>
      <c r="BI62">
        <f t="shared" si="0"/>
        <v>0</v>
      </c>
      <c r="BJ62">
        <f t="shared" si="1"/>
        <v>0</v>
      </c>
    </row>
    <row r="63" spans="2:62" ht="15" customHeight="1">
      <c r="B63" s="90" t="s">
        <v>89</v>
      </c>
      <c r="C63" s="198"/>
      <c r="D63" s="198"/>
      <c r="E63" s="198"/>
      <c r="F63" s="198"/>
      <c r="G63" s="198"/>
      <c r="H63" s="198"/>
      <c r="I63" s="198"/>
      <c r="J63" s="198"/>
      <c r="K63" s="198"/>
      <c r="L63" s="198"/>
      <c r="M63" s="198"/>
      <c r="N63" s="198"/>
      <c r="O63" s="198"/>
      <c r="P63" s="198"/>
      <c r="Q63" s="198"/>
      <c r="R63" s="198"/>
      <c r="S63" s="198"/>
      <c r="T63" s="198"/>
      <c r="U63" s="198"/>
      <c r="V63" s="198"/>
      <c r="W63" s="198"/>
      <c r="X63" s="198"/>
      <c r="Y63" s="198"/>
      <c r="Z63" s="198"/>
      <c r="AA63" s="198"/>
      <c r="AB63" s="198"/>
      <c r="AC63" s="198"/>
      <c r="AD63" s="198"/>
      <c r="AE63" s="198"/>
      <c r="AF63" s="198"/>
      <c r="AG63" s="198"/>
      <c r="AH63" s="198"/>
      <c r="AI63" s="198"/>
      <c r="AJ63" s="198"/>
      <c r="AK63" s="198"/>
      <c r="AL63" s="198"/>
      <c r="AM63" s="198"/>
      <c r="AN63" s="198"/>
      <c r="AO63" s="198"/>
      <c r="AP63" s="198"/>
      <c r="AQ63" s="198"/>
      <c r="AR63" s="198"/>
      <c r="AS63" s="198"/>
      <c r="AT63" s="198"/>
      <c r="AU63" s="198"/>
      <c r="AV63" s="198"/>
      <c r="AW63" s="198"/>
      <c r="AX63" s="198"/>
      <c r="AY63" s="198"/>
      <c r="AZ63" s="198"/>
      <c r="BA63" s="198"/>
      <c r="BB63" s="198"/>
      <c r="BC63" s="198"/>
      <c r="BD63" s="198"/>
      <c r="BE63" s="202"/>
      <c r="BI63">
        <f t="shared" si="0"/>
        <v>0</v>
      </c>
      <c r="BJ63">
        <f t="shared" si="1"/>
        <v>0</v>
      </c>
    </row>
    <row r="64" spans="2:62" ht="15" customHeight="1">
      <c r="B64" s="90" t="s">
        <v>90</v>
      </c>
      <c r="C64" s="198"/>
      <c r="D64" s="198"/>
      <c r="E64" s="198"/>
      <c r="F64" s="198"/>
      <c r="G64" s="198"/>
      <c r="H64" s="198"/>
      <c r="I64" s="198"/>
      <c r="J64" s="198"/>
      <c r="K64" s="198"/>
      <c r="L64" s="198"/>
      <c r="M64" s="198"/>
      <c r="N64" s="198"/>
      <c r="O64" s="198"/>
      <c r="P64" s="198"/>
      <c r="Q64" s="198"/>
      <c r="R64" s="198"/>
      <c r="S64" s="198"/>
      <c r="T64" s="198"/>
      <c r="U64" s="198"/>
      <c r="V64" s="198"/>
      <c r="W64" s="198"/>
      <c r="X64" s="198"/>
      <c r="Y64" s="198"/>
      <c r="Z64" s="198"/>
      <c r="AA64" s="198"/>
      <c r="AB64" s="198"/>
      <c r="AC64" s="198"/>
      <c r="AD64" s="198"/>
      <c r="AE64" s="198"/>
      <c r="AF64" s="198"/>
      <c r="AG64" s="198"/>
      <c r="AH64" s="198"/>
      <c r="AI64" s="198"/>
      <c r="AJ64" s="198"/>
      <c r="AK64" s="198"/>
      <c r="AL64" s="198"/>
      <c r="AM64" s="198"/>
      <c r="AN64" s="198"/>
      <c r="AO64" s="198"/>
      <c r="AP64" s="198"/>
      <c r="AQ64" s="198"/>
      <c r="AR64" s="198"/>
      <c r="AS64" s="198"/>
      <c r="AT64" s="198"/>
      <c r="AU64" s="198"/>
      <c r="AV64" s="198"/>
      <c r="AW64" s="198"/>
      <c r="AX64" s="198"/>
      <c r="AY64" s="198"/>
      <c r="AZ64" s="198"/>
      <c r="BA64" s="198"/>
      <c r="BB64" s="198"/>
      <c r="BC64" s="198"/>
      <c r="BD64" s="198"/>
      <c r="BE64" s="202"/>
      <c r="BI64">
        <f t="shared" si="0"/>
        <v>0</v>
      </c>
      <c r="BJ64">
        <f t="shared" si="1"/>
        <v>0</v>
      </c>
    </row>
    <row r="65" spans="2:62" ht="15" customHeight="1">
      <c r="B65" s="90" t="s">
        <v>91</v>
      </c>
      <c r="C65" s="198"/>
      <c r="D65" s="198"/>
      <c r="E65" s="198"/>
      <c r="F65" s="198"/>
      <c r="G65" s="198"/>
      <c r="H65" s="198"/>
      <c r="I65" s="198"/>
      <c r="J65" s="198"/>
      <c r="K65" s="198"/>
      <c r="L65" s="198"/>
      <c r="M65" s="198"/>
      <c r="N65" s="198"/>
      <c r="O65" s="198"/>
      <c r="P65" s="198"/>
      <c r="Q65" s="198"/>
      <c r="R65" s="198"/>
      <c r="S65" s="198"/>
      <c r="T65" s="198"/>
      <c r="U65" s="198"/>
      <c r="V65" s="198"/>
      <c r="W65" s="198"/>
      <c r="X65" s="198"/>
      <c r="Y65" s="198"/>
      <c r="Z65" s="198"/>
      <c r="AA65" s="198"/>
      <c r="AB65" s="198"/>
      <c r="AC65" s="198"/>
      <c r="AD65" s="198"/>
      <c r="AE65" s="198"/>
      <c r="AF65" s="198"/>
      <c r="AG65" s="198"/>
      <c r="AH65" s="198"/>
      <c r="AI65" s="198"/>
      <c r="AJ65" s="198"/>
      <c r="AK65" s="198"/>
      <c r="AL65" s="198"/>
      <c r="AM65" s="198"/>
      <c r="AN65" s="198"/>
      <c r="AO65" s="198"/>
      <c r="AP65" s="198"/>
      <c r="AQ65" s="198"/>
      <c r="AR65" s="198"/>
      <c r="AS65" s="198"/>
      <c r="AT65" s="198"/>
      <c r="AU65" s="198"/>
      <c r="AV65" s="198"/>
      <c r="AW65" s="198"/>
      <c r="AX65" s="198"/>
      <c r="AY65" s="198"/>
      <c r="AZ65" s="198"/>
      <c r="BA65" s="198"/>
      <c r="BB65" s="198"/>
      <c r="BC65" s="198"/>
      <c r="BD65" s="198"/>
      <c r="BE65" s="202"/>
      <c r="BI65">
        <f t="shared" si="0"/>
        <v>0</v>
      </c>
      <c r="BJ65">
        <f t="shared" si="1"/>
        <v>0</v>
      </c>
    </row>
    <row r="66" spans="2:62" ht="15" customHeight="1" thickBot="1">
      <c r="B66" s="91" t="s">
        <v>92</v>
      </c>
      <c r="C66" s="206"/>
      <c r="D66" s="206"/>
      <c r="E66" s="206"/>
      <c r="F66" s="206"/>
      <c r="G66" s="206"/>
      <c r="H66" s="206"/>
      <c r="I66" s="206"/>
      <c r="J66" s="206"/>
      <c r="K66" s="206"/>
      <c r="L66" s="206"/>
      <c r="M66" s="206"/>
      <c r="N66" s="206"/>
      <c r="O66" s="206"/>
      <c r="P66" s="206"/>
      <c r="Q66" s="206"/>
      <c r="R66" s="206"/>
      <c r="S66" s="206"/>
      <c r="T66" s="206"/>
      <c r="U66" s="206"/>
      <c r="V66" s="206"/>
      <c r="W66" s="206"/>
      <c r="X66" s="206"/>
      <c r="Y66" s="206"/>
      <c r="Z66" s="206"/>
      <c r="AA66" s="206"/>
      <c r="AB66" s="206"/>
      <c r="AC66" s="206"/>
      <c r="AD66" s="206"/>
      <c r="AE66" s="206"/>
      <c r="AF66" s="206"/>
      <c r="AG66" s="206"/>
      <c r="AH66" s="206"/>
      <c r="AI66" s="206"/>
      <c r="AJ66" s="206"/>
      <c r="AK66" s="206"/>
      <c r="AL66" s="206"/>
      <c r="AM66" s="206"/>
      <c r="AN66" s="206"/>
      <c r="AO66" s="206"/>
      <c r="AP66" s="206"/>
      <c r="AQ66" s="206"/>
      <c r="AR66" s="206"/>
      <c r="AS66" s="206"/>
      <c r="AT66" s="206"/>
      <c r="AU66" s="206"/>
      <c r="AV66" s="206"/>
      <c r="AW66" s="206"/>
      <c r="AX66" s="206"/>
      <c r="AY66" s="206"/>
      <c r="AZ66" s="206"/>
      <c r="BA66" s="206"/>
      <c r="BB66" s="206"/>
      <c r="BC66" s="206"/>
      <c r="BD66" s="206"/>
      <c r="BE66" s="207"/>
      <c r="BI66">
        <f t="shared" si="0"/>
        <v>0</v>
      </c>
      <c r="BJ66">
        <f t="shared" si="1"/>
        <v>0</v>
      </c>
    </row>
    <row r="67" spans="2:62">
      <c r="AB67" s="92"/>
      <c r="AC67" s="92"/>
      <c r="AD67" s="92"/>
      <c r="AE67" s="92"/>
      <c r="AF67" s="92"/>
      <c r="AG67" s="92"/>
      <c r="AH67" s="92"/>
      <c r="AI67" s="92"/>
      <c r="AJ67" s="92"/>
      <c r="AK67" s="92"/>
      <c r="AL67" s="92"/>
      <c r="AM67" s="92"/>
      <c r="AN67" s="92"/>
      <c r="AO67" s="92"/>
      <c r="AP67" s="92"/>
      <c r="AQ67" s="92"/>
      <c r="AR67" s="92"/>
      <c r="AS67" s="92"/>
      <c r="AT67" s="92"/>
      <c r="AU67" s="92"/>
      <c r="AV67" s="92"/>
      <c r="AW67" s="92"/>
      <c r="AX67" s="92"/>
      <c r="AY67" s="92"/>
      <c r="AZ67" s="92"/>
      <c r="BA67" s="92"/>
      <c r="BB67" s="92"/>
      <c r="BC67" s="92"/>
      <c r="BD67" s="92"/>
      <c r="BE67" s="92"/>
      <c r="BJ67">
        <f>+SUM(BJ32:BJ66)</f>
        <v>0</v>
      </c>
    </row>
    <row r="68" spans="2:62">
      <c r="B68" s="176" t="str">
        <f>IF(BJ67=0,"","Alerta: se selecciono OTRA en las columnas Tipo de fuente, favor de agregar su respectivo comentario (última columna).")</f>
        <v/>
      </c>
      <c r="C68" s="176"/>
      <c r="D68" s="176"/>
      <c r="E68" s="176"/>
      <c r="F68" s="176"/>
      <c r="G68" s="176"/>
      <c r="H68" s="176"/>
      <c r="I68" s="176"/>
      <c r="J68" s="176"/>
      <c r="K68" s="176"/>
      <c r="L68" s="176"/>
      <c r="M68" s="176"/>
      <c r="N68" s="176"/>
      <c r="O68" s="176"/>
      <c r="P68" s="176"/>
      <c r="Q68" s="176"/>
      <c r="R68" s="176"/>
      <c r="S68" s="176"/>
      <c r="T68" s="176"/>
      <c r="U68" s="176"/>
      <c r="V68" s="176"/>
      <c r="W68" s="176"/>
      <c r="X68" s="176"/>
      <c r="Y68" s="176"/>
      <c r="Z68" s="176"/>
      <c r="AA68" s="176"/>
      <c r="AB68" s="176"/>
      <c r="AC68" s="176"/>
      <c r="AD68" s="176"/>
      <c r="AE68" s="176"/>
      <c r="AF68" s="176"/>
      <c r="AG68" s="176"/>
      <c r="AH68" s="176"/>
      <c r="AI68" s="176"/>
      <c r="AJ68" s="176"/>
      <c r="AK68" s="176"/>
      <c r="AL68" s="176"/>
      <c r="AM68" s="176"/>
      <c r="AN68" s="176"/>
      <c r="AO68" s="176"/>
      <c r="AP68" s="176"/>
      <c r="AQ68" s="176"/>
      <c r="AR68" s="176"/>
      <c r="AS68" s="176"/>
      <c r="AT68" s="176"/>
      <c r="AU68" s="176"/>
      <c r="AV68" s="176"/>
      <c r="AW68" s="176"/>
      <c r="AX68" s="176"/>
      <c r="AY68" s="176"/>
      <c r="AZ68" s="176"/>
      <c r="BA68" s="176"/>
      <c r="BB68" s="176"/>
      <c r="BC68" s="176"/>
      <c r="BD68" s="176"/>
      <c r="BE68" s="176"/>
    </row>
    <row r="69" spans="2:62">
      <c r="AB69" s="92"/>
      <c r="AC69" s="92"/>
      <c r="AD69" s="92"/>
      <c r="AE69" s="92"/>
      <c r="AF69" s="92"/>
      <c r="AG69" s="92"/>
      <c r="AH69" s="92"/>
      <c r="AI69" s="92"/>
      <c r="AJ69" s="92"/>
      <c r="AK69" s="92"/>
      <c r="AL69" s="92"/>
      <c r="AM69" s="92"/>
      <c r="AN69" s="92"/>
      <c r="AO69" s="92"/>
      <c r="AP69" s="92"/>
      <c r="AQ69" s="92"/>
      <c r="AR69" s="92"/>
      <c r="AS69" s="92"/>
      <c r="AT69" s="92"/>
      <c r="AU69" s="92"/>
      <c r="AV69" s="92"/>
      <c r="AW69" s="92"/>
      <c r="AX69" s="92"/>
      <c r="AY69" s="92"/>
      <c r="AZ69" s="92"/>
      <c r="BA69" s="92"/>
      <c r="BB69" s="92"/>
      <c r="BC69" s="92"/>
      <c r="BD69" s="92"/>
      <c r="BE69" s="92"/>
    </row>
    <row r="70" spans="2:62"/>
    <row r="71" spans="2:62"/>
    <row r="72" spans="2:62"/>
  </sheetData>
  <sheetProtection algorithmName="SHA-512" hashValue="swDui7TX/U6YKtyylZFIMmvZ2z10lB8gXU08t/3VmUPnGq0/ZFdURsYjG43KHuXJvTPLxbIVPwQv3yBb7A0+Lw==" saltValue="sc7+ssP7xGUCUKeWM+VOEg==" spinCount="100000" sheet="1" objects="1" scenarios="1"/>
  <mergeCells count="583">
    <mergeCell ref="AR66:AU66"/>
    <mergeCell ref="AV66:AY66"/>
    <mergeCell ref="AZ66:BE66"/>
    <mergeCell ref="V66:X66"/>
    <mergeCell ref="Y66:AA66"/>
    <mergeCell ref="AB66:AE66"/>
    <mergeCell ref="AF66:AI66"/>
    <mergeCell ref="AJ66:AM66"/>
    <mergeCell ref="AN66:AQ66"/>
    <mergeCell ref="C66:E66"/>
    <mergeCell ref="F66:H66"/>
    <mergeCell ref="I66:K66"/>
    <mergeCell ref="L66:N66"/>
    <mergeCell ref="O66:R66"/>
    <mergeCell ref="S66:U66"/>
    <mergeCell ref="AF65:AI65"/>
    <mergeCell ref="AJ65:AM65"/>
    <mergeCell ref="AN65:AQ65"/>
    <mergeCell ref="C65:E65"/>
    <mergeCell ref="F65:H65"/>
    <mergeCell ref="I65:K65"/>
    <mergeCell ref="L65:N65"/>
    <mergeCell ref="O65:R65"/>
    <mergeCell ref="S65:U65"/>
    <mergeCell ref="V65:X65"/>
    <mergeCell ref="Y65:AA65"/>
    <mergeCell ref="AB65:AE65"/>
    <mergeCell ref="AR65:AU65"/>
    <mergeCell ref="AV65:AY65"/>
    <mergeCell ref="AZ65:BE65"/>
    <mergeCell ref="AZ64:BE64"/>
    <mergeCell ref="AB64:AE64"/>
    <mergeCell ref="AF64:AI64"/>
    <mergeCell ref="AJ64:AM64"/>
    <mergeCell ref="AN64:AQ64"/>
    <mergeCell ref="AR64:AU64"/>
    <mergeCell ref="AV64:AY64"/>
    <mergeCell ref="O62:R62"/>
    <mergeCell ref="S62:U62"/>
    <mergeCell ref="AV63:AY63"/>
    <mergeCell ref="AZ63:BE63"/>
    <mergeCell ref="C64:E64"/>
    <mergeCell ref="F64:H64"/>
    <mergeCell ref="I64:K64"/>
    <mergeCell ref="L64:N64"/>
    <mergeCell ref="O64:R64"/>
    <mergeCell ref="S64:U64"/>
    <mergeCell ref="V64:X64"/>
    <mergeCell ref="Y64:AA64"/>
    <mergeCell ref="Y63:AA63"/>
    <mergeCell ref="AB63:AE63"/>
    <mergeCell ref="AF63:AI63"/>
    <mergeCell ref="AJ63:AM63"/>
    <mergeCell ref="AN63:AQ63"/>
    <mergeCell ref="AR63:AU63"/>
    <mergeCell ref="I60:K60"/>
    <mergeCell ref="L60:N60"/>
    <mergeCell ref="O60:R60"/>
    <mergeCell ref="S60:U60"/>
    <mergeCell ref="AR62:AU62"/>
    <mergeCell ref="AV62:AY62"/>
    <mergeCell ref="AZ62:BE62"/>
    <mergeCell ref="C63:E63"/>
    <mergeCell ref="F63:H63"/>
    <mergeCell ref="I63:K63"/>
    <mergeCell ref="L63:N63"/>
    <mergeCell ref="O63:R63"/>
    <mergeCell ref="S63:U63"/>
    <mergeCell ref="V63:X63"/>
    <mergeCell ref="V62:X62"/>
    <mergeCell ref="Y62:AA62"/>
    <mergeCell ref="AB62:AE62"/>
    <mergeCell ref="AF62:AI62"/>
    <mergeCell ref="AJ62:AM62"/>
    <mergeCell ref="AN62:AQ62"/>
    <mergeCell ref="C62:E62"/>
    <mergeCell ref="F62:H62"/>
    <mergeCell ref="I62:K62"/>
    <mergeCell ref="L62:N62"/>
    <mergeCell ref="AF61:AI61"/>
    <mergeCell ref="AJ61:AM61"/>
    <mergeCell ref="AN61:AQ61"/>
    <mergeCell ref="AR61:AU61"/>
    <mergeCell ref="AV61:AY61"/>
    <mergeCell ref="AZ61:BE61"/>
    <mergeCell ref="AZ60:BE60"/>
    <mergeCell ref="C61:E61"/>
    <mergeCell ref="F61:H61"/>
    <mergeCell ref="I61:K61"/>
    <mergeCell ref="L61:N61"/>
    <mergeCell ref="O61:R61"/>
    <mergeCell ref="S61:U61"/>
    <mergeCell ref="V61:X61"/>
    <mergeCell ref="Y61:AA61"/>
    <mergeCell ref="AB61:AE61"/>
    <mergeCell ref="AB60:AE60"/>
    <mergeCell ref="AF60:AI60"/>
    <mergeCell ref="AJ60:AM60"/>
    <mergeCell ref="AN60:AQ60"/>
    <mergeCell ref="AR60:AU60"/>
    <mergeCell ref="AV60:AY60"/>
    <mergeCell ref="C60:E60"/>
    <mergeCell ref="F60:H60"/>
    <mergeCell ref="C58:E58"/>
    <mergeCell ref="F58:H58"/>
    <mergeCell ref="I58:K58"/>
    <mergeCell ref="L58:N58"/>
    <mergeCell ref="O58:R58"/>
    <mergeCell ref="AB59:AE59"/>
    <mergeCell ref="AF59:AI59"/>
    <mergeCell ref="AJ59:AM59"/>
    <mergeCell ref="AN59:AQ59"/>
    <mergeCell ref="AN56:AQ56"/>
    <mergeCell ref="AR56:AU56"/>
    <mergeCell ref="AV56:AY56"/>
    <mergeCell ref="C56:E56"/>
    <mergeCell ref="F56:H56"/>
    <mergeCell ref="I56:K56"/>
    <mergeCell ref="V60:X60"/>
    <mergeCell ref="Y60:AA60"/>
    <mergeCell ref="Y59:AA59"/>
    <mergeCell ref="AR58:AU58"/>
    <mergeCell ref="AV58:AY58"/>
    <mergeCell ref="C59:E59"/>
    <mergeCell ref="F59:H59"/>
    <mergeCell ref="I59:K59"/>
    <mergeCell ref="L59:N59"/>
    <mergeCell ref="O59:R59"/>
    <mergeCell ref="S59:U59"/>
    <mergeCell ref="V59:X59"/>
    <mergeCell ref="V58:X58"/>
    <mergeCell ref="Y58:AA58"/>
    <mergeCell ref="AB58:AE58"/>
    <mergeCell ref="AF58:AI58"/>
    <mergeCell ref="AJ58:AM58"/>
    <mergeCell ref="AN58:AQ58"/>
    <mergeCell ref="C57:E57"/>
    <mergeCell ref="F57:H57"/>
    <mergeCell ref="I57:K57"/>
    <mergeCell ref="L57:N57"/>
    <mergeCell ref="O57:R57"/>
    <mergeCell ref="S57:U57"/>
    <mergeCell ref="V57:X57"/>
    <mergeCell ref="Y57:AA57"/>
    <mergeCell ref="AB57:AE57"/>
    <mergeCell ref="AF57:AI57"/>
    <mergeCell ref="AJ57:AM57"/>
    <mergeCell ref="AN57:AQ57"/>
    <mergeCell ref="AR57:AU57"/>
    <mergeCell ref="S58:U58"/>
    <mergeCell ref="AV59:AY59"/>
    <mergeCell ref="AZ59:BE59"/>
    <mergeCell ref="AV57:AY57"/>
    <mergeCell ref="AZ57:BE57"/>
    <mergeCell ref="AZ58:BE58"/>
    <mergeCell ref="AR59:AU59"/>
    <mergeCell ref="L56:N56"/>
    <mergeCell ref="O56:R56"/>
    <mergeCell ref="S56:U56"/>
    <mergeCell ref="V56:X56"/>
    <mergeCell ref="Y56:AA56"/>
    <mergeCell ref="Y55:AA55"/>
    <mergeCell ref="AR54:AU54"/>
    <mergeCell ref="AV54:AY54"/>
    <mergeCell ref="AZ54:BE54"/>
    <mergeCell ref="AB54:AE54"/>
    <mergeCell ref="AF54:AI54"/>
    <mergeCell ref="AJ54:AM54"/>
    <mergeCell ref="AN54:AQ54"/>
    <mergeCell ref="AV55:AY55"/>
    <mergeCell ref="AZ55:BE55"/>
    <mergeCell ref="AB55:AE55"/>
    <mergeCell ref="AF55:AI55"/>
    <mergeCell ref="AJ55:AM55"/>
    <mergeCell ref="AN55:AQ55"/>
    <mergeCell ref="AR55:AU55"/>
    <mergeCell ref="AZ56:BE56"/>
    <mergeCell ref="AB56:AE56"/>
    <mergeCell ref="AF56:AI56"/>
    <mergeCell ref="AJ56:AM56"/>
    <mergeCell ref="V55:X55"/>
    <mergeCell ref="V54:X54"/>
    <mergeCell ref="Y54:AA54"/>
    <mergeCell ref="C54:E54"/>
    <mergeCell ref="F54:H54"/>
    <mergeCell ref="I54:K54"/>
    <mergeCell ref="L54:N54"/>
    <mergeCell ref="O54:R54"/>
    <mergeCell ref="S54:U54"/>
    <mergeCell ref="I52:K52"/>
    <mergeCell ref="L52:N52"/>
    <mergeCell ref="O52:R52"/>
    <mergeCell ref="S52:U52"/>
    <mergeCell ref="C55:E55"/>
    <mergeCell ref="F55:H55"/>
    <mergeCell ref="I55:K55"/>
    <mergeCell ref="L55:N55"/>
    <mergeCell ref="O55:R55"/>
    <mergeCell ref="S55:U55"/>
    <mergeCell ref="AF53:AI53"/>
    <mergeCell ref="AJ53:AM53"/>
    <mergeCell ref="AN53:AQ53"/>
    <mergeCell ref="AR53:AU53"/>
    <mergeCell ref="AV53:AY53"/>
    <mergeCell ref="AZ53:BE53"/>
    <mergeCell ref="AZ52:BE52"/>
    <mergeCell ref="C53:E53"/>
    <mergeCell ref="F53:H53"/>
    <mergeCell ref="I53:K53"/>
    <mergeCell ref="L53:N53"/>
    <mergeCell ref="O53:R53"/>
    <mergeCell ref="S53:U53"/>
    <mergeCell ref="V53:X53"/>
    <mergeCell ref="Y53:AA53"/>
    <mergeCell ref="AB53:AE53"/>
    <mergeCell ref="AB52:AE52"/>
    <mergeCell ref="AF52:AI52"/>
    <mergeCell ref="AJ52:AM52"/>
    <mergeCell ref="AN52:AQ52"/>
    <mergeCell ref="AR52:AU52"/>
    <mergeCell ref="AV52:AY52"/>
    <mergeCell ref="C52:E52"/>
    <mergeCell ref="F52:H52"/>
    <mergeCell ref="C50:E50"/>
    <mergeCell ref="F50:H50"/>
    <mergeCell ref="I50:K50"/>
    <mergeCell ref="L50:N50"/>
    <mergeCell ref="O50:R50"/>
    <mergeCell ref="AB51:AE51"/>
    <mergeCell ref="AF51:AI51"/>
    <mergeCell ref="AJ51:AM51"/>
    <mergeCell ref="AN51:AQ51"/>
    <mergeCell ref="AN48:AQ48"/>
    <mergeCell ref="AR48:AU48"/>
    <mergeCell ref="AV48:AY48"/>
    <mergeCell ref="C48:E48"/>
    <mergeCell ref="F48:H48"/>
    <mergeCell ref="I48:K48"/>
    <mergeCell ref="V52:X52"/>
    <mergeCell ref="Y52:AA52"/>
    <mergeCell ref="Y51:AA51"/>
    <mergeCell ref="AR50:AU50"/>
    <mergeCell ref="AV50:AY50"/>
    <mergeCell ref="C51:E51"/>
    <mergeCell ref="F51:H51"/>
    <mergeCell ref="I51:K51"/>
    <mergeCell ref="L51:N51"/>
    <mergeCell ref="O51:R51"/>
    <mergeCell ref="S51:U51"/>
    <mergeCell ref="V51:X51"/>
    <mergeCell ref="V50:X50"/>
    <mergeCell ref="Y50:AA50"/>
    <mergeCell ref="AB50:AE50"/>
    <mergeCell ref="AF50:AI50"/>
    <mergeCell ref="AJ50:AM50"/>
    <mergeCell ref="AN50:AQ50"/>
    <mergeCell ref="C49:E49"/>
    <mergeCell ref="F49:H49"/>
    <mergeCell ref="I49:K49"/>
    <mergeCell ref="L49:N49"/>
    <mergeCell ref="O49:R49"/>
    <mergeCell ref="S49:U49"/>
    <mergeCell ref="V49:X49"/>
    <mergeCell ref="Y49:AA49"/>
    <mergeCell ref="AB49:AE49"/>
    <mergeCell ref="AF49:AI49"/>
    <mergeCell ref="AJ49:AM49"/>
    <mergeCell ref="AN49:AQ49"/>
    <mergeCell ref="AR49:AU49"/>
    <mergeCell ref="S50:U50"/>
    <mergeCell ref="AV51:AY51"/>
    <mergeCell ref="AZ51:BE51"/>
    <mergeCell ref="AV49:AY49"/>
    <mergeCell ref="AZ49:BE49"/>
    <mergeCell ref="AZ50:BE50"/>
    <mergeCell ref="AR51:AU51"/>
    <mergeCell ref="L48:N48"/>
    <mergeCell ref="O48:R48"/>
    <mergeCell ref="S48:U48"/>
    <mergeCell ref="V48:X48"/>
    <mergeCell ref="Y48:AA48"/>
    <mergeCell ref="Y47:AA47"/>
    <mergeCell ref="AR46:AU46"/>
    <mergeCell ref="AV46:AY46"/>
    <mergeCell ref="AZ46:BE46"/>
    <mergeCell ref="AB46:AE46"/>
    <mergeCell ref="AF46:AI46"/>
    <mergeCell ref="AJ46:AM46"/>
    <mergeCell ref="AN46:AQ46"/>
    <mergeCell ref="AV47:AY47"/>
    <mergeCell ref="AZ47:BE47"/>
    <mergeCell ref="AB47:AE47"/>
    <mergeCell ref="AF47:AI47"/>
    <mergeCell ref="AJ47:AM47"/>
    <mergeCell ref="AN47:AQ47"/>
    <mergeCell ref="AR47:AU47"/>
    <mergeCell ref="AZ48:BE48"/>
    <mergeCell ref="AB48:AE48"/>
    <mergeCell ref="AF48:AI48"/>
    <mergeCell ref="AJ48:AM48"/>
    <mergeCell ref="V47:X47"/>
    <mergeCell ref="V46:X46"/>
    <mergeCell ref="Y46:AA46"/>
    <mergeCell ref="C46:E46"/>
    <mergeCell ref="F46:H46"/>
    <mergeCell ref="I46:K46"/>
    <mergeCell ref="L46:N46"/>
    <mergeCell ref="O46:R46"/>
    <mergeCell ref="S46:U46"/>
    <mergeCell ref="I44:K44"/>
    <mergeCell ref="L44:N44"/>
    <mergeCell ref="O44:R44"/>
    <mergeCell ref="S44:U44"/>
    <mergeCell ref="C47:E47"/>
    <mergeCell ref="F47:H47"/>
    <mergeCell ref="I47:K47"/>
    <mergeCell ref="L47:N47"/>
    <mergeCell ref="O47:R47"/>
    <mergeCell ref="S47:U47"/>
    <mergeCell ref="AF45:AI45"/>
    <mergeCell ref="AJ45:AM45"/>
    <mergeCell ref="AN45:AQ45"/>
    <mergeCell ref="AR45:AU45"/>
    <mergeCell ref="AV45:AY45"/>
    <mergeCell ref="AZ45:BE45"/>
    <mergeCell ref="AZ44:BE44"/>
    <mergeCell ref="C45:E45"/>
    <mergeCell ref="F45:H45"/>
    <mergeCell ref="I45:K45"/>
    <mergeCell ref="L45:N45"/>
    <mergeCell ref="O45:R45"/>
    <mergeCell ref="S45:U45"/>
    <mergeCell ref="V45:X45"/>
    <mergeCell ref="Y45:AA45"/>
    <mergeCell ref="AB45:AE45"/>
    <mergeCell ref="AB44:AE44"/>
    <mergeCell ref="AF44:AI44"/>
    <mergeCell ref="AJ44:AM44"/>
    <mergeCell ref="AN44:AQ44"/>
    <mergeCell ref="AR44:AU44"/>
    <mergeCell ref="AV44:AY44"/>
    <mergeCell ref="C44:E44"/>
    <mergeCell ref="F44:H44"/>
    <mergeCell ref="C42:E42"/>
    <mergeCell ref="F42:H42"/>
    <mergeCell ref="I42:K42"/>
    <mergeCell ref="L42:N42"/>
    <mergeCell ref="O42:R42"/>
    <mergeCell ref="AB43:AE43"/>
    <mergeCell ref="AF43:AI43"/>
    <mergeCell ref="AJ43:AM43"/>
    <mergeCell ref="AN43:AQ43"/>
    <mergeCell ref="AN40:AQ40"/>
    <mergeCell ref="AR40:AU40"/>
    <mergeCell ref="AV40:AY40"/>
    <mergeCell ref="C40:E40"/>
    <mergeCell ref="F40:H40"/>
    <mergeCell ref="I40:K40"/>
    <mergeCell ref="V44:X44"/>
    <mergeCell ref="Y44:AA44"/>
    <mergeCell ref="Y43:AA43"/>
    <mergeCell ref="AR42:AU42"/>
    <mergeCell ref="AV42:AY42"/>
    <mergeCell ref="C43:E43"/>
    <mergeCell ref="F43:H43"/>
    <mergeCell ref="I43:K43"/>
    <mergeCell ref="L43:N43"/>
    <mergeCell ref="O43:R43"/>
    <mergeCell ref="S43:U43"/>
    <mergeCell ref="V43:X43"/>
    <mergeCell ref="V42:X42"/>
    <mergeCell ref="Y42:AA42"/>
    <mergeCell ref="AB42:AE42"/>
    <mergeCell ref="AF42:AI42"/>
    <mergeCell ref="AJ42:AM42"/>
    <mergeCell ref="AN42:AQ42"/>
    <mergeCell ref="C41:E41"/>
    <mergeCell ref="F41:H41"/>
    <mergeCell ref="I41:K41"/>
    <mergeCell ref="L41:N41"/>
    <mergeCell ref="O41:R41"/>
    <mergeCell ref="S41:U41"/>
    <mergeCell ref="V41:X41"/>
    <mergeCell ref="Y41:AA41"/>
    <mergeCell ref="AB41:AE41"/>
    <mergeCell ref="AF41:AI41"/>
    <mergeCell ref="AJ41:AM41"/>
    <mergeCell ref="AN41:AQ41"/>
    <mergeCell ref="AR41:AU41"/>
    <mergeCell ref="S42:U42"/>
    <mergeCell ref="AV43:AY43"/>
    <mergeCell ref="AZ43:BE43"/>
    <mergeCell ref="AV41:AY41"/>
    <mergeCell ref="AZ41:BE41"/>
    <mergeCell ref="AZ42:BE42"/>
    <mergeCell ref="AR43:AU43"/>
    <mergeCell ref="L40:N40"/>
    <mergeCell ref="O40:R40"/>
    <mergeCell ref="S40:U40"/>
    <mergeCell ref="V40:X40"/>
    <mergeCell ref="Y40:AA40"/>
    <mergeCell ref="Y39:AA39"/>
    <mergeCell ref="AR38:AU38"/>
    <mergeCell ref="AV38:AY38"/>
    <mergeCell ref="AZ38:BE38"/>
    <mergeCell ref="AB38:AE38"/>
    <mergeCell ref="AF38:AI38"/>
    <mergeCell ref="AJ38:AM38"/>
    <mergeCell ref="AN38:AQ38"/>
    <mergeCell ref="AV39:AY39"/>
    <mergeCell ref="AZ39:BE39"/>
    <mergeCell ref="AB39:AE39"/>
    <mergeCell ref="AF39:AI39"/>
    <mergeCell ref="AJ39:AM39"/>
    <mergeCell ref="AN39:AQ39"/>
    <mergeCell ref="AR39:AU39"/>
    <mergeCell ref="AZ40:BE40"/>
    <mergeCell ref="AB40:AE40"/>
    <mergeCell ref="AF40:AI40"/>
    <mergeCell ref="AJ40:AM40"/>
    <mergeCell ref="V39:X39"/>
    <mergeCell ref="V38:X38"/>
    <mergeCell ref="Y38:AA38"/>
    <mergeCell ref="C38:E38"/>
    <mergeCell ref="F38:H38"/>
    <mergeCell ref="I38:K38"/>
    <mergeCell ref="L38:N38"/>
    <mergeCell ref="O38:R38"/>
    <mergeCell ref="S38:U38"/>
    <mergeCell ref="I36:K36"/>
    <mergeCell ref="L36:N36"/>
    <mergeCell ref="O36:R36"/>
    <mergeCell ref="S36:U36"/>
    <mergeCell ref="C39:E39"/>
    <mergeCell ref="F39:H39"/>
    <mergeCell ref="I39:K39"/>
    <mergeCell ref="L39:N39"/>
    <mergeCell ref="O39:R39"/>
    <mergeCell ref="S39:U39"/>
    <mergeCell ref="AF37:AI37"/>
    <mergeCell ref="AJ37:AM37"/>
    <mergeCell ref="AN37:AQ37"/>
    <mergeCell ref="AR37:AU37"/>
    <mergeCell ref="AV37:AY37"/>
    <mergeCell ref="AZ37:BE37"/>
    <mergeCell ref="AZ36:BE36"/>
    <mergeCell ref="C37:E37"/>
    <mergeCell ref="F37:H37"/>
    <mergeCell ref="I37:K37"/>
    <mergeCell ref="L37:N37"/>
    <mergeCell ref="O37:R37"/>
    <mergeCell ref="S37:U37"/>
    <mergeCell ref="V37:X37"/>
    <mergeCell ref="Y37:AA37"/>
    <mergeCell ref="AB37:AE37"/>
    <mergeCell ref="AB36:AE36"/>
    <mergeCell ref="AF36:AI36"/>
    <mergeCell ref="AJ36:AM36"/>
    <mergeCell ref="AN36:AQ36"/>
    <mergeCell ref="AR36:AU36"/>
    <mergeCell ref="AV36:AY36"/>
    <mergeCell ref="C36:E36"/>
    <mergeCell ref="F36:H36"/>
    <mergeCell ref="V36:X36"/>
    <mergeCell ref="Y36:AA36"/>
    <mergeCell ref="Y35:AA35"/>
    <mergeCell ref="AR34:AU34"/>
    <mergeCell ref="AV34:AY34"/>
    <mergeCell ref="AZ34:BE34"/>
    <mergeCell ref="C35:E35"/>
    <mergeCell ref="F35:H35"/>
    <mergeCell ref="I35:K35"/>
    <mergeCell ref="L35:N35"/>
    <mergeCell ref="O35:R35"/>
    <mergeCell ref="S35:U35"/>
    <mergeCell ref="V35:X35"/>
    <mergeCell ref="V34:X34"/>
    <mergeCell ref="Y34:AA34"/>
    <mergeCell ref="AB34:AE34"/>
    <mergeCell ref="AF34:AI34"/>
    <mergeCell ref="AJ34:AM34"/>
    <mergeCell ref="AN34:AQ34"/>
    <mergeCell ref="C34:E34"/>
    <mergeCell ref="F34:H34"/>
    <mergeCell ref="I34:K34"/>
    <mergeCell ref="L34:N34"/>
    <mergeCell ref="O34:R34"/>
    <mergeCell ref="AB32:AE32"/>
    <mergeCell ref="AF32:AI32"/>
    <mergeCell ref="AJ32:AM32"/>
    <mergeCell ref="AN32:AQ32"/>
    <mergeCell ref="AR32:AU32"/>
    <mergeCell ref="AV32:AY32"/>
    <mergeCell ref="S34:U34"/>
    <mergeCell ref="AV35:AY35"/>
    <mergeCell ref="AZ35:BE35"/>
    <mergeCell ref="AF33:AI33"/>
    <mergeCell ref="AJ33:AM33"/>
    <mergeCell ref="AN33:AQ33"/>
    <mergeCell ref="AR33:AU33"/>
    <mergeCell ref="AV33:AY33"/>
    <mergeCell ref="AZ33:BE33"/>
    <mergeCell ref="AB35:AE35"/>
    <mergeCell ref="AF35:AI35"/>
    <mergeCell ref="AJ35:AM35"/>
    <mergeCell ref="AN35:AQ35"/>
    <mergeCell ref="AR35:AU35"/>
    <mergeCell ref="C33:E33"/>
    <mergeCell ref="F33:H33"/>
    <mergeCell ref="I33:K33"/>
    <mergeCell ref="L33:N33"/>
    <mergeCell ref="O33:R33"/>
    <mergeCell ref="S33:U33"/>
    <mergeCell ref="V33:X33"/>
    <mergeCell ref="Y33:AA33"/>
    <mergeCell ref="AB33:AE33"/>
    <mergeCell ref="AV31:AY31"/>
    <mergeCell ref="AZ31:BE31"/>
    <mergeCell ref="C32:E32"/>
    <mergeCell ref="F32:H32"/>
    <mergeCell ref="I32:K32"/>
    <mergeCell ref="L32:N32"/>
    <mergeCell ref="O32:R32"/>
    <mergeCell ref="S32:U32"/>
    <mergeCell ref="V32:X32"/>
    <mergeCell ref="Y32:AA32"/>
    <mergeCell ref="Y31:AA31"/>
    <mergeCell ref="AB31:AE31"/>
    <mergeCell ref="AF31:AI31"/>
    <mergeCell ref="AJ31:AM31"/>
    <mergeCell ref="AN31:AQ31"/>
    <mergeCell ref="AR31:AU31"/>
    <mergeCell ref="C31:E31"/>
    <mergeCell ref="F31:H31"/>
    <mergeCell ref="I31:K31"/>
    <mergeCell ref="L31:N31"/>
    <mergeCell ref="O31:R31"/>
    <mergeCell ref="S31:U31"/>
    <mergeCell ref="V31:X31"/>
    <mergeCell ref="AZ32:BE32"/>
    <mergeCell ref="C26:BE26"/>
    <mergeCell ref="B28:B30"/>
    <mergeCell ref="C28:E30"/>
    <mergeCell ref="F28:H30"/>
    <mergeCell ref="I28:K30"/>
    <mergeCell ref="L28:N30"/>
    <mergeCell ref="O28:R30"/>
    <mergeCell ref="S28:U30"/>
    <mergeCell ref="AN30:AQ30"/>
    <mergeCell ref="AR30:AU30"/>
    <mergeCell ref="AV30:AY30"/>
    <mergeCell ref="AB28:BE28"/>
    <mergeCell ref="AB29:AI29"/>
    <mergeCell ref="AJ29:AQ29"/>
    <mergeCell ref="AR29:AY29"/>
    <mergeCell ref="AZ29:BE30"/>
    <mergeCell ref="AB30:AE30"/>
    <mergeCell ref="AF30:AI30"/>
    <mergeCell ref="AJ30:AM30"/>
    <mergeCell ref="B68:BE68"/>
    <mergeCell ref="B1:BE1"/>
    <mergeCell ref="B3:BE3"/>
    <mergeCell ref="B5:BE5"/>
    <mergeCell ref="B7:BE7"/>
    <mergeCell ref="BB9:BE9"/>
    <mergeCell ref="B10:L10"/>
    <mergeCell ref="N10:O10"/>
    <mergeCell ref="C18:BE18"/>
    <mergeCell ref="C19:BE19"/>
    <mergeCell ref="C20:BE20"/>
    <mergeCell ref="C21:BE21"/>
    <mergeCell ref="D22:BE22"/>
    <mergeCell ref="D23:BE23"/>
    <mergeCell ref="B12:BE12"/>
    <mergeCell ref="B13:BE13"/>
    <mergeCell ref="C14:BE14"/>
    <mergeCell ref="C15:BE15"/>
    <mergeCell ref="C16:BE16"/>
    <mergeCell ref="C17:BE17"/>
    <mergeCell ref="V28:X30"/>
    <mergeCell ref="Y28:AA30"/>
    <mergeCell ref="D24:BE24"/>
    <mergeCell ref="E25:BE25"/>
  </mergeCells>
  <dataValidations count="1">
    <dataValidation type="list" allowBlank="1" showInputMessage="1" showErrorMessage="1" sqref="AF31:AI66 AV31:AY66 AN31:AQ66" xr:uid="{69E3EAB2-A223-4BC7-AE86-F10F2BBDC45B}">
      <formula1>$BH$32:$BH$41</formula1>
    </dataValidation>
  </dataValidations>
  <hyperlinks>
    <hyperlink ref="BB9:BE9" location="Índice!B15" display="Índice" xr:uid="{110234B3-8A3A-4A6A-898B-F963696E135E}"/>
    <hyperlink ref="V31" r:id="rId1" xr:uid="{DB711773-973E-4D51-AA7A-D6225F4794E4}"/>
  </hyperlinks>
  <printOptions horizontalCentered="1" verticalCentered="1"/>
  <pageMargins left="0.70866141732283472" right="0.70866141732283472" top="0.74803149606299213" bottom="0.74803149606299213" header="0.31496062992125984" footer="0.31496062992125984"/>
  <pageSetup scale="75" orientation="portrait" r:id="rId2"/>
  <headerFooter>
    <oddHeader>&amp;CMódulo 1 Sección II
Participantes</oddHeader>
    <oddFooter>&amp;LCenso Nacional de Gobiernos Estatales 2023&amp;R&amp;P de &amp;N</oddFooter>
  </headerFooter>
  <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B75064-1797-469E-8389-56EE08865CD9}">
  <dimension ref="A1:CA407"/>
  <sheetViews>
    <sheetView showGridLines="0" zoomScaleNormal="100" workbookViewId="0">
      <selection activeCell="S376" sqref="S376:X376"/>
    </sheetView>
  </sheetViews>
  <sheetFormatPr baseColWidth="10" defaultColWidth="0" defaultRowHeight="0" customHeight="1" zeroHeight="1"/>
  <cols>
    <col min="1" max="1" width="5.7109375" style="51" customWidth="1"/>
    <col min="2" max="30" width="3.7109375" style="51" customWidth="1"/>
    <col min="31" max="31" width="5.7109375" style="51" customWidth="1"/>
    <col min="32" max="32" width="3.7109375" style="139" hidden="1" customWidth="1"/>
    <col min="33" max="34" width="5" style="108" hidden="1" customWidth="1"/>
    <col min="35" max="35" width="5.140625" style="108" hidden="1" customWidth="1"/>
    <col min="36" max="37" width="3.7109375" style="108" hidden="1" customWidth="1"/>
    <col min="38" max="38" width="5" style="108" hidden="1" customWidth="1"/>
    <col min="39" max="39" width="3.7109375" style="108" hidden="1" customWidth="1"/>
    <col min="40" max="40" width="5" style="108" hidden="1" customWidth="1"/>
    <col min="41" max="45" width="3.7109375" style="108" hidden="1" customWidth="1"/>
    <col min="46" max="53" width="4.140625" style="108" hidden="1" customWidth="1"/>
    <col min="54" max="16384" width="3.7109375" style="108" hidden="1"/>
  </cols>
  <sheetData>
    <row r="1" spans="1:38" ht="173.25" customHeight="1">
      <c r="B1" s="141" t="s">
        <v>0</v>
      </c>
      <c r="C1" s="142"/>
      <c r="D1" s="142"/>
      <c r="E1" s="142"/>
      <c r="F1" s="142"/>
      <c r="G1" s="142"/>
      <c r="H1" s="142"/>
      <c r="I1" s="142"/>
      <c r="J1" s="142"/>
      <c r="K1" s="142"/>
      <c r="L1" s="142"/>
      <c r="M1" s="142"/>
      <c r="N1" s="142"/>
      <c r="O1" s="142"/>
      <c r="P1" s="142"/>
      <c r="Q1" s="142"/>
      <c r="R1" s="142"/>
      <c r="S1" s="142"/>
      <c r="T1" s="142"/>
      <c r="U1" s="142"/>
      <c r="V1" s="142"/>
      <c r="W1" s="142"/>
      <c r="X1" s="142"/>
      <c r="Y1" s="142"/>
      <c r="Z1" s="142"/>
      <c r="AA1" s="142"/>
      <c r="AB1" s="142"/>
      <c r="AC1" s="142"/>
      <c r="AD1" s="142"/>
    </row>
    <row r="2" spans="1:38" ht="15" customHeight="1">
      <c r="B2" s="1"/>
      <c r="C2" s="1"/>
      <c r="D2" s="1"/>
      <c r="E2" s="1"/>
      <c r="F2" s="1"/>
      <c r="G2" s="1"/>
      <c r="H2" s="1"/>
      <c r="I2" s="1"/>
      <c r="J2" s="1"/>
      <c r="K2" s="1"/>
      <c r="L2" s="1"/>
      <c r="M2" s="1"/>
      <c r="N2" s="1"/>
      <c r="O2" s="1"/>
      <c r="P2" s="1"/>
      <c r="Q2" s="1"/>
      <c r="R2" s="1"/>
      <c r="S2" s="1"/>
      <c r="T2" s="1"/>
      <c r="U2" s="1"/>
      <c r="V2" s="1"/>
      <c r="W2" s="1"/>
      <c r="X2" s="1"/>
      <c r="Y2" s="1"/>
      <c r="Z2" s="1"/>
      <c r="AA2" s="1"/>
      <c r="AB2" s="1"/>
      <c r="AC2" s="1"/>
      <c r="AD2" s="1"/>
      <c r="AG2" s="108">
        <v>1</v>
      </c>
      <c r="AH2" s="108" t="s">
        <v>499</v>
      </c>
      <c r="AI2" s="108">
        <v>1</v>
      </c>
      <c r="AJ2" s="108">
        <v>1</v>
      </c>
      <c r="AK2" s="108">
        <v>1</v>
      </c>
      <c r="AL2" s="108">
        <v>1</v>
      </c>
    </row>
    <row r="3" spans="1:38" ht="45" customHeight="1">
      <c r="B3" s="143" t="s">
        <v>1</v>
      </c>
      <c r="C3" s="144"/>
      <c r="D3" s="144"/>
      <c r="E3" s="144"/>
      <c r="F3" s="144"/>
      <c r="G3" s="144"/>
      <c r="H3" s="144"/>
      <c r="I3" s="144"/>
      <c r="J3" s="144"/>
      <c r="K3" s="144"/>
      <c r="L3" s="144"/>
      <c r="M3" s="144"/>
      <c r="N3" s="144"/>
      <c r="O3" s="144"/>
      <c r="P3" s="144"/>
      <c r="Q3" s="144"/>
      <c r="R3" s="144"/>
      <c r="S3" s="144"/>
      <c r="T3" s="144"/>
      <c r="U3" s="144"/>
      <c r="V3" s="144"/>
      <c r="W3" s="144"/>
      <c r="X3" s="144"/>
      <c r="Y3" s="144"/>
      <c r="Z3" s="144"/>
      <c r="AA3" s="144"/>
      <c r="AB3" s="144"/>
      <c r="AC3" s="144"/>
      <c r="AD3" s="144"/>
      <c r="AG3" s="108">
        <v>2</v>
      </c>
      <c r="AI3" s="108">
        <v>2</v>
      </c>
      <c r="AJ3" s="108">
        <v>2</v>
      </c>
      <c r="AK3" s="108">
        <v>2</v>
      </c>
      <c r="AL3" s="108">
        <v>2</v>
      </c>
    </row>
    <row r="4" spans="1:38" ht="15" customHeight="1">
      <c r="B4" s="1"/>
      <c r="C4" s="1"/>
      <c r="D4" s="1"/>
      <c r="E4" s="1"/>
      <c r="F4" s="1"/>
      <c r="G4" s="1"/>
      <c r="H4" s="1"/>
      <c r="I4" s="1"/>
      <c r="J4" s="1"/>
      <c r="K4" s="1"/>
      <c r="L4" s="1"/>
      <c r="M4" s="1"/>
      <c r="N4" s="1"/>
      <c r="O4" s="1"/>
      <c r="P4" s="1"/>
      <c r="Q4" s="1"/>
      <c r="R4" s="1"/>
      <c r="S4" s="1"/>
      <c r="T4" s="1"/>
      <c r="U4" s="1"/>
      <c r="V4" s="1"/>
      <c r="W4" s="1"/>
      <c r="X4" s="1"/>
      <c r="Y4" s="1"/>
      <c r="Z4" s="1"/>
      <c r="AA4" s="1"/>
      <c r="AB4" s="1"/>
      <c r="AC4" s="1"/>
      <c r="AD4" s="1"/>
      <c r="AG4" s="108">
        <v>8</v>
      </c>
      <c r="AI4" s="108">
        <v>3</v>
      </c>
      <c r="AJ4" s="108">
        <v>3</v>
      </c>
      <c r="AK4" s="108">
        <v>3</v>
      </c>
      <c r="AL4" s="108">
        <v>3</v>
      </c>
    </row>
    <row r="5" spans="1:38" ht="45" customHeight="1">
      <c r="B5" s="143" t="s">
        <v>407</v>
      </c>
      <c r="C5" s="143"/>
      <c r="D5" s="143"/>
      <c r="E5" s="143"/>
      <c r="F5" s="143"/>
      <c r="G5" s="143"/>
      <c r="H5" s="143"/>
      <c r="I5" s="143"/>
      <c r="J5" s="143"/>
      <c r="K5" s="143"/>
      <c r="L5" s="143"/>
      <c r="M5" s="143"/>
      <c r="N5" s="143"/>
      <c r="O5" s="143"/>
      <c r="P5" s="143"/>
      <c r="Q5" s="143"/>
      <c r="R5" s="143"/>
      <c r="S5" s="143"/>
      <c r="T5" s="143"/>
      <c r="U5" s="143"/>
      <c r="V5" s="143"/>
      <c r="W5" s="143"/>
      <c r="X5" s="143"/>
      <c r="Y5" s="143"/>
      <c r="Z5" s="143"/>
      <c r="AA5" s="143"/>
      <c r="AB5" s="143"/>
      <c r="AC5" s="143"/>
      <c r="AD5" s="143"/>
      <c r="AG5" s="108">
        <v>9</v>
      </c>
      <c r="AI5" s="108">
        <v>4</v>
      </c>
      <c r="AJ5" s="108">
        <v>9</v>
      </c>
      <c r="AK5" s="108">
        <v>4</v>
      </c>
      <c r="AL5" s="108">
        <v>4</v>
      </c>
    </row>
    <row r="6" spans="1:38" ht="15" customHeight="1">
      <c r="B6" s="2"/>
      <c r="C6" s="1"/>
      <c r="D6" s="1"/>
      <c r="E6" s="1"/>
      <c r="F6" s="1"/>
      <c r="G6" s="1"/>
      <c r="H6" s="1"/>
      <c r="I6" s="1"/>
      <c r="J6" s="1"/>
      <c r="K6" s="1"/>
      <c r="L6" s="1"/>
      <c r="M6" s="1"/>
      <c r="N6" s="2"/>
      <c r="O6" s="1"/>
      <c r="P6" s="1"/>
      <c r="Q6" s="1"/>
      <c r="R6" s="1"/>
      <c r="S6" s="1"/>
      <c r="T6" s="1"/>
      <c r="U6" s="1"/>
      <c r="V6" s="1"/>
      <c r="W6" s="1"/>
      <c r="X6" s="1"/>
      <c r="Y6" s="1"/>
      <c r="Z6" s="1"/>
      <c r="AA6" s="1"/>
      <c r="AB6" s="1"/>
      <c r="AC6" s="1"/>
      <c r="AD6" s="1"/>
      <c r="AI6" s="108">
        <v>9</v>
      </c>
      <c r="AK6" s="108">
        <v>5</v>
      </c>
      <c r="AL6" s="108">
        <v>8</v>
      </c>
    </row>
    <row r="7" spans="1:38" ht="15" customHeight="1" thickBot="1">
      <c r="B7" s="2" t="s">
        <v>3</v>
      </c>
      <c r="C7" s="1"/>
      <c r="D7" s="1"/>
      <c r="E7" s="1"/>
      <c r="F7" s="1"/>
      <c r="G7" s="1"/>
      <c r="H7" s="1"/>
      <c r="I7" s="1"/>
      <c r="J7" s="1"/>
      <c r="K7" s="1"/>
      <c r="L7" s="1"/>
      <c r="M7" s="1"/>
      <c r="N7" s="2" t="s">
        <v>4</v>
      </c>
      <c r="O7" s="1"/>
      <c r="P7" s="1"/>
      <c r="Q7" s="1"/>
      <c r="R7" s="1"/>
      <c r="S7" s="1"/>
      <c r="T7" s="1"/>
      <c r="U7" s="1"/>
      <c r="V7" s="1"/>
      <c r="W7" s="1"/>
      <c r="X7" s="1"/>
      <c r="Y7" s="1"/>
      <c r="Z7" s="1"/>
      <c r="AA7" s="275" t="s">
        <v>2</v>
      </c>
      <c r="AB7" s="275"/>
      <c r="AC7" s="275"/>
      <c r="AD7" s="275"/>
      <c r="AK7" s="108">
        <v>6</v>
      </c>
      <c r="AL7" s="108">
        <v>9</v>
      </c>
    </row>
    <row r="8" spans="1:38" ht="15" customHeight="1" thickBot="1">
      <c r="B8" s="145" t="str">
        <f>IF(Presentación!B10="","",Presentación!B10)</f>
        <v/>
      </c>
      <c r="C8" s="146"/>
      <c r="D8" s="146"/>
      <c r="E8" s="146"/>
      <c r="F8" s="146"/>
      <c r="G8" s="146"/>
      <c r="H8" s="146"/>
      <c r="I8" s="146"/>
      <c r="J8" s="146"/>
      <c r="K8" s="146"/>
      <c r="L8" s="147"/>
      <c r="M8" s="1"/>
      <c r="N8" s="145" t="str">
        <f>IF(Presentación!N10="","",Presentación!N10)</f>
        <v/>
      </c>
      <c r="O8" s="147"/>
      <c r="P8" s="5"/>
      <c r="Q8" s="5"/>
      <c r="R8" s="5"/>
      <c r="S8" s="5"/>
      <c r="T8" s="5"/>
      <c r="U8" s="5"/>
      <c r="V8" s="5"/>
      <c r="W8" s="5"/>
      <c r="X8" s="5"/>
      <c r="Y8" s="5"/>
      <c r="Z8" s="5"/>
      <c r="AA8" s="5"/>
      <c r="AB8" s="5"/>
      <c r="AC8" s="5"/>
      <c r="AD8" s="5"/>
      <c r="AK8" s="108">
        <v>7</v>
      </c>
    </row>
    <row r="9" spans="1:38" ht="15" customHeight="1" thickBot="1">
      <c r="AK9" s="108">
        <v>8</v>
      </c>
    </row>
    <row r="10" spans="1:38" ht="15" customHeight="1" thickBot="1">
      <c r="A10" s="109" t="s">
        <v>346</v>
      </c>
      <c r="B10" s="270" t="s">
        <v>409</v>
      </c>
      <c r="C10" s="271"/>
      <c r="D10" s="271"/>
      <c r="E10" s="271"/>
      <c r="F10" s="271"/>
      <c r="G10" s="271"/>
      <c r="H10" s="271"/>
      <c r="I10" s="271"/>
      <c r="J10" s="271"/>
      <c r="K10" s="271"/>
      <c r="L10" s="271"/>
      <c r="M10" s="271"/>
      <c r="N10" s="271"/>
      <c r="O10" s="271"/>
      <c r="P10" s="271"/>
      <c r="Q10" s="271"/>
      <c r="R10" s="271"/>
      <c r="S10" s="271"/>
      <c r="T10" s="271"/>
      <c r="U10" s="271"/>
      <c r="V10" s="271"/>
      <c r="W10" s="271"/>
      <c r="X10" s="271"/>
      <c r="Y10" s="271"/>
      <c r="Z10" s="271"/>
      <c r="AA10" s="271"/>
      <c r="AB10" s="271"/>
      <c r="AC10" s="271"/>
      <c r="AD10" s="272"/>
      <c r="AK10" s="108">
        <v>9</v>
      </c>
    </row>
    <row r="11" spans="1:38" ht="15" customHeight="1">
      <c r="B11" s="267" t="s">
        <v>93</v>
      </c>
      <c r="C11" s="268"/>
      <c r="D11" s="268"/>
      <c r="E11" s="268"/>
      <c r="F11" s="268"/>
      <c r="G11" s="268"/>
      <c r="H11" s="268"/>
      <c r="I11" s="268"/>
      <c r="J11" s="268"/>
      <c r="K11" s="268"/>
      <c r="L11" s="268"/>
      <c r="M11" s="268"/>
      <c r="N11" s="268"/>
      <c r="O11" s="268"/>
      <c r="P11" s="268"/>
      <c r="Q11" s="268"/>
      <c r="R11" s="268"/>
      <c r="S11" s="268"/>
      <c r="T11" s="268"/>
      <c r="U11" s="268"/>
      <c r="V11" s="268"/>
      <c r="W11" s="268"/>
      <c r="X11" s="268"/>
      <c r="Y11" s="268"/>
      <c r="Z11" s="268"/>
      <c r="AA11" s="268"/>
      <c r="AB11" s="268"/>
      <c r="AC11" s="268"/>
      <c r="AD11" s="269"/>
      <c r="AK11" s="108">
        <v>10</v>
      </c>
    </row>
    <row r="12" spans="1:38" ht="36" customHeight="1">
      <c r="B12" s="110"/>
      <c r="C12" s="217" t="s">
        <v>100</v>
      </c>
      <c r="D12" s="218"/>
      <c r="E12" s="218"/>
      <c r="F12" s="218"/>
      <c r="G12" s="218"/>
      <c r="H12" s="218"/>
      <c r="I12" s="218"/>
      <c r="J12" s="218"/>
      <c r="K12" s="218"/>
      <c r="L12" s="218"/>
      <c r="M12" s="218"/>
      <c r="N12" s="218"/>
      <c r="O12" s="218"/>
      <c r="P12" s="218"/>
      <c r="Q12" s="218"/>
      <c r="R12" s="218"/>
      <c r="S12" s="218"/>
      <c r="T12" s="218"/>
      <c r="U12" s="218"/>
      <c r="V12" s="218"/>
      <c r="W12" s="218"/>
      <c r="X12" s="218"/>
      <c r="Y12" s="218"/>
      <c r="Z12" s="218"/>
      <c r="AA12" s="218"/>
      <c r="AB12" s="218"/>
      <c r="AC12" s="218"/>
      <c r="AD12" s="273"/>
      <c r="AK12" s="108">
        <v>11</v>
      </c>
    </row>
    <row r="13" spans="1:38" ht="24" customHeight="1">
      <c r="B13" s="110"/>
      <c r="C13" s="217" t="s">
        <v>318</v>
      </c>
      <c r="D13" s="218"/>
      <c r="E13" s="218"/>
      <c r="F13" s="218"/>
      <c r="G13" s="218"/>
      <c r="H13" s="218"/>
      <c r="I13" s="218"/>
      <c r="J13" s="218"/>
      <c r="K13" s="218"/>
      <c r="L13" s="218"/>
      <c r="M13" s="218"/>
      <c r="N13" s="218"/>
      <c r="O13" s="218"/>
      <c r="P13" s="218"/>
      <c r="Q13" s="218"/>
      <c r="R13" s="218"/>
      <c r="S13" s="218"/>
      <c r="T13" s="218"/>
      <c r="U13" s="218"/>
      <c r="V13" s="218"/>
      <c r="W13" s="218"/>
      <c r="X13" s="218"/>
      <c r="Y13" s="218"/>
      <c r="Z13" s="218"/>
      <c r="AA13" s="218"/>
      <c r="AB13" s="218"/>
      <c r="AC13" s="218"/>
      <c r="AD13" s="273"/>
      <c r="AK13" s="108">
        <v>12</v>
      </c>
    </row>
    <row r="14" spans="1:38" ht="24" customHeight="1">
      <c r="B14" s="110"/>
      <c r="C14" s="217" t="s">
        <v>418</v>
      </c>
      <c r="D14" s="217"/>
      <c r="E14" s="217"/>
      <c r="F14" s="217"/>
      <c r="G14" s="217"/>
      <c r="H14" s="217"/>
      <c r="I14" s="217"/>
      <c r="J14" s="217"/>
      <c r="K14" s="217"/>
      <c r="L14" s="217"/>
      <c r="M14" s="217"/>
      <c r="N14" s="217"/>
      <c r="O14" s="217"/>
      <c r="P14" s="217"/>
      <c r="Q14" s="217"/>
      <c r="R14" s="217"/>
      <c r="S14" s="217"/>
      <c r="T14" s="217"/>
      <c r="U14" s="217"/>
      <c r="V14" s="217"/>
      <c r="W14" s="217"/>
      <c r="X14" s="217"/>
      <c r="Y14" s="217"/>
      <c r="Z14" s="217"/>
      <c r="AA14" s="217"/>
      <c r="AB14" s="217"/>
      <c r="AC14" s="217"/>
      <c r="AD14" s="265"/>
      <c r="AF14" s="139" t="s">
        <v>497</v>
      </c>
      <c r="AK14" s="108">
        <v>13</v>
      </c>
    </row>
    <row r="15" spans="1:38" ht="48" customHeight="1">
      <c r="B15" s="110"/>
      <c r="C15" s="217" t="s">
        <v>435</v>
      </c>
      <c r="D15" s="218"/>
      <c r="E15" s="218"/>
      <c r="F15" s="218"/>
      <c r="G15" s="218"/>
      <c r="H15" s="218"/>
      <c r="I15" s="218"/>
      <c r="J15" s="218"/>
      <c r="K15" s="218"/>
      <c r="L15" s="218"/>
      <c r="M15" s="218"/>
      <c r="N15" s="218"/>
      <c r="O15" s="218"/>
      <c r="P15" s="218"/>
      <c r="Q15" s="218"/>
      <c r="R15" s="218"/>
      <c r="S15" s="218"/>
      <c r="T15" s="218"/>
      <c r="U15" s="218"/>
      <c r="V15" s="218"/>
      <c r="W15" s="218"/>
      <c r="X15" s="218"/>
      <c r="Y15" s="218"/>
      <c r="Z15" s="218"/>
      <c r="AA15" s="218"/>
      <c r="AB15" s="218"/>
      <c r="AC15" s="218"/>
      <c r="AD15" s="274"/>
      <c r="AK15" s="108">
        <v>14</v>
      </c>
    </row>
    <row r="16" spans="1:38" ht="108" customHeight="1">
      <c r="B16" s="110"/>
      <c r="C16" s="217" t="s">
        <v>436</v>
      </c>
      <c r="D16" s="217"/>
      <c r="E16" s="217"/>
      <c r="F16" s="217"/>
      <c r="G16" s="217"/>
      <c r="H16" s="217"/>
      <c r="I16" s="217"/>
      <c r="J16" s="217"/>
      <c r="K16" s="217"/>
      <c r="L16" s="217"/>
      <c r="M16" s="217"/>
      <c r="N16" s="217"/>
      <c r="O16" s="217"/>
      <c r="P16" s="217"/>
      <c r="Q16" s="217"/>
      <c r="R16" s="217"/>
      <c r="S16" s="217"/>
      <c r="T16" s="217"/>
      <c r="U16" s="217"/>
      <c r="V16" s="217"/>
      <c r="W16" s="217"/>
      <c r="X16" s="217"/>
      <c r="Y16" s="217"/>
      <c r="Z16" s="217"/>
      <c r="AA16" s="217"/>
      <c r="AB16" s="217"/>
      <c r="AC16" s="217"/>
      <c r="AD16" s="265"/>
      <c r="AK16" s="108">
        <v>15</v>
      </c>
    </row>
    <row r="17" spans="1:79" ht="36" customHeight="1">
      <c r="B17" s="110"/>
      <c r="C17" s="179" t="s">
        <v>319</v>
      </c>
      <c r="D17" s="179"/>
      <c r="E17" s="179"/>
      <c r="F17" s="179"/>
      <c r="G17" s="179"/>
      <c r="H17" s="179"/>
      <c r="I17" s="179"/>
      <c r="J17" s="179"/>
      <c r="K17" s="179"/>
      <c r="L17" s="179"/>
      <c r="M17" s="179"/>
      <c r="N17" s="179"/>
      <c r="O17" s="179"/>
      <c r="P17" s="179"/>
      <c r="Q17" s="179"/>
      <c r="R17" s="179"/>
      <c r="S17" s="179"/>
      <c r="T17" s="179"/>
      <c r="U17" s="179"/>
      <c r="V17" s="179"/>
      <c r="W17" s="179"/>
      <c r="X17" s="179"/>
      <c r="Y17" s="179"/>
      <c r="Z17" s="179"/>
      <c r="AA17" s="179"/>
      <c r="AB17" s="179"/>
      <c r="AC17" s="179"/>
      <c r="AD17" s="180"/>
      <c r="AK17" s="108">
        <v>16</v>
      </c>
    </row>
    <row r="18" spans="1:79" ht="48" customHeight="1">
      <c r="B18" s="110"/>
      <c r="C18" s="179" t="s">
        <v>320</v>
      </c>
      <c r="D18" s="179"/>
      <c r="E18" s="179"/>
      <c r="F18" s="179"/>
      <c r="G18" s="179"/>
      <c r="H18" s="179"/>
      <c r="I18" s="179"/>
      <c r="J18" s="179"/>
      <c r="K18" s="179"/>
      <c r="L18" s="179"/>
      <c r="M18" s="179"/>
      <c r="N18" s="179"/>
      <c r="O18" s="179"/>
      <c r="P18" s="179"/>
      <c r="Q18" s="179"/>
      <c r="R18" s="179"/>
      <c r="S18" s="179"/>
      <c r="T18" s="179"/>
      <c r="U18" s="179"/>
      <c r="V18" s="179"/>
      <c r="W18" s="179"/>
      <c r="X18" s="179"/>
      <c r="Y18" s="179"/>
      <c r="Z18" s="179"/>
      <c r="AA18" s="179"/>
      <c r="AB18" s="179"/>
      <c r="AC18" s="179"/>
      <c r="AD18" s="180"/>
      <c r="AK18" s="108">
        <v>17</v>
      </c>
    </row>
    <row r="19" spans="1:79" ht="15" customHeight="1">
      <c r="B19" s="111"/>
      <c r="C19" s="179" t="s">
        <v>437</v>
      </c>
      <c r="D19" s="179"/>
      <c r="E19" s="179"/>
      <c r="F19" s="179"/>
      <c r="G19" s="179"/>
      <c r="H19" s="179"/>
      <c r="I19" s="179"/>
      <c r="J19" s="179"/>
      <c r="K19" s="179"/>
      <c r="L19" s="179"/>
      <c r="M19" s="179"/>
      <c r="N19" s="179"/>
      <c r="O19" s="179"/>
      <c r="P19" s="179"/>
      <c r="Q19" s="179"/>
      <c r="R19" s="179"/>
      <c r="S19" s="179"/>
      <c r="T19" s="179"/>
      <c r="U19" s="179"/>
      <c r="V19" s="179"/>
      <c r="W19" s="179"/>
      <c r="X19" s="179"/>
      <c r="Y19" s="179"/>
      <c r="Z19" s="179"/>
      <c r="AA19" s="179"/>
      <c r="AB19" s="179"/>
      <c r="AC19" s="179"/>
      <c r="AD19" s="180"/>
      <c r="AK19" s="108">
        <v>18</v>
      </c>
    </row>
    <row r="20" spans="1:79" ht="15" customHeight="1">
      <c r="B20" s="267" t="s">
        <v>94</v>
      </c>
      <c r="C20" s="268"/>
      <c r="D20" s="268"/>
      <c r="E20" s="268"/>
      <c r="F20" s="268"/>
      <c r="G20" s="268"/>
      <c r="H20" s="268"/>
      <c r="I20" s="268"/>
      <c r="J20" s="268"/>
      <c r="K20" s="268"/>
      <c r="L20" s="268"/>
      <c r="M20" s="268"/>
      <c r="N20" s="268"/>
      <c r="O20" s="268"/>
      <c r="P20" s="268"/>
      <c r="Q20" s="268"/>
      <c r="R20" s="268"/>
      <c r="S20" s="268"/>
      <c r="T20" s="268"/>
      <c r="U20" s="268"/>
      <c r="V20" s="268"/>
      <c r="W20" s="268"/>
      <c r="X20" s="268"/>
      <c r="Y20" s="268"/>
      <c r="Z20" s="268"/>
      <c r="AA20" s="268"/>
      <c r="AB20" s="268"/>
      <c r="AC20" s="268"/>
      <c r="AD20" s="269"/>
      <c r="AK20" s="108">
        <v>19</v>
      </c>
    </row>
    <row r="21" spans="1:79" ht="36" customHeight="1">
      <c r="B21" s="112"/>
      <c r="C21" s="179" t="s">
        <v>95</v>
      </c>
      <c r="D21" s="179"/>
      <c r="E21" s="179"/>
      <c r="F21" s="179"/>
      <c r="G21" s="179"/>
      <c r="H21" s="179"/>
      <c r="I21" s="179"/>
      <c r="J21" s="179"/>
      <c r="K21" s="179"/>
      <c r="L21" s="179"/>
      <c r="M21" s="179"/>
      <c r="N21" s="179"/>
      <c r="O21" s="179"/>
      <c r="P21" s="179"/>
      <c r="Q21" s="179"/>
      <c r="R21" s="179"/>
      <c r="S21" s="179"/>
      <c r="T21" s="179"/>
      <c r="U21" s="179"/>
      <c r="V21" s="179"/>
      <c r="W21" s="179"/>
      <c r="X21" s="179"/>
      <c r="Y21" s="179"/>
      <c r="Z21" s="179"/>
      <c r="AA21" s="179"/>
      <c r="AB21" s="179"/>
      <c r="AC21" s="179"/>
      <c r="AD21" s="180"/>
      <c r="AK21" s="108">
        <v>20</v>
      </c>
    </row>
    <row r="22" spans="1:79" ht="36" customHeight="1">
      <c r="B22" s="112"/>
      <c r="C22" s="179" t="s">
        <v>96</v>
      </c>
      <c r="D22" s="179"/>
      <c r="E22" s="179"/>
      <c r="F22" s="179"/>
      <c r="G22" s="179"/>
      <c r="H22" s="179"/>
      <c r="I22" s="179"/>
      <c r="J22" s="179"/>
      <c r="K22" s="179"/>
      <c r="L22" s="179"/>
      <c r="M22" s="179"/>
      <c r="N22" s="179"/>
      <c r="O22" s="179"/>
      <c r="P22" s="179"/>
      <c r="Q22" s="179"/>
      <c r="R22" s="179"/>
      <c r="S22" s="179"/>
      <c r="T22" s="179"/>
      <c r="U22" s="179"/>
      <c r="V22" s="179"/>
      <c r="W22" s="179"/>
      <c r="X22" s="179"/>
      <c r="Y22" s="179"/>
      <c r="Z22" s="179"/>
      <c r="AA22" s="179"/>
      <c r="AB22" s="179"/>
      <c r="AC22" s="179"/>
      <c r="AD22" s="180"/>
      <c r="AK22" s="108">
        <v>21</v>
      </c>
    </row>
    <row r="23" spans="1:79" ht="36" customHeight="1">
      <c r="B23" s="112"/>
      <c r="C23" s="179" t="s">
        <v>97</v>
      </c>
      <c r="D23" s="179"/>
      <c r="E23" s="179"/>
      <c r="F23" s="179"/>
      <c r="G23" s="179"/>
      <c r="H23" s="179"/>
      <c r="I23" s="179"/>
      <c r="J23" s="179"/>
      <c r="K23" s="179"/>
      <c r="L23" s="179"/>
      <c r="M23" s="179"/>
      <c r="N23" s="179"/>
      <c r="O23" s="179"/>
      <c r="P23" s="179"/>
      <c r="Q23" s="179"/>
      <c r="R23" s="179"/>
      <c r="S23" s="179"/>
      <c r="T23" s="179"/>
      <c r="U23" s="179"/>
      <c r="V23" s="179"/>
      <c r="W23" s="179"/>
      <c r="X23" s="179"/>
      <c r="Y23" s="179"/>
      <c r="Z23" s="179"/>
      <c r="AA23" s="179"/>
      <c r="AB23" s="179"/>
      <c r="AC23" s="179"/>
      <c r="AD23" s="180"/>
      <c r="AK23" s="108">
        <v>22</v>
      </c>
    </row>
    <row r="24" spans="1:79" ht="36" customHeight="1">
      <c r="B24" s="112"/>
      <c r="C24" s="179" t="s">
        <v>321</v>
      </c>
      <c r="D24" s="179"/>
      <c r="E24" s="179"/>
      <c r="F24" s="179"/>
      <c r="G24" s="179"/>
      <c r="H24" s="179"/>
      <c r="I24" s="179"/>
      <c r="J24" s="179"/>
      <c r="K24" s="179"/>
      <c r="L24" s="179"/>
      <c r="M24" s="179"/>
      <c r="N24" s="179"/>
      <c r="O24" s="179"/>
      <c r="P24" s="179"/>
      <c r="Q24" s="179"/>
      <c r="R24" s="179"/>
      <c r="S24" s="179"/>
      <c r="T24" s="179"/>
      <c r="U24" s="179"/>
      <c r="V24" s="179"/>
      <c r="W24" s="179"/>
      <c r="X24" s="179"/>
      <c r="Y24" s="179"/>
      <c r="Z24" s="179"/>
      <c r="AA24" s="179"/>
      <c r="AB24" s="179"/>
      <c r="AC24" s="179"/>
      <c r="AD24" s="180"/>
      <c r="AK24" s="108">
        <v>23</v>
      </c>
    </row>
    <row r="25" spans="1:79" ht="24" customHeight="1">
      <c r="B25" s="112"/>
      <c r="C25" s="179" t="s">
        <v>98</v>
      </c>
      <c r="D25" s="179"/>
      <c r="E25" s="179"/>
      <c r="F25" s="179"/>
      <c r="G25" s="179"/>
      <c r="H25" s="179"/>
      <c r="I25" s="179"/>
      <c r="J25" s="179"/>
      <c r="K25" s="179"/>
      <c r="L25" s="179"/>
      <c r="M25" s="179"/>
      <c r="N25" s="179"/>
      <c r="O25" s="179"/>
      <c r="P25" s="179"/>
      <c r="Q25" s="179"/>
      <c r="R25" s="179"/>
      <c r="S25" s="179"/>
      <c r="T25" s="179"/>
      <c r="U25" s="179"/>
      <c r="V25" s="179"/>
      <c r="W25" s="179"/>
      <c r="X25" s="179"/>
      <c r="Y25" s="179"/>
      <c r="Z25" s="179"/>
      <c r="AA25" s="179"/>
      <c r="AB25" s="179"/>
      <c r="AC25" s="179"/>
      <c r="AD25" s="180"/>
      <c r="AK25" s="108">
        <v>24</v>
      </c>
    </row>
    <row r="26" spans="1:79" ht="36" customHeight="1">
      <c r="B26" s="112"/>
      <c r="C26" s="217" t="s">
        <v>438</v>
      </c>
      <c r="D26" s="217"/>
      <c r="E26" s="217"/>
      <c r="F26" s="217"/>
      <c r="G26" s="217"/>
      <c r="H26" s="217"/>
      <c r="I26" s="217"/>
      <c r="J26" s="217"/>
      <c r="K26" s="217"/>
      <c r="L26" s="217"/>
      <c r="M26" s="217"/>
      <c r="N26" s="217"/>
      <c r="O26" s="217"/>
      <c r="P26" s="217"/>
      <c r="Q26" s="217"/>
      <c r="R26" s="217"/>
      <c r="S26" s="217"/>
      <c r="T26" s="217"/>
      <c r="U26" s="217"/>
      <c r="V26" s="217"/>
      <c r="W26" s="217"/>
      <c r="X26" s="217"/>
      <c r="Y26" s="217"/>
      <c r="Z26" s="217"/>
      <c r="AA26" s="217"/>
      <c r="AB26" s="217"/>
      <c r="AC26" s="217"/>
      <c r="AD26" s="265"/>
      <c r="AK26" s="108">
        <v>25</v>
      </c>
    </row>
    <row r="27" spans="1:79" ht="36" customHeight="1">
      <c r="B27" s="111"/>
      <c r="C27" s="190" t="s">
        <v>99</v>
      </c>
      <c r="D27" s="190"/>
      <c r="E27" s="190"/>
      <c r="F27" s="190"/>
      <c r="G27" s="190"/>
      <c r="H27" s="190"/>
      <c r="I27" s="190"/>
      <c r="J27" s="190"/>
      <c r="K27" s="190"/>
      <c r="L27" s="190"/>
      <c r="M27" s="190"/>
      <c r="N27" s="190"/>
      <c r="O27" s="190"/>
      <c r="P27" s="190"/>
      <c r="Q27" s="190"/>
      <c r="R27" s="190"/>
      <c r="S27" s="190"/>
      <c r="T27" s="190"/>
      <c r="U27" s="190"/>
      <c r="V27" s="190"/>
      <c r="W27" s="190"/>
      <c r="X27" s="190"/>
      <c r="Y27" s="190"/>
      <c r="Z27" s="190"/>
      <c r="AA27" s="190"/>
      <c r="AB27" s="190"/>
      <c r="AC27" s="190"/>
      <c r="AD27" s="191"/>
      <c r="AK27" s="108">
        <v>26</v>
      </c>
    </row>
    <row r="28" spans="1:79" ht="15" customHeight="1">
      <c r="AG28" s="108" t="s">
        <v>498</v>
      </c>
      <c r="AK28" s="108">
        <v>27</v>
      </c>
    </row>
    <row r="29" spans="1:79" ht="36" customHeight="1">
      <c r="A29" s="113" t="s">
        <v>410</v>
      </c>
      <c r="B29" s="266" t="s">
        <v>264</v>
      </c>
      <c r="C29" s="266"/>
      <c r="D29" s="266"/>
      <c r="E29" s="266"/>
      <c r="F29" s="266"/>
      <c r="G29" s="266"/>
      <c r="H29" s="266"/>
      <c r="I29" s="266"/>
      <c r="J29" s="266"/>
      <c r="K29" s="266"/>
      <c r="L29" s="266"/>
      <c r="M29" s="266"/>
      <c r="N29" s="266"/>
      <c r="O29" s="266"/>
      <c r="P29" s="266"/>
      <c r="Q29" s="266"/>
      <c r="R29" s="266"/>
      <c r="S29" s="266"/>
      <c r="T29" s="266"/>
      <c r="U29" s="266"/>
      <c r="V29" s="266"/>
      <c r="W29" s="266"/>
      <c r="X29" s="266"/>
      <c r="Y29" s="266"/>
      <c r="Z29" s="266"/>
      <c r="AA29" s="266"/>
      <c r="AB29" s="266"/>
      <c r="AC29" s="266"/>
      <c r="AD29" s="266"/>
      <c r="AG29" s="108">
        <f>+COUNTBLANK(D39:AD158)</f>
        <v>3240</v>
      </c>
      <c r="AH29" s="108">
        <v>3240</v>
      </c>
      <c r="AK29" s="108">
        <v>28</v>
      </c>
      <c r="CA29" s="108">
        <f>+COUNTIF(D39:AD158,"ns")</f>
        <v>0</v>
      </c>
    </row>
    <row r="30" spans="1:79" ht="24" customHeight="1">
      <c r="A30" s="113"/>
      <c r="B30" s="114"/>
      <c r="C30" s="276" t="s">
        <v>440</v>
      </c>
      <c r="D30" s="276"/>
      <c r="E30" s="276"/>
      <c r="F30" s="276"/>
      <c r="G30" s="276"/>
      <c r="H30" s="276"/>
      <c r="I30" s="276"/>
      <c r="J30" s="276"/>
      <c r="K30" s="276"/>
      <c r="L30" s="276"/>
      <c r="M30" s="276"/>
      <c r="N30" s="276"/>
      <c r="O30" s="276"/>
      <c r="P30" s="276"/>
      <c r="Q30" s="276"/>
      <c r="R30" s="276"/>
      <c r="S30" s="276"/>
      <c r="T30" s="276"/>
      <c r="U30" s="276"/>
      <c r="V30" s="276"/>
      <c r="W30" s="276"/>
      <c r="X30" s="276"/>
      <c r="Y30" s="276"/>
      <c r="Z30" s="276"/>
      <c r="AA30" s="276"/>
      <c r="AB30" s="276"/>
      <c r="AC30" s="276"/>
      <c r="AD30" s="276"/>
      <c r="AF30" s="139" t="s">
        <v>500</v>
      </c>
      <c r="AK30" s="108">
        <v>29</v>
      </c>
    </row>
    <row r="31" spans="1:79" ht="36" customHeight="1">
      <c r="A31" s="72"/>
      <c r="B31" s="114"/>
      <c r="C31" s="218" t="s">
        <v>441</v>
      </c>
      <c r="D31" s="218"/>
      <c r="E31" s="218"/>
      <c r="F31" s="218"/>
      <c r="G31" s="218"/>
      <c r="H31" s="218"/>
      <c r="I31" s="218"/>
      <c r="J31" s="218"/>
      <c r="K31" s="218"/>
      <c r="L31" s="218"/>
      <c r="M31" s="218"/>
      <c r="N31" s="218"/>
      <c r="O31" s="218"/>
      <c r="P31" s="218"/>
      <c r="Q31" s="218"/>
      <c r="R31" s="218"/>
      <c r="S31" s="218"/>
      <c r="T31" s="218"/>
      <c r="U31" s="218"/>
      <c r="V31" s="218"/>
      <c r="W31" s="218"/>
      <c r="X31" s="218"/>
      <c r="Y31" s="218"/>
      <c r="Z31" s="218"/>
      <c r="AA31" s="218"/>
      <c r="AB31" s="218"/>
      <c r="AC31" s="218"/>
      <c r="AD31" s="218"/>
      <c r="AK31" s="108">
        <v>30</v>
      </c>
    </row>
    <row r="32" spans="1:79" ht="24" customHeight="1">
      <c r="A32" s="72"/>
      <c r="B32" s="114"/>
      <c r="C32" s="218" t="s">
        <v>457</v>
      </c>
      <c r="D32" s="218"/>
      <c r="E32" s="218"/>
      <c r="F32" s="218"/>
      <c r="G32" s="218"/>
      <c r="H32" s="218"/>
      <c r="I32" s="218"/>
      <c r="J32" s="218"/>
      <c r="K32" s="218"/>
      <c r="L32" s="218"/>
      <c r="M32" s="218"/>
      <c r="N32" s="218"/>
      <c r="O32" s="218"/>
      <c r="P32" s="218"/>
      <c r="Q32" s="218"/>
      <c r="R32" s="218"/>
      <c r="S32" s="218"/>
      <c r="T32" s="218"/>
      <c r="U32" s="218"/>
      <c r="V32" s="218"/>
      <c r="W32" s="218"/>
      <c r="X32" s="218"/>
      <c r="Y32" s="218"/>
      <c r="Z32" s="218"/>
      <c r="AA32" s="218"/>
      <c r="AB32" s="218"/>
      <c r="AC32" s="218"/>
      <c r="AD32" s="218"/>
      <c r="AK32" s="108">
        <v>31</v>
      </c>
    </row>
    <row r="33" spans="1:56" ht="36" customHeight="1">
      <c r="A33" s="72"/>
      <c r="B33" s="114"/>
      <c r="C33" s="217" t="s">
        <v>458</v>
      </c>
      <c r="D33" s="218"/>
      <c r="E33" s="218"/>
      <c r="F33" s="218"/>
      <c r="G33" s="218"/>
      <c r="H33" s="218"/>
      <c r="I33" s="218"/>
      <c r="J33" s="218"/>
      <c r="K33" s="218"/>
      <c r="L33" s="218"/>
      <c r="M33" s="218"/>
      <c r="N33" s="218"/>
      <c r="O33" s="218"/>
      <c r="P33" s="218"/>
      <c r="Q33" s="218"/>
      <c r="R33" s="218"/>
      <c r="S33" s="218"/>
      <c r="T33" s="218"/>
      <c r="U33" s="218"/>
      <c r="V33" s="218"/>
      <c r="W33" s="218"/>
      <c r="X33" s="218"/>
      <c r="Y33" s="218"/>
      <c r="Z33" s="218"/>
      <c r="AA33" s="218"/>
      <c r="AB33" s="218"/>
      <c r="AC33" s="218"/>
      <c r="AD33" s="218"/>
      <c r="AK33" s="108">
        <v>88</v>
      </c>
    </row>
    <row r="34" spans="1:56" ht="24" customHeight="1">
      <c r="A34" s="72"/>
      <c r="B34" s="114"/>
      <c r="C34" s="218" t="s">
        <v>322</v>
      </c>
      <c r="D34" s="218"/>
      <c r="E34" s="218"/>
      <c r="F34" s="218"/>
      <c r="G34" s="218"/>
      <c r="H34" s="218"/>
      <c r="I34" s="218"/>
      <c r="J34" s="218"/>
      <c r="K34" s="218"/>
      <c r="L34" s="218"/>
      <c r="M34" s="218"/>
      <c r="N34" s="218"/>
      <c r="O34" s="218"/>
      <c r="P34" s="218"/>
      <c r="Q34" s="218"/>
      <c r="R34" s="218"/>
      <c r="S34" s="218"/>
      <c r="T34" s="218"/>
      <c r="U34" s="218"/>
      <c r="V34" s="218"/>
      <c r="W34" s="218"/>
      <c r="X34" s="218"/>
      <c r="Y34" s="218"/>
      <c r="Z34" s="218"/>
      <c r="AA34" s="218"/>
      <c r="AB34" s="218"/>
      <c r="AC34" s="218"/>
      <c r="AD34" s="218"/>
      <c r="AK34" s="108">
        <v>99</v>
      </c>
    </row>
    <row r="35" spans="1:56" ht="24" customHeight="1">
      <c r="A35" s="72"/>
      <c r="B35" s="114"/>
      <c r="C35" s="218" t="s">
        <v>460</v>
      </c>
      <c r="D35" s="218"/>
      <c r="E35" s="218"/>
      <c r="F35" s="218"/>
      <c r="G35" s="218"/>
      <c r="H35" s="218"/>
      <c r="I35" s="218"/>
      <c r="J35" s="218"/>
      <c r="K35" s="218"/>
      <c r="L35" s="218"/>
      <c r="M35" s="218"/>
      <c r="N35" s="218"/>
      <c r="O35" s="218"/>
      <c r="P35" s="218"/>
      <c r="Q35" s="218"/>
      <c r="R35" s="218"/>
      <c r="S35" s="218"/>
      <c r="T35" s="218"/>
      <c r="U35" s="218"/>
      <c r="V35" s="218"/>
      <c r="W35" s="218"/>
      <c r="X35" s="218"/>
      <c r="Y35" s="218"/>
      <c r="Z35" s="218"/>
      <c r="AA35" s="218"/>
      <c r="AB35" s="218"/>
      <c r="AC35" s="218"/>
      <c r="AD35" s="218"/>
    </row>
    <row r="36" spans="1:56" ht="15" customHeight="1">
      <c r="A36" s="72"/>
      <c r="B36" s="8"/>
      <c r="C36"/>
      <c r="D36"/>
      <c r="E36"/>
      <c r="F36"/>
      <c r="G36"/>
      <c r="H36"/>
      <c r="I36"/>
      <c r="J36"/>
      <c r="K36"/>
      <c r="L36"/>
      <c r="M36"/>
      <c r="N36"/>
      <c r="O36"/>
      <c r="P36"/>
      <c r="Q36"/>
      <c r="R36"/>
      <c r="S36"/>
      <c r="T36"/>
      <c r="U36"/>
      <c r="V36"/>
      <c r="W36"/>
      <c r="X36"/>
      <c r="Y36"/>
      <c r="Z36"/>
      <c r="AA36"/>
      <c r="AB36"/>
      <c r="AC36"/>
      <c r="AD36"/>
    </row>
    <row r="37" spans="1:56" ht="24" customHeight="1">
      <c r="A37" s="72"/>
      <c r="B37" s="8"/>
      <c r="C37" s="256" t="s">
        <v>101</v>
      </c>
      <c r="D37" s="257"/>
      <c r="E37" s="257"/>
      <c r="F37" s="257"/>
      <c r="G37" s="257"/>
      <c r="H37" s="257"/>
      <c r="I37" s="257"/>
      <c r="J37" s="257"/>
      <c r="K37" s="257"/>
      <c r="L37" s="257"/>
      <c r="M37" s="257"/>
      <c r="N37" s="258"/>
      <c r="O37" s="256" t="s">
        <v>456</v>
      </c>
      <c r="P37" s="257"/>
      <c r="Q37" s="257"/>
      <c r="R37" s="258"/>
      <c r="S37" s="219" t="s">
        <v>459</v>
      </c>
      <c r="T37" s="219"/>
      <c r="U37" s="219"/>
      <c r="V37" s="219"/>
      <c r="W37" s="219"/>
      <c r="X37" s="219"/>
      <c r="Y37" s="219"/>
      <c r="Z37" s="219"/>
      <c r="AA37" s="219"/>
      <c r="AB37" s="219"/>
      <c r="AC37" s="219"/>
      <c r="AD37" s="219"/>
    </row>
    <row r="38" spans="1:56" ht="96" customHeight="1" thickBot="1">
      <c r="A38" s="72"/>
      <c r="B38" s="8"/>
      <c r="C38" s="259"/>
      <c r="D38" s="260"/>
      <c r="E38" s="260"/>
      <c r="F38" s="260"/>
      <c r="G38" s="260"/>
      <c r="H38" s="260"/>
      <c r="I38" s="260"/>
      <c r="J38" s="260"/>
      <c r="K38" s="260"/>
      <c r="L38" s="260"/>
      <c r="M38" s="260"/>
      <c r="N38" s="261"/>
      <c r="O38" s="259"/>
      <c r="P38" s="260"/>
      <c r="Q38" s="260"/>
      <c r="R38" s="261"/>
      <c r="S38" s="151" t="s">
        <v>102</v>
      </c>
      <c r="T38" s="153"/>
      <c r="U38" s="246" t="s">
        <v>103</v>
      </c>
      <c r="V38" s="248"/>
      <c r="W38" s="246" t="s">
        <v>104</v>
      </c>
      <c r="X38" s="248"/>
      <c r="Y38" s="246" t="s">
        <v>105</v>
      </c>
      <c r="Z38" s="248"/>
      <c r="AA38" s="246" t="s">
        <v>106</v>
      </c>
      <c r="AB38" s="248"/>
      <c r="AC38" s="246" t="s">
        <v>107</v>
      </c>
      <c r="AD38" s="248"/>
      <c r="AG38" s="99" t="s">
        <v>498</v>
      </c>
      <c r="AH38" s="100" t="s">
        <v>501</v>
      </c>
      <c r="AI38" s="99"/>
      <c r="AJ38" s="99" t="s">
        <v>502</v>
      </c>
      <c r="AK38" s="99"/>
      <c r="AL38" s="99" t="s">
        <v>503</v>
      </c>
      <c r="AM38" s="99" t="s">
        <v>504</v>
      </c>
      <c r="AN38" s="99" t="s">
        <v>505</v>
      </c>
      <c r="AO38" s="99" t="s">
        <v>506</v>
      </c>
      <c r="AP38" s="99"/>
      <c r="AQ38" s="100" t="s">
        <v>507</v>
      </c>
      <c r="AR38" s="99"/>
      <c r="AT38" s="115" t="s">
        <v>521</v>
      </c>
      <c r="AU38" s="115" t="s">
        <v>514</v>
      </c>
      <c r="AV38" s="115" t="s">
        <v>522</v>
      </c>
      <c r="AW38" s="99"/>
      <c r="AX38" s="99" t="s">
        <v>514</v>
      </c>
      <c r="AY38" s="115" t="s">
        <v>523</v>
      </c>
      <c r="AZ38" s="115" t="s">
        <v>514</v>
      </c>
      <c r="BB38" s="138" t="s">
        <v>514</v>
      </c>
      <c r="BD38" s="138" t="s">
        <v>514</v>
      </c>
    </row>
    <row r="39" spans="1:56" ht="15" customHeight="1" thickBot="1">
      <c r="A39" s="72"/>
      <c r="B39" s="8"/>
      <c r="C39" s="116" t="s">
        <v>58</v>
      </c>
      <c r="D39" s="264"/>
      <c r="E39" s="264"/>
      <c r="F39" s="264"/>
      <c r="G39" s="264"/>
      <c r="H39" s="264"/>
      <c r="I39" s="264"/>
      <c r="J39" s="264"/>
      <c r="K39" s="264"/>
      <c r="L39" s="264"/>
      <c r="M39" s="264"/>
      <c r="N39" s="264"/>
      <c r="O39" s="172"/>
      <c r="P39" s="172"/>
      <c r="Q39" s="172"/>
      <c r="R39" s="172"/>
      <c r="S39" s="172"/>
      <c r="T39" s="172"/>
      <c r="U39" s="172"/>
      <c r="V39" s="172"/>
      <c r="W39" s="172"/>
      <c r="X39" s="172"/>
      <c r="Y39" s="172"/>
      <c r="Z39" s="172"/>
      <c r="AA39" s="172"/>
      <c r="AB39" s="172"/>
      <c r="AC39" s="172"/>
      <c r="AD39" s="172"/>
      <c r="AG39" s="99">
        <f>+COUNTBLANK(S39:AD39)</f>
        <v>12</v>
      </c>
      <c r="AH39" s="99">
        <f>+IF($AG$29=$AH$29,0,IF(OR(AND(D39&lt;&gt;"",O39=1,AG39=6),AND(D39&lt;&gt;"",OR(O39=2,O39=8,O39=9),AG39=12),AND(D39="",O39="",AG39=12)),0,1))</f>
        <v>0</v>
      </c>
      <c r="AI39" s="99"/>
      <c r="AJ39" s="99">
        <f>IF(AND(D39="",COUNTA($D40:$N$158)&gt;0),1,0)</f>
        <v>0</v>
      </c>
      <c r="AK39" s="99"/>
      <c r="AL39" s="94">
        <f>S39</f>
        <v>0</v>
      </c>
      <c r="AM39" s="95">
        <f>COUNTIF(U39:AD39,"NS")</f>
        <v>0</v>
      </c>
      <c r="AN39" s="95">
        <f>+SUM(U39:AD39)</f>
        <v>0</v>
      </c>
      <c r="AO39" s="101">
        <f>IF($AG$29=$AH$29, 0, IF(OR(AND(AL39=0, AM39&gt;0), AND(AL39="NS", AN39&gt;0), AND(AL39="NS", AN39=0, AM39=0)), 1, IF(OR(AND(AM39&gt;=2, AN39&lt;AL39), AND(AL39="NS", AN39=0, AM39&gt;0), AL39=AN39, AND(AL39="NA", COUNTIF(U39:AD39, "NA")=COUNTA(U39:AD39))), 0, 1)))</f>
        <v>0</v>
      </c>
      <c r="AP39" s="99"/>
      <c r="AQ39" s="99">
        <f>+IF($AG$29=$AH$29,0,IF(OR(AND(D39&lt;&gt;"",O39=1),AND(D39&lt;&gt;"",OR(O39=2,O39=8,O39=9),AG39=12),AND(D39="",O39="",AG39=12)),0,1))</f>
        <v>0</v>
      </c>
      <c r="AR39" s="99"/>
      <c r="AT39" s="115" t="b">
        <f>NOT(EXACT(D39,UPPER(D39)))</f>
        <v>0</v>
      </c>
      <c r="AU39" s="115">
        <f>COUNTIF(AT39,"VERDADERO")</f>
        <v>0</v>
      </c>
      <c r="AV39" s="115" t="str">
        <f>SUBSTITUTE( SUBSTITUTE( SUBSTITUTE( SUBSTITUTE( SUBSTITUTE( SUBSTITUTE( SUBSTITUTE( SUBSTITUTE( SUBSTITUTE( SUBSTITUTE(D39, "á", "a"), "é", "e"), "í", "i"), "ó", "o"), "ú", "u"), "Á", "A"), "É", "E"), "Í", "I"), "Ó", "O"), "Ú", "U")</f>
        <v/>
      </c>
      <c r="AW39" s="115" t="b">
        <f>NOT(EXACT(D39,AV39))</f>
        <v>0</v>
      </c>
      <c r="AX39" s="115">
        <f>COUNTIF(AW39,"VERDADERO")</f>
        <v>0</v>
      </c>
      <c r="AY39" s="115" t="b">
        <f>NOT(EXACT(D39,AV39))</f>
        <v>0</v>
      </c>
      <c r="AZ39" s="115">
        <f>COUNTIF(AY39,"VERDADERO")</f>
        <v>0</v>
      </c>
      <c r="BB39" s="108">
        <f>+IF($AG$29=$AH$29,0,IF(AND(S39="NA"),1,0))</f>
        <v>0</v>
      </c>
      <c r="BD39" s="108">
        <f>+IF($AG$29=$AH$29,0,IF(OR(AND(O39="",D39=""),AND(O39&lt;&gt;"",D39&lt;&gt;"")),0,1))</f>
        <v>0</v>
      </c>
    </row>
    <row r="40" spans="1:56" ht="15" customHeight="1" thickBot="1">
      <c r="A40" s="72"/>
      <c r="B40" s="8"/>
      <c r="C40" s="117" t="s">
        <v>59</v>
      </c>
      <c r="D40" s="264"/>
      <c r="E40" s="264"/>
      <c r="F40" s="264"/>
      <c r="G40" s="264"/>
      <c r="H40" s="264"/>
      <c r="I40" s="264"/>
      <c r="J40" s="264"/>
      <c r="K40" s="264"/>
      <c r="L40" s="264"/>
      <c r="M40" s="264"/>
      <c r="N40" s="264"/>
      <c r="O40" s="172"/>
      <c r="P40" s="172"/>
      <c r="Q40" s="172"/>
      <c r="R40" s="172"/>
      <c r="S40" s="172"/>
      <c r="T40" s="172"/>
      <c r="U40" s="172"/>
      <c r="V40" s="172"/>
      <c r="W40" s="172"/>
      <c r="X40" s="172"/>
      <c r="Y40" s="172"/>
      <c r="Z40" s="172"/>
      <c r="AA40" s="172"/>
      <c r="AB40" s="172"/>
      <c r="AC40" s="172"/>
      <c r="AD40" s="172"/>
      <c r="AG40" s="99">
        <f t="shared" ref="AG40:AG103" si="0">+COUNTBLANK(S40:AD40)</f>
        <v>12</v>
      </c>
      <c r="AH40" s="99">
        <f t="shared" ref="AH40:AH103" si="1">+IF($AG$29=$AH$29,0,IF(OR(AND(D40&lt;&gt;"",O40=1,AG40=6),AND(D40&lt;&gt;"",OR(O40=2,O40=8,O40=9),AG40=12),AND(D40="",O40="",AG40=12)),0,1))</f>
        <v>0</v>
      </c>
      <c r="AI40" s="99"/>
      <c r="AJ40" s="99">
        <f>IF(AND(D40="",COUNTA($D41:$N$158)&gt;0),1,0)</f>
        <v>0</v>
      </c>
      <c r="AK40" s="99"/>
      <c r="AL40" s="94">
        <f t="shared" ref="AL40:AL103" si="2">S40</f>
        <v>0</v>
      </c>
      <c r="AM40" s="95">
        <f t="shared" ref="AM40:AM103" si="3">COUNTIF(U40:AD40,"NS")</f>
        <v>0</v>
      </c>
      <c r="AN40" s="95">
        <f t="shared" ref="AN40:AN103" si="4">+SUM(U40:AD40)</f>
        <v>0</v>
      </c>
      <c r="AO40" s="101">
        <f t="shared" ref="AO40:AO103" si="5">IF($AG$29=$AH$29, 0, IF(OR(AND(AL40=0, AM40&gt;0), AND(AL40="NS", AN40&gt;0), AND(AL40="NS", AN40=0, AM40=0)), 1, IF(OR(AND(AM40&gt;=2, AN40&lt;AL40), AND(AL40="NS", AN40=0, AM40&gt;0), AL40=AN40, AND(AL40="NA", COUNTIF(U40:AD40, "NA")=COUNTA(U40:AD40))), 0, 1)))</f>
        <v>0</v>
      </c>
      <c r="AP40" s="99"/>
      <c r="AQ40" s="99">
        <f t="shared" ref="AQ40:AQ103" si="6">+IF($AG$29=$AH$29,0,IF(OR(AND(D40&lt;&gt;"",O40=1),AND(D40&lt;&gt;"",OR(O40=2,O40=8,O40=9),AG40=12),AND(D40="",O40="",AG40=12)),0,1))</f>
        <v>0</v>
      </c>
      <c r="AT40" s="115" t="b">
        <f t="shared" ref="AT40:AT103" si="7">NOT(EXACT(D40,UPPER(D40)))</f>
        <v>0</v>
      </c>
      <c r="AU40" s="115">
        <f t="shared" ref="AU40:AU103" si="8">COUNTIF(AT40,"VERDADERO")</f>
        <v>0</v>
      </c>
      <c r="AV40" s="115" t="str">
        <f t="shared" ref="AV40:AV103" si="9">SUBSTITUTE( SUBSTITUTE( SUBSTITUTE( SUBSTITUTE( SUBSTITUTE( SUBSTITUTE( SUBSTITUTE( SUBSTITUTE( SUBSTITUTE( SUBSTITUTE(D40, "á", "a"), "é", "e"), "í", "i"), "ó", "o"), "ú", "u"), "Á", "A"), "É", "E"), "Í", "I"), "Ó", "O"), "Ú", "U")</f>
        <v/>
      </c>
      <c r="AW40" s="115" t="b">
        <f t="shared" ref="AW40:AW103" si="10">NOT(EXACT(D40,AV40))</f>
        <v>0</v>
      </c>
      <c r="AX40" s="115">
        <f t="shared" ref="AX40:AX103" si="11">COUNTIF(AW40,"VERDADERO")</f>
        <v>0</v>
      </c>
      <c r="AY40" s="115" t="b">
        <f t="shared" ref="AY40:AY103" si="12">NOT(EXACT(D40,AV40))</f>
        <v>0</v>
      </c>
      <c r="AZ40" s="115">
        <f t="shared" ref="AZ40:AZ103" si="13">COUNTIF(AY40,"VERDADERO")</f>
        <v>0</v>
      </c>
      <c r="BB40" s="108">
        <f t="shared" ref="BB40:BB103" si="14">+IF($AG$29=$AH$29,0,IF(AND(S40="NA"),1,0))</f>
        <v>0</v>
      </c>
      <c r="BD40" s="108">
        <f t="shared" ref="BD40:BD103" si="15">+IF($AG$29=$AH$29,0,IF(OR(AND(O40="",D40=""),AND(O40&lt;&gt;"",D40&lt;&gt;"")),0,1))</f>
        <v>0</v>
      </c>
    </row>
    <row r="41" spans="1:56" ht="15" customHeight="1" thickBot="1">
      <c r="A41" s="72"/>
      <c r="B41" s="8"/>
      <c r="C41" s="117" t="s">
        <v>60</v>
      </c>
      <c r="D41" s="264"/>
      <c r="E41" s="264"/>
      <c r="F41" s="264"/>
      <c r="G41" s="264"/>
      <c r="H41" s="264"/>
      <c r="I41" s="264"/>
      <c r="J41" s="264"/>
      <c r="K41" s="264"/>
      <c r="L41" s="264"/>
      <c r="M41" s="264"/>
      <c r="N41" s="264"/>
      <c r="O41" s="172"/>
      <c r="P41" s="172"/>
      <c r="Q41" s="172"/>
      <c r="R41" s="172"/>
      <c r="S41" s="172"/>
      <c r="T41" s="172"/>
      <c r="U41" s="172"/>
      <c r="V41" s="172"/>
      <c r="W41" s="172"/>
      <c r="X41" s="172"/>
      <c r="Y41" s="172"/>
      <c r="Z41" s="172"/>
      <c r="AA41" s="172"/>
      <c r="AB41" s="172"/>
      <c r="AC41" s="172"/>
      <c r="AD41" s="172"/>
      <c r="AG41" s="99">
        <f t="shared" si="0"/>
        <v>12</v>
      </c>
      <c r="AH41" s="99">
        <f t="shared" si="1"/>
        <v>0</v>
      </c>
      <c r="AI41" s="99"/>
      <c r="AJ41" s="99">
        <f>IF(AND(D41="",COUNTA($D42:$N$158)&gt;0),1,0)</f>
        <v>0</v>
      </c>
      <c r="AK41" s="99"/>
      <c r="AL41" s="94">
        <f t="shared" si="2"/>
        <v>0</v>
      </c>
      <c r="AM41" s="95">
        <f t="shared" si="3"/>
        <v>0</v>
      </c>
      <c r="AN41" s="95">
        <f t="shared" si="4"/>
        <v>0</v>
      </c>
      <c r="AO41" s="101">
        <f t="shared" si="5"/>
        <v>0</v>
      </c>
      <c r="AP41" s="99"/>
      <c r="AQ41" s="99">
        <f t="shared" si="6"/>
        <v>0</v>
      </c>
      <c r="AT41" s="115" t="b">
        <f t="shared" si="7"/>
        <v>0</v>
      </c>
      <c r="AU41" s="115">
        <f t="shared" si="8"/>
        <v>0</v>
      </c>
      <c r="AV41" s="115" t="str">
        <f t="shared" si="9"/>
        <v/>
      </c>
      <c r="AW41" s="115" t="b">
        <f t="shared" si="10"/>
        <v>0</v>
      </c>
      <c r="AX41" s="115">
        <f t="shared" si="11"/>
        <v>0</v>
      </c>
      <c r="AY41" s="115" t="b">
        <f t="shared" si="12"/>
        <v>0</v>
      </c>
      <c r="AZ41" s="115">
        <f t="shared" si="13"/>
        <v>0</v>
      </c>
      <c r="BB41" s="108">
        <f t="shared" si="14"/>
        <v>0</v>
      </c>
      <c r="BD41" s="108">
        <f t="shared" si="15"/>
        <v>0</v>
      </c>
    </row>
    <row r="42" spans="1:56" ht="15" customHeight="1" thickBot="1">
      <c r="A42" s="72"/>
      <c r="B42" s="8"/>
      <c r="C42" s="117" t="s">
        <v>61</v>
      </c>
      <c r="D42" s="264"/>
      <c r="E42" s="264"/>
      <c r="F42" s="264"/>
      <c r="G42" s="264"/>
      <c r="H42" s="264"/>
      <c r="I42" s="264"/>
      <c r="J42" s="264"/>
      <c r="K42" s="264"/>
      <c r="L42" s="264"/>
      <c r="M42" s="264"/>
      <c r="N42" s="264"/>
      <c r="O42" s="172"/>
      <c r="P42" s="172"/>
      <c r="Q42" s="172"/>
      <c r="R42" s="172"/>
      <c r="S42" s="172"/>
      <c r="T42" s="172"/>
      <c r="U42" s="172"/>
      <c r="V42" s="172"/>
      <c r="W42" s="172"/>
      <c r="X42" s="172"/>
      <c r="Y42" s="172"/>
      <c r="Z42" s="172"/>
      <c r="AA42" s="172"/>
      <c r="AB42" s="172"/>
      <c r="AC42" s="172"/>
      <c r="AD42" s="172"/>
      <c r="AG42" s="99">
        <f t="shared" si="0"/>
        <v>12</v>
      </c>
      <c r="AH42" s="99">
        <f t="shared" si="1"/>
        <v>0</v>
      </c>
      <c r="AI42" s="99"/>
      <c r="AJ42" s="99">
        <f>IF(AND(D42="",COUNTA($D43:$N$158)&gt;0),1,0)</f>
        <v>0</v>
      </c>
      <c r="AK42" s="99"/>
      <c r="AL42" s="94">
        <f t="shared" si="2"/>
        <v>0</v>
      </c>
      <c r="AM42" s="95">
        <f t="shared" si="3"/>
        <v>0</v>
      </c>
      <c r="AN42" s="95">
        <f t="shared" si="4"/>
        <v>0</v>
      </c>
      <c r="AO42" s="101">
        <f t="shared" si="5"/>
        <v>0</v>
      </c>
      <c r="AP42" s="99"/>
      <c r="AQ42" s="99">
        <f t="shared" si="6"/>
        <v>0</v>
      </c>
      <c r="AT42" s="115" t="b">
        <f t="shared" si="7"/>
        <v>0</v>
      </c>
      <c r="AU42" s="115">
        <f t="shared" si="8"/>
        <v>0</v>
      </c>
      <c r="AV42" s="115" t="str">
        <f t="shared" si="9"/>
        <v/>
      </c>
      <c r="AW42" s="115" t="b">
        <f t="shared" si="10"/>
        <v>0</v>
      </c>
      <c r="AX42" s="115">
        <f t="shared" si="11"/>
        <v>0</v>
      </c>
      <c r="AY42" s="115" t="b">
        <f t="shared" si="12"/>
        <v>0</v>
      </c>
      <c r="AZ42" s="115">
        <f t="shared" si="13"/>
        <v>0</v>
      </c>
      <c r="BB42" s="108">
        <f t="shared" si="14"/>
        <v>0</v>
      </c>
      <c r="BD42" s="108">
        <f t="shared" si="15"/>
        <v>0</v>
      </c>
    </row>
    <row r="43" spans="1:56" ht="15" customHeight="1" thickBot="1">
      <c r="A43" s="72"/>
      <c r="B43" s="8"/>
      <c r="C43" s="117" t="s">
        <v>62</v>
      </c>
      <c r="D43" s="264"/>
      <c r="E43" s="264"/>
      <c r="F43" s="264"/>
      <c r="G43" s="264"/>
      <c r="H43" s="264"/>
      <c r="I43" s="264"/>
      <c r="J43" s="264"/>
      <c r="K43" s="264"/>
      <c r="L43" s="264"/>
      <c r="M43" s="264"/>
      <c r="N43" s="264"/>
      <c r="O43" s="172"/>
      <c r="P43" s="172"/>
      <c r="Q43" s="172"/>
      <c r="R43" s="172"/>
      <c r="S43" s="172"/>
      <c r="T43" s="172"/>
      <c r="U43" s="172"/>
      <c r="V43" s="172"/>
      <c r="W43" s="172"/>
      <c r="X43" s="172"/>
      <c r="Y43" s="172"/>
      <c r="Z43" s="172"/>
      <c r="AA43" s="172"/>
      <c r="AB43" s="172"/>
      <c r="AC43" s="172"/>
      <c r="AD43" s="172"/>
      <c r="AG43" s="99">
        <f t="shared" si="0"/>
        <v>12</v>
      </c>
      <c r="AH43" s="99">
        <f t="shared" si="1"/>
        <v>0</v>
      </c>
      <c r="AI43" s="99"/>
      <c r="AJ43" s="99">
        <f>IF(AND(D43="",COUNTA($D44:$N$158)&gt;0),1,0)</f>
        <v>0</v>
      </c>
      <c r="AK43" s="99"/>
      <c r="AL43" s="94">
        <f t="shared" si="2"/>
        <v>0</v>
      </c>
      <c r="AM43" s="95">
        <f t="shared" si="3"/>
        <v>0</v>
      </c>
      <c r="AN43" s="95">
        <f t="shared" si="4"/>
        <v>0</v>
      </c>
      <c r="AO43" s="101">
        <f t="shared" si="5"/>
        <v>0</v>
      </c>
      <c r="AP43" s="99"/>
      <c r="AQ43" s="99">
        <f t="shared" si="6"/>
        <v>0</v>
      </c>
      <c r="AT43" s="115" t="b">
        <f t="shared" si="7"/>
        <v>0</v>
      </c>
      <c r="AU43" s="115">
        <f t="shared" si="8"/>
        <v>0</v>
      </c>
      <c r="AV43" s="115" t="str">
        <f t="shared" si="9"/>
        <v/>
      </c>
      <c r="AW43" s="115" t="b">
        <f t="shared" si="10"/>
        <v>0</v>
      </c>
      <c r="AX43" s="115">
        <f t="shared" si="11"/>
        <v>0</v>
      </c>
      <c r="AY43" s="115" t="b">
        <f t="shared" si="12"/>
        <v>0</v>
      </c>
      <c r="AZ43" s="115">
        <f t="shared" si="13"/>
        <v>0</v>
      </c>
      <c r="BB43" s="108">
        <f t="shared" si="14"/>
        <v>0</v>
      </c>
      <c r="BD43" s="108">
        <f t="shared" si="15"/>
        <v>0</v>
      </c>
    </row>
    <row r="44" spans="1:56" ht="15" customHeight="1" thickBot="1">
      <c r="A44" s="72"/>
      <c r="B44" s="8"/>
      <c r="C44" s="117" t="s">
        <v>63</v>
      </c>
      <c r="D44" s="264"/>
      <c r="E44" s="264"/>
      <c r="F44" s="264"/>
      <c r="G44" s="264"/>
      <c r="H44" s="264"/>
      <c r="I44" s="264"/>
      <c r="J44" s="264"/>
      <c r="K44" s="264"/>
      <c r="L44" s="264"/>
      <c r="M44" s="264"/>
      <c r="N44" s="264"/>
      <c r="O44" s="172"/>
      <c r="P44" s="172"/>
      <c r="Q44" s="172"/>
      <c r="R44" s="172"/>
      <c r="S44" s="172"/>
      <c r="T44" s="172"/>
      <c r="U44" s="172"/>
      <c r="V44" s="172"/>
      <c r="W44" s="172"/>
      <c r="X44" s="172"/>
      <c r="Y44" s="172"/>
      <c r="Z44" s="172"/>
      <c r="AA44" s="172"/>
      <c r="AB44" s="172"/>
      <c r="AC44" s="172"/>
      <c r="AD44" s="172"/>
      <c r="AG44" s="99">
        <f t="shared" si="0"/>
        <v>12</v>
      </c>
      <c r="AH44" s="99">
        <f t="shared" si="1"/>
        <v>0</v>
      </c>
      <c r="AI44" s="99"/>
      <c r="AJ44" s="99">
        <f>IF(AND(D44="",COUNTA($D45:$N$158)&gt;0),1,0)</f>
        <v>0</v>
      </c>
      <c r="AK44" s="99"/>
      <c r="AL44" s="94">
        <f t="shared" si="2"/>
        <v>0</v>
      </c>
      <c r="AM44" s="95">
        <f t="shared" si="3"/>
        <v>0</v>
      </c>
      <c r="AN44" s="95">
        <f t="shared" si="4"/>
        <v>0</v>
      </c>
      <c r="AO44" s="101">
        <f t="shared" si="5"/>
        <v>0</v>
      </c>
      <c r="AP44" s="99"/>
      <c r="AQ44" s="99">
        <f t="shared" si="6"/>
        <v>0</v>
      </c>
      <c r="AT44" s="115" t="b">
        <f t="shared" si="7"/>
        <v>0</v>
      </c>
      <c r="AU44" s="115">
        <f t="shared" si="8"/>
        <v>0</v>
      </c>
      <c r="AV44" s="115" t="str">
        <f t="shared" si="9"/>
        <v/>
      </c>
      <c r="AW44" s="115" t="b">
        <f t="shared" si="10"/>
        <v>0</v>
      </c>
      <c r="AX44" s="115">
        <f t="shared" si="11"/>
        <v>0</v>
      </c>
      <c r="AY44" s="115" t="b">
        <f t="shared" si="12"/>
        <v>0</v>
      </c>
      <c r="AZ44" s="115">
        <f t="shared" si="13"/>
        <v>0</v>
      </c>
      <c r="BB44" s="108">
        <f t="shared" si="14"/>
        <v>0</v>
      </c>
      <c r="BD44" s="108">
        <f t="shared" si="15"/>
        <v>0</v>
      </c>
    </row>
    <row r="45" spans="1:56" ht="15" customHeight="1" thickBot="1">
      <c r="A45" s="72"/>
      <c r="B45" s="8"/>
      <c r="C45" s="117" t="s">
        <v>64</v>
      </c>
      <c r="D45" s="264"/>
      <c r="E45" s="264"/>
      <c r="F45" s="264"/>
      <c r="G45" s="264"/>
      <c r="H45" s="264"/>
      <c r="I45" s="264"/>
      <c r="J45" s="264"/>
      <c r="K45" s="264"/>
      <c r="L45" s="264"/>
      <c r="M45" s="264"/>
      <c r="N45" s="264"/>
      <c r="O45" s="172"/>
      <c r="P45" s="172"/>
      <c r="Q45" s="172"/>
      <c r="R45" s="172"/>
      <c r="S45" s="172"/>
      <c r="T45" s="172"/>
      <c r="U45" s="172"/>
      <c r="V45" s="172"/>
      <c r="W45" s="172"/>
      <c r="X45" s="172"/>
      <c r="Y45" s="172"/>
      <c r="Z45" s="172"/>
      <c r="AA45" s="172"/>
      <c r="AB45" s="172"/>
      <c r="AC45" s="172"/>
      <c r="AD45" s="172"/>
      <c r="AG45" s="99">
        <f t="shared" si="0"/>
        <v>12</v>
      </c>
      <c r="AH45" s="99">
        <f t="shared" si="1"/>
        <v>0</v>
      </c>
      <c r="AI45" s="99"/>
      <c r="AJ45" s="99">
        <f>IF(AND(D45="",COUNTA($D46:$N$158)&gt;0),1,0)</f>
        <v>0</v>
      </c>
      <c r="AK45" s="99"/>
      <c r="AL45" s="94">
        <f t="shared" si="2"/>
        <v>0</v>
      </c>
      <c r="AM45" s="95">
        <f t="shared" si="3"/>
        <v>0</v>
      </c>
      <c r="AN45" s="95">
        <f t="shared" si="4"/>
        <v>0</v>
      </c>
      <c r="AO45" s="101">
        <f t="shared" si="5"/>
        <v>0</v>
      </c>
      <c r="AP45" s="99"/>
      <c r="AQ45" s="99">
        <f t="shared" si="6"/>
        <v>0</v>
      </c>
      <c r="AT45" s="115" t="b">
        <f t="shared" si="7"/>
        <v>0</v>
      </c>
      <c r="AU45" s="115">
        <f t="shared" si="8"/>
        <v>0</v>
      </c>
      <c r="AV45" s="115" t="str">
        <f t="shared" si="9"/>
        <v/>
      </c>
      <c r="AW45" s="115" t="b">
        <f t="shared" si="10"/>
        <v>0</v>
      </c>
      <c r="AX45" s="115">
        <f t="shared" si="11"/>
        <v>0</v>
      </c>
      <c r="AY45" s="115" t="b">
        <f t="shared" si="12"/>
        <v>0</v>
      </c>
      <c r="AZ45" s="115">
        <f t="shared" si="13"/>
        <v>0</v>
      </c>
      <c r="BB45" s="108">
        <f t="shared" si="14"/>
        <v>0</v>
      </c>
      <c r="BD45" s="108">
        <f t="shared" si="15"/>
        <v>0</v>
      </c>
    </row>
    <row r="46" spans="1:56" ht="15" customHeight="1" thickBot="1">
      <c r="A46" s="72"/>
      <c r="B46" s="8"/>
      <c r="C46" s="117" t="s">
        <v>65</v>
      </c>
      <c r="D46" s="264"/>
      <c r="E46" s="264"/>
      <c r="F46" s="264"/>
      <c r="G46" s="264"/>
      <c r="H46" s="264"/>
      <c r="I46" s="264"/>
      <c r="J46" s="264"/>
      <c r="K46" s="264"/>
      <c r="L46" s="264"/>
      <c r="M46" s="264"/>
      <c r="N46" s="264"/>
      <c r="O46" s="172"/>
      <c r="P46" s="172"/>
      <c r="Q46" s="172"/>
      <c r="R46" s="172"/>
      <c r="S46" s="172"/>
      <c r="T46" s="172"/>
      <c r="U46" s="172"/>
      <c r="V46" s="172"/>
      <c r="W46" s="172"/>
      <c r="X46" s="172"/>
      <c r="Y46" s="172"/>
      <c r="Z46" s="172"/>
      <c r="AA46" s="172"/>
      <c r="AB46" s="172"/>
      <c r="AC46" s="172"/>
      <c r="AD46" s="172"/>
      <c r="AG46" s="99">
        <f t="shared" si="0"/>
        <v>12</v>
      </c>
      <c r="AH46" s="99">
        <f t="shared" si="1"/>
        <v>0</v>
      </c>
      <c r="AI46" s="99"/>
      <c r="AJ46" s="99">
        <f>IF(AND(D46="",COUNTA($D47:$N$158)&gt;0),1,0)</f>
        <v>0</v>
      </c>
      <c r="AK46" s="99"/>
      <c r="AL46" s="94">
        <f t="shared" si="2"/>
        <v>0</v>
      </c>
      <c r="AM46" s="95">
        <f t="shared" si="3"/>
        <v>0</v>
      </c>
      <c r="AN46" s="95">
        <f t="shared" si="4"/>
        <v>0</v>
      </c>
      <c r="AO46" s="101">
        <f t="shared" si="5"/>
        <v>0</v>
      </c>
      <c r="AP46" s="99"/>
      <c r="AQ46" s="99">
        <f t="shared" si="6"/>
        <v>0</v>
      </c>
      <c r="AT46" s="115" t="b">
        <f t="shared" si="7"/>
        <v>0</v>
      </c>
      <c r="AU46" s="115">
        <f t="shared" si="8"/>
        <v>0</v>
      </c>
      <c r="AV46" s="115" t="str">
        <f t="shared" si="9"/>
        <v/>
      </c>
      <c r="AW46" s="115" t="b">
        <f t="shared" si="10"/>
        <v>0</v>
      </c>
      <c r="AX46" s="115">
        <f t="shared" si="11"/>
        <v>0</v>
      </c>
      <c r="AY46" s="115" t="b">
        <f t="shared" si="12"/>
        <v>0</v>
      </c>
      <c r="AZ46" s="115">
        <f t="shared" si="13"/>
        <v>0</v>
      </c>
      <c r="BB46" s="108">
        <f t="shared" si="14"/>
        <v>0</v>
      </c>
      <c r="BD46" s="108">
        <f t="shared" si="15"/>
        <v>0</v>
      </c>
    </row>
    <row r="47" spans="1:56" ht="15" customHeight="1" thickBot="1">
      <c r="A47" s="72"/>
      <c r="B47" s="8"/>
      <c r="C47" s="117" t="s">
        <v>66</v>
      </c>
      <c r="D47" s="264"/>
      <c r="E47" s="264"/>
      <c r="F47" s="264"/>
      <c r="G47" s="264"/>
      <c r="H47" s="264"/>
      <c r="I47" s="264"/>
      <c r="J47" s="264"/>
      <c r="K47" s="264"/>
      <c r="L47" s="264"/>
      <c r="M47" s="264"/>
      <c r="N47" s="264"/>
      <c r="O47" s="172"/>
      <c r="P47" s="172"/>
      <c r="Q47" s="172"/>
      <c r="R47" s="172"/>
      <c r="S47" s="172"/>
      <c r="T47" s="172"/>
      <c r="U47" s="172"/>
      <c r="V47" s="172"/>
      <c r="W47" s="172"/>
      <c r="X47" s="172"/>
      <c r="Y47" s="172"/>
      <c r="Z47" s="172"/>
      <c r="AA47" s="172"/>
      <c r="AB47" s="172"/>
      <c r="AC47" s="172"/>
      <c r="AD47" s="172"/>
      <c r="AG47" s="99">
        <f t="shared" si="0"/>
        <v>12</v>
      </c>
      <c r="AH47" s="99">
        <f t="shared" si="1"/>
        <v>0</v>
      </c>
      <c r="AI47" s="99"/>
      <c r="AJ47" s="99">
        <f>IF(AND(D47="",COUNTA($D48:$N$158)&gt;0),1,0)</f>
        <v>0</v>
      </c>
      <c r="AK47" s="99"/>
      <c r="AL47" s="94">
        <f t="shared" si="2"/>
        <v>0</v>
      </c>
      <c r="AM47" s="95">
        <f t="shared" si="3"/>
        <v>0</v>
      </c>
      <c r="AN47" s="95">
        <f t="shared" si="4"/>
        <v>0</v>
      </c>
      <c r="AO47" s="101">
        <f t="shared" si="5"/>
        <v>0</v>
      </c>
      <c r="AP47" s="99"/>
      <c r="AQ47" s="99">
        <f t="shared" si="6"/>
        <v>0</v>
      </c>
      <c r="AT47" s="115" t="b">
        <f t="shared" si="7"/>
        <v>0</v>
      </c>
      <c r="AU47" s="115">
        <f t="shared" si="8"/>
        <v>0</v>
      </c>
      <c r="AV47" s="115" t="str">
        <f t="shared" si="9"/>
        <v/>
      </c>
      <c r="AW47" s="115" t="b">
        <f t="shared" si="10"/>
        <v>0</v>
      </c>
      <c r="AX47" s="115">
        <f t="shared" si="11"/>
        <v>0</v>
      </c>
      <c r="AY47" s="115" t="b">
        <f t="shared" si="12"/>
        <v>0</v>
      </c>
      <c r="AZ47" s="115">
        <f t="shared" si="13"/>
        <v>0</v>
      </c>
      <c r="BB47" s="108">
        <f t="shared" si="14"/>
        <v>0</v>
      </c>
      <c r="BD47" s="108">
        <f t="shared" si="15"/>
        <v>0</v>
      </c>
    </row>
    <row r="48" spans="1:56" ht="15" customHeight="1" thickBot="1">
      <c r="A48" s="72"/>
      <c r="B48" s="8"/>
      <c r="C48" s="117" t="s">
        <v>67</v>
      </c>
      <c r="D48" s="264"/>
      <c r="E48" s="264"/>
      <c r="F48" s="264"/>
      <c r="G48" s="264"/>
      <c r="H48" s="264"/>
      <c r="I48" s="264"/>
      <c r="J48" s="264"/>
      <c r="K48" s="264"/>
      <c r="L48" s="264"/>
      <c r="M48" s="264"/>
      <c r="N48" s="264"/>
      <c r="O48" s="172"/>
      <c r="P48" s="172"/>
      <c r="Q48" s="172"/>
      <c r="R48" s="172"/>
      <c r="S48" s="172"/>
      <c r="T48" s="172"/>
      <c r="U48" s="172"/>
      <c r="V48" s="172"/>
      <c r="W48" s="172"/>
      <c r="X48" s="172"/>
      <c r="Y48" s="172"/>
      <c r="Z48" s="172"/>
      <c r="AA48" s="172"/>
      <c r="AB48" s="172"/>
      <c r="AC48" s="172"/>
      <c r="AD48" s="172"/>
      <c r="AG48" s="99">
        <f t="shared" si="0"/>
        <v>12</v>
      </c>
      <c r="AH48" s="99">
        <f t="shared" si="1"/>
        <v>0</v>
      </c>
      <c r="AI48" s="99"/>
      <c r="AJ48" s="99">
        <f>IF(AND(D48="",COUNTA($D49:$N$158)&gt;0),1,0)</f>
        <v>0</v>
      </c>
      <c r="AK48" s="99"/>
      <c r="AL48" s="94">
        <f t="shared" si="2"/>
        <v>0</v>
      </c>
      <c r="AM48" s="95">
        <f t="shared" si="3"/>
        <v>0</v>
      </c>
      <c r="AN48" s="95">
        <f t="shared" si="4"/>
        <v>0</v>
      </c>
      <c r="AO48" s="101">
        <f t="shared" si="5"/>
        <v>0</v>
      </c>
      <c r="AP48" s="99"/>
      <c r="AQ48" s="99">
        <f t="shared" si="6"/>
        <v>0</v>
      </c>
      <c r="AT48" s="115" t="b">
        <f t="shared" si="7"/>
        <v>0</v>
      </c>
      <c r="AU48" s="115">
        <f t="shared" si="8"/>
        <v>0</v>
      </c>
      <c r="AV48" s="115" t="str">
        <f t="shared" si="9"/>
        <v/>
      </c>
      <c r="AW48" s="115" t="b">
        <f t="shared" si="10"/>
        <v>0</v>
      </c>
      <c r="AX48" s="115">
        <f t="shared" si="11"/>
        <v>0</v>
      </c>
      <c r="AY48" s="115" t="b">
        <f t="shared" si="12"/>
        <v>0</v>
      </c>
      <c r="AZ48" s="115">
        <f t="shared" si="13"/>
        <v>0</v>
      </c>
      <c r="BB48" s="108">
        <f t="shared" si="14"/>
        <v>0</v>
      </c>
      <c r="BD48" s="108">
        <f t="shared" si="15"/>
        <v>0</v>
      </c>
    </row>
    <row r="49" spans="1:56" ht="15" customHeight="1" thickBot="1">
      <c r="A49" s="72"/>
      <c r="B49" s="8"/>
      <c r="C49" s="117" t="s">
        <v>68</v>
      </c>
      <c r="D49" s="264"/>
      <c r="E49" s="264"/>
      <c r="F49" s="264"/>
      <c r="G49" s="264"/>
      <c r="H49" s="264"/>
      <c r="I49" s="264"/>
      <c r="J49" s="264"/>
      <c r="K49" s="264"/>
      <c r="L49" s="264"/>
      <c r="M49" s="264"/>
      <c r="N49" s="264"/>
      <c r="O49" s="172"/>
      <c r="P49" s="172"/>
      <c r="Q49" s="172"/>
      <c r="R49" s="172"/>
      <c r="S49" s="172"/>
      <c r="T49" s="172"/>
      <c r="U49" s="172"/>
      <c r="V49" s="172"/>
      <c r="W49" s="172"/>
      <c r="X49" s="172"/>
      <c r="Y49" s="172"/>
      <c r="Z49" s="172"/>
      <c r="AA49" s="172"/>
      <c r="AB49" s="172"/>
      <c r="AC49" s="172"/>
      <c r="AD49" s="172"/>
      <c r="AG49" s="99">
        <f t="shared" si="0"/>
        <v>12</v>
      </c>
      <c r="AH49" s="99">
        <f t="shared" si="1"/>
        <v>0</v>
      </c>
      <c r="AI49" s="99"/>
      <c r="AJ49" s="99">
        <f>IF(AND(D49="",COUNTA($D50:$N$158)&gt;0),1,0)</f>
        <v>0</v>
      </c>
      <c r="AK49" s="99"/>
      <c r="AL49" s="94">
        <f t="shared" si="2"/>
        <v>0</v>
      </c>
      <c r="AM49" s="95">
        <f t="shared" si="3"/>
        <v>0</v>
      </c>
      <c r="AN49" s="95">
        <f t="shared" si="4"/>
        <v>0</v>
      </c>
      <c r="AO49" s="101">
        <f t="shared" si="5"/>
        <v>0</v>
      </c>
      <c r="AP49" s="99"/>
      <c r="AQ49" s="99">
        <f t="shared" si="6"/>
        <v>0</v>
      </c>
      <c r="AT49" s="115" t="b">
        <f t="shared" si="7"/>
        <v>0</v>
      </c>
      <c r="AU49" s="115">
        <f t="shared" si="8"/>
        <v>0</v>
      </c>
      <c r="AV49" s="115" t="str">
        <f t="shared" si="9"/>
        <v/>
      </c>
      <c r="AW49" s="115" t="b">
        <f t="shared" si="10"/>
        <v>0</v>
      </c>
      <c r="AX49" s="115">
        <f t="shared" si="11"/>
        <v>0</v>
      </c>
      <c r="AY49" s="115" t="b">
        <f t="shared" si="12"/>
        <v>0</v>
      </c>
      <c r="AZ49" s="115">
        <f t="shared" si="13"/>
        <v>0</v>
      </c>
      <c r="BB49" s="108">
        <f t="shared" si="14"/>
        <v>0</v>
      </c>
      <c r="BD49" s="108">
        <f t="shared" si="15"/>
        <v>0</v>
      </c>
    </row>
    <row r="50" spans="1:56" ht="15" customHeight="1" thickBot="1">
      <c r="A50" s="72"/>
      <c r="B50" s="8"/>
      <c r="C50" s="117" t="s">
        <v>69</v>
      </c>
      <c r="D50" s="264"/>
      <c r="E50" s="264"/>
      <c r="F50" s="264"/>
      <c r="G50" s="264"/>
      <c r="H50" s="264"/>
      <c r="I50" s="264"/>
      <c r="J50" s="264"/>
      <c r="K50" s="264"/>
      <c r="L50" s="264"/>
      <c r="M50" s="264"/>
      <c r="N50" s="264"/>
      <c r="O50" s="172"/>
      <c r="P50" s="172"/>
      <c r="Q50" s="172"/>
      <c r="R50" s="172"/>
      <c r="S50" s="172"/>
      <c r="T50" s="172"/>
      <c r="U50" s="172"/>
      <c r="V50" s="172"/>
      <c r="W50" s="172"/>
      <c r="X50" s="172"/>
      <c r="Y50" s="172"/>
      <c r="Z50" s="172"/>
      <c r="AA50" s="172"/>
      <c r="AB50" s="172"/>
      <c r="AC50" s="172"/>
      <c r="AD50" s="172"/>
      <c r="AG50" s="99">
        <f t="shared" si="0"/>
        <v>12</v>
      </c>
      <c r="AH50" s="99">
        <f t="shared" si="1"/>
        <v>0</v>
      </c>
      <c r="AI50" s="99"/>
      <c r="AJ50" s="99">
        <f>IF(AND(D50="",COUNTA($D51:$N$158)&gt;0),1,0)</f>
        <v>0</v>
      </c>
      <c r="AK50" s="99"/>
      <c r="AL50" s="94">
        <f t="shared" si="2"/>
        <v>0</v>
      </c>
      <c r="AM50" s="95">
        <f t="shared" si="3"/>
        <v>0</v>
      </c>
      <c r="AN50" s="95">
        <f t="shared" si="4"/>
        <v>0</v>
      </c>
      <c r="AO50" s="101">
        <f t="shared" si="5"/>
        <v>0</v>
      </c>
      <c r="AP50" s="99"/>
      <c r="AQ50" s="99">
        <f t="shared" si="6"/>
        <v>0</v>
      </c>
      <c r="AT50" s="115" t="b">
        <f t="shared" si="7"/>
        <v>0</v>
      </c>
      <c r="AU50" s="115">
        <f t="shared" si="8"/>
        <v>0</v>
      </c>
      <c r="AV50" s="115" t="str">
        <f t="shared" si="9"/>
        <v/>
      </c>
      <c r="AW50" s="115" t="b">
        <f t="shared" si="10"/>
        <v>0</v>
      </c>
      <c r="AX50" s="115">
        <f t="shared" si="11"/>
        <v>0</v>
      </c>
      <c r="AY50" s="115" t="b">
        <f t="shared" si="12"/>
        <v>0</v>
      </c>
      <c r="AZ50" s="115">
        <f t="shared" si="13"/>
        <v>0</v>
      </c>
      <c r="BB50" s="108">
        <f t="shared" si="14"/>
        <v>0</v>
      </c>
      <c r="BD50" s="108">
        <f t="shared" si="15"/>
        <v>0</v>
      </c>
    </row>
    <row r="51" spans="1:56" ht="15" customHeight="1" thickBot="1">
      <c r="A51" s="72"/>
      <c r="B51" s="8"/>
      <c r="C51" s="117" t="s">
        <v>70</v>
      </c>
      <c r="D51" s="264"/>
      <c r="E51" s="264"/>
      <c r="F51" s="264"/>
      <c r="G51" s="264"/>
      <c r="H51" s="264"/>
      <c r="I51" s="264"/>
      <c r="J51" s="264"/>
      <c r="K51" s="264"/>
      <c r="L51" s="264"/>
      <c r="M51" s="264"/>
      <c r="N51" s="264"/>
      <c r="O51" s="172"/>
      <c r="P51" s="172"/>
      <c r="Q51" s="172"/>
      <c r="R51" s="172"/>
      <c r="S51" s="172"/>
      <c r="T51" s="172"/>
      <c r="U51" s="172"/>
      <c r="V51" s="172"/>
      <c r="W51" s="172"/>
      <c r="X51" s="172"/>
      <c r="Y51" s="172"/>
      <c r="Z51" s="172"/>
      <c r="AA51" s="172"/>
      <c r="AB51" s="172"/>
      <c r="AC51" s="172"/>
      <c r="AD51" s="172"/>
      <c r="AG51" s="99">
        <f t="shared" si="0"/>
        <v>12</v>
      </c>
      <c r="AH51" s="99">
        <f t="shared" si="1"/>
        <v>0</v>
      </c>
      <c r="AI51" s="99"/>
      <c r="AJ51" s="99">
        <f>IF(AND(D51="",COUNTA($D52:$N$158)&gt;0),1,0)</f>
        <v>0</v>
      </c>
      <c r="AK51" s="99"/>
      <c r="AL51" s="94">
        <f t="shared" si="2"/>
        <v>0</v>
      </c>
      <c r="AM51" s="95">
        <f t="shared" si="3"/>
        <v>0</v>
      </c>
      <c r="AN51" s="95">
        <f t="shared" si="4"/>
        <v>0</v>
      </c>
      <c r="AO51" s="101">
        <f t="shared" si="5"/>
        <v>0</v>
      </c>
      <c r="AP51" s="99"/>
      <c r="AQ51" s="99">
        <f t="shared" si="6"/>
        <v>0</v>
      </c>
      <c r="AT51" s="115" t="b">
        <f t="shared" si="7"/>
        <v>0</v>
      </c>
      <c r="AU51" s="115">
        <f t="shared" si="8"/>
        <v>0</v>
      </c>
      <c r="AV51" s="115" t="str">
        <f t="shared" si="9"/>
        <v/>
      </c>
      <c r="AW51" s="115" t="b">
        <f t="shared" si="10"/>
        <v>0</v>
      </c>
      <c r="AX51" s="115">
        <f t="shared" si="11"/>
        <v>0</v>
      </c>
      <c r="AY51" s="115" t="b">
        <f t="shared" si="12"/>
        <v>0</v>
      </c>
      <c r="AZ51" s="115">
        <f t="shared" si="13"/>
        <v>0</v>
      </c>
      <c r="BB51" s="108">
        <f t="shared" si="14"/>
        <v>0</v>
      </c>
      <c r="BD51" s="108">
        <f t="shared" si="15"/>
        <v>0</v>
      </c>
    </row>
    <row r="52" spans="1:56" ht="15" customHeight="1" thickBot="1">
      <c r="A52" s="72"/>
      <c r="B52" s="8"/>
      <c r="C52" s="117" t="s">
        <v>71</v>
      </c>
      <c r="D52" s="264"/>
      <c r="E52" s="264"/>
      <c r="F52" s="264"/>
      <c r="G52" s="264"/>
      <c r="H52" s="264"/>
      <c r="I52" s="264"/>
      <c r="J52" s="264"/>
      <c r="K52" s="264"/>
      <c r="L52" s="264"/>
      <c r="M52" s="264"/>
      <c r="N52" s="264"/>
      <c r="O52" s="172"/>
      <c r="P52" s="172"/>
      <c r="Q52" s="172"/>
      <c r="R52" s="172"/>
      <c r="S52" s="172"/>
      <c r="T52" s="172"/>
      <c r="U52" s="172"/>
      <c r="V52" s="172"/>
      <c r="W52" s="172"/>
      <c r="X52" s="172"/>
      <c r="Y52" s="172"/>
      <c r="Z52" s="172"/>
      <c r="AA52" s="172"/>
      <c r="AB52" s="172"/>
      <c r="AC52" s="172"/>
      <c r="AD52" s="172"/>
      <c r="AG52" s="99">
        <f t="shared" si="0"/>
        <v>12</v>
      </c>
      <c r="AH52" s="99">
        <f t="shared" si="1"/>
        <v>0</v>
      </c>
      <c r="AI52" s="99"/>
      <c r="AJ52" s="99">
        <f>IF(AND(D52="",COUNTA($D53:$N$158)&gt;0),1,0)</f>
        <v>0</v>
      </c>
      <c r="AK52" s="99"/>
      <c r="AL52" s="94">
        <f t="shared" si="2"/>
        <v>0</v>
      </c>
      <c r="AM52" s="95">
        <f t="shared" si="3"/>
        <v>0</v>
      </c>
      <c r="AN52" s="95">
        <f t="shared" si="4"/>
        <v>0</v>
      </c>
      <c r="AO52" s="101">
        <f t="shared" si="5"/>
        <v>0</v>
      </c>
      <c r="AP52" s="99"/>
      <c r="AQ52" s="99">
        <f t="shared" si="6"/>
        <v>0</v>
      </c>
      <c r="AT52" s="115" t="b">
        <f t="shared" si="7"/>
        <v>0</v>
      </c>
      <c r="AU52" s="115">
        <f t="shared" si="8"/>
        <v>0</v>
      </c>
      <c r="AV52" s="115" t="str">
        <f t="shared" si="9"/>
        <v/>
      </c>
      <c r="AW52" s="115" t="b">
        <f t="shared" si="10"/>
        <v>0</v>
      </c>
      <c r="AX52" s="115">
        <f t="shared" si="11"/>
        <v>0</v>
      </c>
      <c r="AY52" s="115" t="b">
        <f t="shared" si="12"/>
        <v>0</v>
      </c>
      <c r="AZ52" s="115">
        <f t="shared" si="13"/>
        <v>0</v>
      </c>
      <c r="BB52" s="108">
        <f t="shared" si="14"/>
        <v>0</v>
      </c>
      <c r="BD52" s="108">
        <f t="shared" si="15"/>
        <v>0</v>
      </c>
    </row>
    <row r="53" spans="1:56" ht="15" customHeight="1" thickBot="1">
      <c r="A53" s="72"/>
      <c r="B53" s="8"/>
      <c r="C53" s="117" t="s">
        <v>72</v>
      </c>
      <c r="D53" s="264"/>
      <c r="E53" s="264"/>
      <c r="F53" s="264"/>
      <c r="G53" s="264"/>
      <c r="H53" s="264"/>
      <c r="I53" s="264"/>
      <c r="J53" s="264"/>
      <c r="K53" s="264"/>
      <c r="L53" s="264"/>
      <c r="M53" s="264"/>
      <c r="N53" s="264"/>
      <c r="O53" s="172"/>
      <c r="P53" s="172"/>
      <c r="Q53" s="172"/>
      <c r="R53" s="172"/>
      <c r="S53" s="172"/>
      <c r="T53" s="172"/>
      <c r="U53" s="172"/>
      <c r="V53" s="172"/>
      <c r="W53" s="172"/>
      <c r="X53" s="172"/>
      <c r="Y53" s="172"/>
      <c r="Z53" s="172"/>
      <c r="AA53" s="172"/>
      <c r="AB53" s="172"/>
      <c r="AC53" s="172"/>
      <c r="AD53" s="172"/>
      <c r="AG53" s="99">
        <f t="shared" si="0"/>
        <v>12</v>
      </c>
      <c r="AH53" s="99">
        <f t="shared" si="1"/>
        <v>0</v>
      </c>
      <c r="AI53" s="99"/>
      <c r="AJ53" s="99">
        <f>IF(AND(D53="",COUNTA($D54:$N$158)&gt;0),1,0)</f>
        <v>0</v>
      </c>
      <c r="AK53" s="99"/>
      <c r="AL53" s="94">
        <f t="shared" si="2"/>
        <v>0</v>
      </c>
      <c r="AM53" s="95">
        <f t="shared" si="3"/>
        <v>0</v>
      </c>
      <c r="AN53" s="95">
        <f t="shared" si="4"/>
        <v>0</v>
      </c>
      <c r="AO53" s="101">
        <f t="shared" si="5"/>
        <v>0</v>
      </c>
      <c r="AP53" s="99"/>
      <c r="AQ53" s="99">
        <f t="shared" si="6"/>
        <v>0</v>
      </c>
      <c r="AT53" s="115" t="b">
        <f t="shared" si="7"/>
        <v>0</v>
      </c>
      <c r="AU53" s="115">
        <f t="shared" si="8"/>
        <v>0</v>
      </c>
      <c r="AV53" s="115" t="str">
        <f t="shared" si="9"/>
        <v/>
      </c>
      <c r="AW53" s="115" t="b">
        <f t="shared" si="10"/>
        <v>0</v>
      </c>
      <c r="AX53" s="115">
        <f t="shared" si="11"/>
        <v>0</v>
      </c>
      <c r="AY53" s="115" t="b">
        <f t="shared" si="12"/>
        <v>0</v>
      </c>
      <c r="AZ53" s="115">
        <f t="shared" si="13"/>
        <v>0</v>
      </c>
      <c r="BB53" s="108">
        <f t="shared" si="14"/>
        <v>0</v>
      </c>
      <c r="BD53" s="108">
        <f t="shared" si="15"/>
        <v>0</v>
      </c>
    </row>
    <row r="54" spans="1:56" ht="15" customHeight="1" thickBot="1">
      <c r="A54" s="72"/>
      <c r="B54" s="8"/>
      <c r="C54" s="117" t="s">
        <v>73</v>
      </c>
      <c r="D54" s="264"/>
      <c r="E54" s="264"/>
      <c r="F54" s="264"/>
      <c r="G54" s="264"/>
      <c r="H54" s="264"/>
      <c r="I54" s="264"/>
      <c r="J54" s="264"/>
      <c r="K54" s="264"/>
      <c r="L54" s="264"/>
      <c r="M54" s="264"/>
      <c r="N54" s="264"/>
      <c r="O54" s="172"/>
      <c r="P54" s="172"/>
      <c r="Q54" s="172"/>
      <c r="R54" s="172"/>
      <c r="S54" s="172"/>
      <c r="T54" s="172"/>
      <c r="U54" s="172"/>
      <c r="V54" s="172"/>
      <c r="W54" s="172"/>
      <c r="X54" s="172"/>
      <c r="Y54" s="172"/>
      <c r="Z54" s="172"/>
      <c r="AA54" s="172"/>
      <c r="AB54" s="172"/>
      <c r="AC54" s="172"/>
      <c r="AD54" s="172"/>
      <c r="AG54" s="99">
        <f t="shared" si="0"/>
        <v>12</v>
      </c>
      <c r="AH54" s="99">
        <f t="shared" si="1"/>
        <v>0</v>
      </c>
      <c r="AI54" s="99"/>
      <c r="AJ54" s="99">
        <f>IF(AND(D54="",COUNTA($D55:$N$158)&gt;0),1,0)</f>
        <v>0</v>
      </c>
      <c r="AK54" s="99"/>
      <c r="AL54" s="94">
        <f t="shared" si="2"/>
        <v>0</v>
      </c>
      <c r="AM54" s="95">
        <f t="shared" si="3"/>
        <v>0</v>
      </c>
      <c r="AN54" s="95">
        <f t="shared" si="4"/>
        <v>0</v>
      </c>
      <c r="AO54" s="101">
        <f t="shared" si="5"/>
        <v>0</v>
      </c>
      <c r="AP54" s="99"/>
      <c r="AQ54" s="99">
        <f t="shared" si="6"/>
        <v>0</v>
      </c>
      <c r="AT54" s="115" t="b">
        <f t="shared" si="7"/>
        <v>0</v>
      </c>
      <c r="AU54" s="115">
        <f t="shared" si="8"/>
        <v>0</v>
      </c>
      <c r="AV54" s="115" t="str">
        <f t="shared" si="9"/>
        <v/>
      </c>
      <c r="AW54" s="115" t="b">
        <f t="shared" si="10"/>
        <v>0</v>
      </c>
      <c r="AX54" s="115">
        <f t="shared" si="11"/>
        <v>0</v>
      </c>
      <c r="AY54" s="115" t="b">
        <f t="shared" si="12"/>
        <v>0</v>
      </c>
      <c r="AZ54" s="115">
        <f t="shared" si="13"/>
        <v>0</v>
      </c>
      <c r="BB54" s="108">
        <f t="shared" si="14"/>
        <v>0</v>
      </c>
      <c r="BD54" s="108">
        <f t="shared" si="15"/>
        <v>0</v>
      </c>
    </row>
    <row r="55" spans="1:56" ht="15" customHeight="1" thickBot="1">
      <c r="A55" s="72"/>
      <c r="B55" s="8"/>
      <c r="C55" s="117" t="s">
        <v>74</v>
      </c>
      <c r="D55" s="264"/>
      <c r="E55" s="264"/>
      <c r="F55" s="264"/>
      <c r="G55" s="264"/>
      <c r="H55" s="264"/>
      <c r="I55" s="264"/>
      <c r="J55" s="264"/>
      <c r="K55" s="264"/>
      <c r="L55" s="264"/>
      <c r="M55" s="264"/>
      <c r="N55" s="264"/>
      <c r="O55" s="172"/>
      <c r="P55" s="172"/>
      <c r="Q55" s="172"/>
      <c r="R55" s="172"/>
      <c r="S55" s="172"/>
      <c r="T55" s="172"/>
      <c r="U55" s="172"/>
      <c r="V55" s="172"/>
      <c r="W55" s="172"/>
      <c r="X55" s="172"/>
      <c r="Y55" s="172"/>
      <c r="Z55" s="172"/>
      <c r="AA55" s="172"/>
      <c r="AB55" s="172"/>
      <c r="AC55" s="172"/>
      <c r="AD55" s="172"/>
      <c r="AG55" s="99">
        <f t="shared" si="0"/>
        <v>12</v>
      </c>
      <c r="AH55" s="99">
        <f t="shared" si="1"/>
        <v>0</v>
      </c>
      <c r="AI55" s="99"/>
      <c r="AJ55" s="99">
        <f>IF(AND(D55="",COUNTA($D56:$N$158)&gt;0),1,0)</f>
        <v>0</v>
      </c>
      <c r="AK55" s="99"/>
      <c r="AL55" s="94">
        <f t="shared" si="2"/>
        <v>0</v>
      </c>
      <c r="AM55" s="95">
        <f t="shared" si="3"/>
        <v>0</v>
      </c>
      <c r="AN55" s="95">
        <f t="shared" si="4"/>
        <v>0</v>
      </c>
      <c r="AO55" s="101">
        <f t="shared" si="5"/>
        <v>0</v>
      </c>
      <c r="AP55" s="99"/>
      <c r="AQ55" s="99">
        <f t="shared" si="6"/>
        <v>0</v>
      </c>
      <c r="AT55" s="115" t="b">
        <f t="shared" si="7"/>
        <v>0</v>
      </c>
      <c r="AU55" s="115">
        <f t="shared" si="8"/>
        <v>0</v>
      </c>
      <c r="AV55" s="115" t="str">
        <f t="shared" si="9"/>
        <v/>
      </c>
      <c r="AW55" s="115" t="b">
        <f t="shared" si="10"/>
        <v>0</v>
      </c>
      <c r="AX55" s="115">
        <f t="shared" si="11"/>
        <v>0</v>
      </c>
      <c r="AY55" s="115" t="b">
        <f t="shared" si="12"/>
        <v>0</v>
      </c>
      <c r="AZ55" s="115">
        <f t="shared" si="13"/>
        <v>0</v>
      </c>
      <c r="BB55" s="108">
        <f t="shared" si="14"/>
        <v>0</v>
      </c>
      <c r="BD55" s="108">
        <f t="shared" si="15"/>
        <v>0</v>
      </c>
    </row>
    <row r="56" spans="1:56" ht="15" customHeight="1" thickBot="1">
      <c r="A56" s="72"/>
      <c r="B56" s="8"/>
      <c r="C56" s="117" t="s">
        <v>75</v>
      </c>
      <c r="D56" s="264"/>
      <c r="E56" s="264"/>
      <c r="F56" s="264"/>
      <c r="G56" s="264"/>
      <c r="H56" s="264"/>
      <c r="I56" s="264"/>
      <c r="J56" s="264"/>
      <c r="K56" s="264"/>
      <c r="L56" s="264"/>
      <c r="M56" s="264"/>
      <c r="N56" s="264"/>
      <c r="O56" s="172"/>
      <c r="P56" s="172"/>
      <c r="Q56" s="172"/>
      <c r="R56" s="172"/>
      <c r="S56" s="172"/>
      <c r="T56" s="172"/>
      <c r="U56" s="172"/>
      <c r="V56" s="172"/>
      <c r="W56" s="172"/>
      <c r="X56" s="172"/>
      <c r="Y56" s="172"/>
      <c r="Z56" s="172"/>
      <c r="AA56" s="172"/>
      <c r="AB56" s="172"/>
      <c r="AC56" s="172"/>
      <c r="AD56" s="172"/>
      <c r="AG56" s="99">
        <f t="shared" si="0"/>
        <v>12</v>
      </c>
      <c r="AH56" s="99">
        <f t="shared" si="1"/>
        <v>0</v>
      </c>
      <c r="AI56" s="99"/>
      <c r="AJ56" s="99">
        <f>IF(AND(D56="",COUNTA($D57:$N$158)&gt;0),1,0)</f>
        <v>0</v>
      </c>
      <c r="AK56" s="99"/>
      <c r="AL56" s="94">
        <f t="shared" si="2"/>
        <v>0</v>
      </c>
      <c r="AM56" s="95">
        <f t="shared" si="3"/>
        <v>0</v>
      </c>
      <c r="AN56" s="95">
        <f t="shared" si="4"/>
        <v>0</v>
      </c>
      <c r="AO56" s="101">
        <f t="shared" si="5"/>
        <v>0</v>
      </c>
      <c r="AP56" s="99"/>
      <c r="AQ56" s="99">
        <f t="shared" si="6"/>
        <v>0</v>
      </c>
      <c r="AT56" s="115" t="b">
        <f t="shared" si="7"/>
        <v>0</v>
      </c>
      <c r="AU56" s="115">
        <f t="shared" si="8"/>
        <v>0</v>
      </c>
      <c r="AV56" s="115" t="str">
        <f t="shared" si="9"/>
        <v/>
      </c>
      <c r="AW56" s="115" t="b">
        <f t="shared" si="10"/>
        <v>0</v>
      </c>
      <c r="AX56" s="115">
        <f t="shared" si="11"/>
        <v>0</v>
      </c>
      <c r="AY56" s="115" t="b">
        <f t="shared" si="12"/>
        <v>0</v>
      </c>
      <c r="AZ56" s="115">
        <f t="shared" si="13"/>
        <v>0</v>
      </c>
      <c r="BB56" s="108">
        <f t="shared" si="14"/>
        <v>0</v>
      </c>
      <c r="BD56" s="108">
        <f t="shared" si="15"/>
        <v>0</v>
      </c>
    </row>
    <row r="57" spans="1:56" ht="15" customHeight="1" thickBot="1">
      <c r="A57" s="72"/>
      <c r="B57" s="8"/>
      <c r="C57" s="117" t="s">
        <v>76</v>
      </c>
      <c r="D57" s="264"/>
      <c r="E57" s="264"/>
      <c r="F57" s="264"/>
      <c r="G57" s="264"/>
      <c r="H57" s="264"/>
      <c r="I57" s="264"/>
      <c r="J57" s="264"/>
      <c r="K57" s="264"/>
      <c r="L57" s="264"/>
      <c r="M57" s="264"/>
      <c r="N57" s="264"/>
      <c r="O57" s="172"/>
      <c r="P57" s="172"/>
      <c r="Q57" s="172"/>
      <c r="R57" s="172"/>
      <c r="S57" s="172"/>
      <c r="T57" s="172"/>
      <c r="U57" s="172"/>
      <c r="V57" s="172"/>
      <c r="W57" s="172"/>
      <c r="X57" s="172"/>
      <c r="Y57" s="172"/>
      <c r="Z57" s="172"/>
      <c r="AA57" s="172"/>
      <c r="AB57" s="172"/>
      <c r="AC57" s="172"/>
      <c r="AD57" s="172"/>
      <c r="AG57" s="99">
        <f t="shared" si="0"/>
        <v>12</v>
      </c>
      <c r="AH57" s="99">
        <f t="shared" si="1"/>
        <v>0</v>
      </c>
      <c r="AI57" s="99"/>
      <c r="AJ57" s="99">
        <f>IF(AND(D57="",COUNTA($D58:$N$158)&gt;0),1,0)</f>
        <v>0</v>
      </c>
      <c r="AK57" s="99"/>
      <c r="AL57" s="94">
        <f t="shared" si="2"/>
        <v>0</v>
      </c>
      <c r="AM57" s="95">
        <f t="shared" si="3"/>
        <v>0</v>
      </c>
      <c r="AN57" s="95">
        <f t="shared" si="4"/>
        <v>0</v>
      </c>
      <c r="AO57" s="101">
        <f t="shared" si="5"/>
        <v>0</v>
      </c>
      <c r="AP57" s="99"/>
      <c r="AQ57" s="99">
        <f t="shared" si="6"/>
        <v>0</v>
      </c>
      <c r="AT57" s="115" t="b">
        <f t="shared" si="7"/>
        <v>0</v>
      </c>
      <c r="AU57" s="115">
        <f t="shared" si="8"/>
        <v>0</v>
      </c>
      <c r="AV57" s="115" t="str">
        <f t="shared" si="9"/>
        <v/>
      </c>
      <c r="AW57" s="115" t="b">
        <f t="shared" si="10"/>
        <v>0</v>
      </c>
      <c r="AX57" s="115">
        <f t="shared" si="11"/>
        <v>0</v>
      </c>
      <c r="AY57" s="115" t="b">
        <f t="shared" si="12"/>
        <v>0</v>
      </c>
      <c r="AZ57" s="115">
        <f t="shared" si="13"/>
        <v>0</v>
      </c>
      <c r="BB57" s="108">
        <f t="shared" si="14"/>
        <v>0</v>
      </c>
      <c r="BD57" s="108">
        <f t="shared" si="15"/>
        <v>0</v>
      </c>
    </row>
    <row r="58" spans="1:56" ht="15" customHeight="1" thickBot="1">
      <c r="A58" s="72"/>
      <c r="B58" s="8"/>
      <c r="C58" s="117" t="s">
        <v>77</v>
      </c>
      <c r="D58" s="264"/>
      <c r="E58" s="264"/>
      <c r="F58" s="264"/>
      <c r="G58" s="264"/>
      <c r="H58" s="264"/>
      <c r="I58" s="264"/>
      <c r="J58" s="264"/>
      <c r="K58" s="264"/>
      <c r="L58" s="264"/>
      <c r="M58" s="264"/>
      <c r="N58" s="264"/>
      <c r="O58" s="172"/>
      <c r="P58" s="172"/>
      <c r="Q58" s="172"/>
      <c r="R58" s="172"/>
      <c r="S58" s="172"/>
      <c r="T58" s="172"/>
      <c r="U58" s="172"/>
      <c r="V58" s="172"/>
      <c r="W58" s="172"/>
      <c r="X58" s="172"/>
      <c r="Y58" s="172"/>
      <c r="Z58" s="172"/>
      <c r="AA58" s="172"/>
      <c r="AB58" s="172"/>
      <c r="AC58" s="172"/>
      <c r="AD58" s="172"/>
      <c r="AG58" s="99">
        <f t="shared" si="0"/>
        <v>12</v>
      </c>
      <c r="AH58" s="99">
        <f t="shared" si="1"/>
        <v>0</v>
      </c>
      <c r="AI58" s="99"/>
      <c r="AJ58" s="99">
        <f>IF(AND(D58="",COUNTA($D59:$N$158)&gt;0),1,0)</f>
        <v>0</v>
      </c>
      <c r="AK58" s="99"/>
      <c r="AL58" s="94">
        <f t="shared" si="2"/>
        <v>0</v>
      </c>
      <c r="AM58" s="95">
        <f t="shared" si="3"/>
        <v>0</v>
      </c>
      <c r="AN58" s="95">
        <f t="shared" si="4"/>
        <v>0</v>
      </c>
      <c r="AO58" s="101">
        <f t="shared" si="5"/>
        <v>0</v>
      </c>
      <c r="AP58" s="99"/>
      <c r="AQ58" s="99">
        <f t="shared" si="6"/>
        <v>0</v>
      </c>
      <c r="AT58" s="115" t="b">
        <f t="shared" si="7"/>
        <v>0</v>
      </c>
      <c r="AU58" s="115">
        <f t="shared" si="8"/>
        <v>0</v>
      </c>
      <c r="AV58" s="115" t="str">
        <f t="shared" si="9"/>
        <v/>
      </c>
      <c r="AW58" s="115" t="b">
        <f t="shared" si="10"/>
        <v>0</v>
      </c>
      <c r="AX58" s="115">
        <f t="shared" si="11"/>
        <v>0</v>
      </c>
      <c r="AY58" s="115" t="b">
        <f t="shared" si="12"/>
        <v>0</v>
      </c>
      <c r="AZ58" s="115">
        <f t="shared" si="13"/>
        <v>0</v>
      </c>
      <c r="BB58" s="108">
        <f t="shared" si="14"/>
        <v>0</v>
      </c>
      <c r="BD58" s="108">
        <f t="shared" si="15"/>
        <v>0</v>
      </c>
    </row>
    <row r="59" spans="1:56" ht="15" customHeight="1" thickBot="1">
      <c r="A59" s="72"/>
      <c r="B59" s="8"/>
      <c r="C59" s="117" t="s">
        <v>78</v>
      </c>
      <c r="D59" s="264"/>
      <c r="E59" s="264"/>
      <c r="F59" s="264"/>
      <c r="G59" s="264"/>
      <c r="H59" s="264"/>
      <c r="I59" s="264"/>
      <c r="J59" s="264"/>
      <c r="K59" s="264"/>
      <c r="L59" s="264"/>
      <c r="M59" s="264"/>
      <c r="N59" s="264"/>
      <c r="O59" s="172"/>
      <c r="P59" s="172"/>
      <c r="Q59" s="172"/>
      <c r="R59" s="172"/>
      <c r="S59" s="172"/>
      <c r="T59" s="172"/>
      <c r="U59" s="172"/>
      <c r="V59" s="172"/>
      <c r="W59" s="172"/>
      <c r="X59" s="172"/>
      <c r="Y59" s="172"/>
      <c r="Z59" s="172"/>
      <c r="AA59" s="172"/>
      <c r="AB59" s="172"/>
      <c r="AC59" s="172"/>
      <c r="AD59" s="172"/>
      <c r="AG59" s="99">
        <f t="shared" si="0"/>
        <v>12</v>
      </c>
      <c r="AH59" s="99">
        <f t="shared" si="1"/>
        <v>0</v>
      </c>
      <c r="AI59" s="99"/>
      <c r="AJ59" s="99">
        <f>IF(AND(D59="",COUNTA($D60:$N$158)&gt;0),1,0)</f>
        <v>0</v>
      </c>
      <c r="AK59" s="99"/>
      <c r="AL59" s="94">
        <f t="shared" si="2"/>
        <v>0</v>
      </c>
      <c r="AM59" s="95">
        <f t="shared" si="3"/>
        <v>0</v>
      </c>
      <c r="AN59" s="95">
        <f t="shared" si="4"/>
        <v>0</v>
      </c>
      <c r="AO59" s="101">
        <f t="shared" si="5"/>
        <v>0</v>
      </c>
      <c r="AP59" s="99"/>
      <c r="AQ59" s="99">
        <f t="shared" si="6"/>
        <v>0</v>
      </c>
      <c r="AT59" s="115" t="b">
        <f t="shared" si="7"/>
        <v>0</v>
      </c>
      <c r="AU59" s="115">
        <f t="shared" si="8"/>
        <v>0</v>
      </c>
      <c r="AV59" s="115" t="str">
        <f t="shared" si="9"/>
        <v/>
      </c>
      <c r="AW59" s="115" t="b">
        <f t="shared" si="10"/>
        <v>0</v>
      </c>
      <c r="AX59" s="115">
        <f t="shared" si="11"/>
        <v>0</v>
      </c>
      <c r="AY59" s="115" t="b">
        <f t="shared" si="12"/>
        <v>0</v>
      </c>
      <c r="AZ59" s="115">
        <f t="shared" si="13"/>
        <v>0</v>
      </c>
      <c r="BB59" s="108">
        <f t="shared" si="14"/>
        <v>0</v>
      </c>
      <c r="BD59" s="108">
        <f t="shared" si="15"/>
        <v>0</v>
      </c>
    </row>
    <row r="60" spans="1:56" ht="15" customHeight="1" thickBot="1">
      <c r="A60" s="72"/>
      <c r="B60" s="8"/>
      <c r="C60" s="117" t="s">
        <v>79</v>
      </c>
      <c r="D60" s="264"/>
      <c r="E60" s="264"/>
      <c r="F60" s="264"/>
      <c r="G60" s="264"/>
      <c r="H60" s="264"/>
      <c r="I60" s="264"/>
      <c r="J60" s="264"/>
      <c r="K60" s="264"/>
      <c r="L60" s="264"/>
      <c r="M60" s="264"/>
      <c r="N60" s="264"/>
      <c r="O60" s="172"/>
      <c r="P60" s="172"/>
      <c r="Q60" s="172"/>
      <c r="R60" s="172"/>
      <c r="S60" s="172"/>
      <c r="T60" s="172"/>
      <c r="U60" s="172"/>
      <c r="V60" s="172"/>
      <c r="W60" s="172"/>
      <c r="X60" s="172"/>
      <c r="Y60" s="172"/>
      <c r="Z60" s="172"/>
      <c r="AA60" s="172"/>
      <c r="AB60" s="172"/>
      <c r="AC60" s="172"/>
      <c r="AD60" s="172"/>
      <c r="AG60" s="99">
        <f t="shared" si="0"/>
        <v>12</v>
      </c>
      <c r="AH60" s="99">
        <f t="shared" si="1"/>
        <v>0</v>
      </c>
      <c r="AI60" s="99"/>
      <c r="AJ60" s="99">
        <f>IF(AND(D60="",COUNTA($D61:$N$158)&gt;0),1,0)</f>
        <v>0</v>
      </c>
      <c r="AK60" s="99"/>
      <c r="AL60" s="94">
        <f t="shared" si="2"/>
        <v>0</v>
      </c>
      <c r="AM60" s="95">
        <f t="shared" si="3"/>
        <v>0</v>
      </c>
      <c r="AN60" s="95">
        <f t="shared" si="4"/>
        <v>0</v>
      </c>
      <c r="AO60" s="101">
        <f t="shared" si="5"/>
        <v>0</v>
      </c>
      <c r="AP60" s="99"/>
      <c r="AQ60" s="99">
        <f t="shared" si="6"/>
        <v>0</v>
      </c>
      <c r="AT60" s="115" t="b">
        <f t="shared" si="7"/>
        <v>0</v>
      </c>
      <c r="AU60" s="115">
        <f t="shared" si="8"/>
        <v>0</v>
      </c>
      <c r="AV60" s="115" t="str">
        <f t="shared" si="9"/>
        <v/>
      </c>
      <c r="AW60" s="115" t="b">
        <f t="shared" si="10"/>
        <v>0</v>
      </c>
      <c r="AX60" s="115">
        <f t="shared" si="11"/>
        <v>0</v>
      </c>
      <c r="AY60" s="115" t="b">
        <f t="shared" si="12"/>
        <v>0</v>
      </c>
      <c r="AZ60" s="115">
        <f t="shared" si="13"/>
        <v>0</v>
      </c>
      <c r="BB60" s="108">
        <f t="shared" si="14"/>
        <v>0</v>
      </c>
      <c r="BD60" s="108">
        <f t="shared" si="15"/>
        <v>0</v>
      </c>
    </row>
    <row r="61" spans="1:56" ht="15" customHeight="1" thickBot="1">
      <c r="A61" s="72"/>
      <c r="B61" s="8"/>
      <c r="C61" s="117" t="s">
        <v>80</v>
      </c>
      <c r="D61" s="264"/>
      <c r="E61" s="264"/>
      <c r="F61" s="264"/>
      <c r="G61" s="264"/>
      <c r="H61" s="264"/>
      <c r="I61" s="264"/>
      <c r="J61" s="264"/>
      <c r="K61" s="264"/>
      <c r="L61" s="264"/>
      <c r="M61" s="264"/>
      <c r="N61" s="264"/>
      <c r="O61" s="172"/>
      <c r="P61" s="172"/>
      <c r="Q61" s="172"/>
      <c r="R61" s="172"/>
      <c r="S61" s="172"/>
      <c r="T61" s="172"/>
      <c r="U61" s="172"/>
      <c r="V61" s="172"/>
      <c r="W61" s="172"/>
      <c r="X61" s="172"/>
      <c r="Y61" s="172"/>
      <c r="Z61" s="172"/>
      <c r="AA61" s="172"/>
      <c r="AB61" s="172"/>
      <c r="AC61" s="172"/>
      <c r="AD61" s="172"/>
      <c r="AG61" s="99">
        <f t="shared" si="0"/>
        <v>12</v>
      </c>
      <c r="AH61" s="99">
        <f t="shared" si="1"/>
        <v>0</v>
      </c>
      <c r="AI61" s="99"/>
      <c r="AJ61" s="99">
        <f>IF(AND(D61="",COUNTA($D62:$N$158)&gt;0),1,0)</f>
        <v>0</v>
      </c>
      <c r="AK61" s="99"/>
      <c r="AL61" s="94">
        <f t="shared" si="2"/>
        <v>0</v>
      </c>
      <c r="AM61" s="95">
        <f t="shared" si="3"/>
        <v>0</v>
      </c>
      <c r="AN61" s="95">
        <f t="shared" si="4"/>
        <v>0</v>
      </c>
      <c r="AO61" s="101">
        <f t="shared" si="5"/>
        <v>0</v>
      </c>
      <c r="AP61" s="99"/>
      <c r="AQ61" s="99">
        <f t="shared" si="6"/>
        <v>0</v>
      </c>
      <c r="AT61" s="115" t="b">
        <f t="shared" si="7"/>
        <v>0</v>
      </c>
      <c r="AU61" s="115">
        <f t="shared" si="8"/>
        <v>0</v>
      </c>
      <c r="AV61" s="115" t="str">
        <f t="shared" si="9"/>
        <v/>
      </c>
      <c r="AW61" s="115" t="b">
        <f t="shared" si="10"/>
        <v>0</v>
      </c>
      <c r="AX61" s="115">
        <f t="shared" si="11"/>
        <v>0</v>
      </c>
      <c r="AY61" s="115" t="b">
        <f t="shared" si="12"/>
        <v>0</v>
      </c>
      <c r="AZ61" s="115">
        <f t="shared" si="13"/>
        <v>0</v>
      </c>
      <c r="BB61" s="108">
        <f t="shared" si="14"/>
        <v>0</v>
      </c>
      <c r="BD61" s="108">
        <f t="shared" si="15"/>
        <v>0</v>
      </c>
    </row>
    <row r="62" spans="1:56" ht="15" customHeight="1" thickBot="1">
      <c r="A62" s="72"/>
      <c r="B62" s="8"/>
      <c r="C62" s="117" t="s">
        <v>81</v>
      </c>
      <c r="D62" s="264"/>
      <c r="E62" s="264"/>
      <c r="F62" s="264"/>
      <c r="G62" s="264"/>
      <c r="H62" s="264"/>
      <c r="I62" s="264"/>
      <c r="J62" s="264"/>
      <c r="K62" s="264"/>
      <c r="L62" s="264"/>
      <c r="M62" s="264"/>
      <c r="N62" s="264"/>
      <c r="O62" s="172"/>
      <c r="P62" s="172"/>
      <c r="Q62" s="172"/>
      <c r="R62" s="172"/>
      <c r="S62" s="172"/>
      <c r="T62" s="172"/>
      <c r="U62" s="172"/>
      <c r="V62" s="172"/>
      <c r="W62" s="172"/>
      <c r="X62" s="172"/>
      <c r="Y62" s="172"/>
      <c r="Z62" s="172"/>
      <c r="AA62" s="172"/>
      <c r="AB62" s="172"/>
      <c r="AC62" s="172"/>
      <c r="AD62" s="172"/>
      <c r="AG62" s="99">
        <f t="shared" si="0"/>
        <v>12</v>
      </c>
      <c r="AH62" s="99">
        <f t="shared" si="1"/>
        <v>0</v>
      </c>
      <c r="AI62" s="99"/>
      <c r="AJ62" s="99">
        <f>IF(AND(D62="",COUNTA($D63:$N$158)&gt;0),1,0)</f>
        <v>0</v>
      </c>
      <c r="AK62" s="99"/>
      <c r="AL62" s="94">
        <f t="shared" si="2"/>
        <v>0</v>
      </c>
      <c r="AM62" s="95">
        <f t="shared" si="3"/>
        <v>0</v>
      </c>
      <c r="AN62" s="95">
        <f t="shared" si="4"/>
        <v>0</v>
      </c>
      <c r="AO62" s="101">
        <f t="shared" si="5"/>
        <v>0</v>
      </c>
      <c r="AP62" s="99"/>
      <c r="AQ62" s="99">
        <f t="shared" si="6"/>
        <v>0</v>
      </c>
      <c r="AT62" s="115" t="b">
        <f t="shared" si="7"/>
        <v>0</v>
      </c>
      <c r="AU62" s="115">
        <f t="shared" si="8"/>
        <v>0</v>
      </c>
      <c r="AV62" s="115" t="str">
        <f t="shared" si="9"/>
        <v/>
      </c>
      <c r="AW62" s="115" t="b">
        <f t="shared" si="10"/>
        <v>0</v>
      </c>
      <c r="AX62" s="115">
        <f t="shared" si="11"/>
        <v>0</v>
      </c>
      <c r="AY62" s="115" t="b">
        <f t="shared" si="12"/>
        <v>0</v>
      </c>
      <c r="AZ62" s="115">
        <f t="shared" si="13"/>
        <v>0</v>
      </c>
      <c r="BB62" s="108">
        <f t="shared" si="14"/>
        <v>0</v>
      </c>
      <c r="BD62" s="108">
        <f t="shared" si="15"/>
        <v>0</v>
      </c>
    </row>
    <row r="63" spans="1:56" ht="15" customHeight="1" thickBot="1">
      <c r="A63" s="72"/>
      <c r="B63" s="8"/>
      <c r="C63" s="117" t="s">
        <v>82</v>
      </c>
      <c r="D63" s="264"/>
      <c r="E63" s="264"/>
      <c r="F63" s="264"/>
      <c r="G63" s="264"/>
      <c r="H63" s="264"/>
      <c r="I63" s="264"/>
      <c r="J63" s="264"/>
      <c r="K63" s="264"/>
      <c r="L63" s="264"/>
      <c r="M63" s="264"/>
      <c r="N63" s="264"/>
      <c r="O63" s="172"/>
      <c r="P63" s="172"/>
      <c r="Q63" s="172"/>
      <c r="R63" s="172"/>
      <c r="S63" s="172"/>
      <c r="T63" s="172"/>
      <c r="U63" s="172"/>
      <c r="V63" s="172"/>
      <c r="W63" s="172"/>
      <c r="X63" s="172"/>
      <c r="Y63" s="172"/>
      <c r="Z63" s="172"/>
      <c r="AA63" s="172"/>
      <c r="AB63" s="172"/>
      <c r="AC63" s="172"/>
      <c r="AD63" s="172"/>
      <c r="AG63" s="99">
        <f t="shared" si="0"/>
        <v>12</v>
      </c>
      <c r="AH63" s="99">
        <f t="shared" si="1"/>
        <v>0</v>
      </c>
      <c r="AI63" s="99"/>
      <c r="AJ63" s="99">
        <f>IF(AND(D63="",COUNTA($D64:$N$158)&gt;0),1,0)</f>
        <v>0</v>
      </c>
      <c r="AK63" s="99"/>
      <c r="AL63" s="94">
        <f t="shared" si="2"/>
        <v>0</v>
      </c>
      <c r="AM63" s="95">
        <f t="shared" si="3"/>
        <v>0</v>
      </c>
      <c r="AN63" s="95">
        <f t="shared" si="4"/>
        <v>0</v>
      </c>
      <c r="AO63" s="101">
        <f t="shared" si="5"/>
        <v>0</v>
      </c>
      <c r="AP63" s="99"/>
      <c r="AQ63" s="99">
        <f t="shared" si="6"/>
        <v>0</v>
      </c>
      <c r="AT63" s="115" t="b">
        <f t="shared" si="7"/>
        <v>0</v>
      </c>
      <c r="AU63" s="115">
        <f t="shared" si="8"/>
        <v>0</v>
      </c>
      <c r="AV63" s="115" t="str">
        <f t="shared" si="9"/>
        <v/>
      </c>
      <c r="AW63" s="115" t="b">
        <f t="shared" si="10"/>
        <v>0</v>
      </c>
      <c r="AX63" s="115">
        <f t="shared" si="11"/>
        <v>0</v>
      </c>
      <c r="AY63" s="115" t="b">
        <f t="shared" si="12"/>
        <v>0</v>
      </c>
      <c r="AZ63" s="115">
        <f t="shared" si="13"/>
        <v>0</v>
      </c>
      <c r="BB63" s="108">
        <f t="shared" si="14"/>
        <v>0</v>
      </c>
      <c r="BD63" s="108">
        <f t="shared" si="15"/>
        <v>0</v>
      </c>
    </row>
    <row r="64" spans="1:56" ht="15" customHeight="1" thickBot="1">
      <c r="A64" s="72"/>
      <c r="B64" s="8"/>
      <c r="C64" s="117" t="s">
        <v>83</v>
      </c>
      <c r="D64" s="264"/>
      <c r="E64" s="264"/>
      <c r="F64" s="264"/>
      <c r="G64" s="264"/>
      <c r="H64" s="264"/>
      <c r="I64" s="264"/>
      <c r="J64" s="264"/>
      <c r="K64" s="264"/>
      <c r="L64" s="264"/>
      <c r="M64" s="264"/>
      <c r="N64" s="264"/>
      <c r="O64" s="172"/>
      <c r="P64" s="172"/>
      <c r="Q64" s="172"/>
      <c r="R64" s="172"/>
      <c r="S64" s="172"/>
      <c r="T64" s="172"/>
      <c r="U64" s="172"/>
      <c r="V64" s="172"/>
      <c r="W64" s="172"/>
      <c r="X64" s="172"/>
      <c r="Y64" s="172"/>
      <c r="Z64" s="172"/>
      <c r="AA64" s="172"/>
      <c r="AB64" s="172"/>
      <c r="AC64" s="172"/>
      <c r="AD64" s="172"/>
      <c r="AG64" s="99">
        <f t="shared" si="0"/>
        <v>12</v>
      </c>
      <c r="AH64" s="99">
        <f t="shared" si="1"/>
        <v>0</v>
      </c>
      <c r="AI64" s="99"/>
      <c r="AJ64" s="99">
        <f>IF(AND(D64="",COUNTA($D65:$N$158)&gt;0),1,0)</f>
        <v>0</v>
      </c>
      <c r="AK64" s="99"/>
      <c r="AL64" s="94">
        <f t="shared" si="2"/>
        <v>0</v>
      </c>
      <c r="AM64" s="95">
        <f t="shared" si="3"/>
        <v>0</v>
      </c>
      <c r="AN64" s="95">
        <f t="shared" si="4"/>
        <v>0</v>
      </c>
      <c r="AO64" s="101">
        <f t="shared" si="5"/>
        <v>0</v>
      </c>
      <c r="AP64" s="99"/>
      <c r="AQ64" s="99">
        <f t="shared" si="6"/>
        <v>0</v>
      </c>
      <c r="AT64" s="115" t="b">
        <f t="shared" si="7"/>
        <v>0</v>
      </c>
      <c r="AU64" s="115">
        <f t="shared" si="8"/>
        <v>0</v>
      </c>
      <c r="AV64" s="115" t="str">
        <f t="shared" si="9"/>
        <v/>
      </c>
      <c r="AW64" s="115" t="b">
        <f t="shared" si="10"/>
        <v>0</v>
      </c>
      <c r="AX64" s="115">
        <f t="shared" si="11"/>
        <v>0</v>
      </c>
      <c r="AY64" s="115" t="b">
        <f t="shared" si="12"/>
        <v>0</v>
      </c>
      <c r="AZ64" s="115">
        <f t="shared" si="13"/>
        <v>0</v>
      </c>
      <c r="BB64" s="108">
        <f t="shared" si="14"/>
        <v>0</v>
      </c>
      <c r="BD64" s="108">
        <f t="shared" si="15"/>
        <v>0</v>
      </c>
    </row>
    <row r="65" spans="1:56" ht="15" customHeight="1" thickBot="1">
      <c r="A65" s="72"/>
      <c r="B65" s="8"/>
      <c r="C65" s="117" t="s">
        <v>84</v>
      </c>
      <c r="D65" s="264"/>
      <c r="E65" s="264"/>
      <c r="F65" s="264"/>
      <c r="G65" s="264"/>
      <c r="H65" s="264"/>
      <c r="I65" s="264"/>
      <c r="J65" s="264"/>
      <c r="K65" s="264"/>
      <c r="L65" s="264"/>
      <c r="M65" s="264"/>
      <c r="N65" s="264"/>
      <c r="O65" s="172"/>
      <c r="P65" s="172"/>
      <c r="Q65" s="172"/>
      <c r="R65" s="172"/>
      <c r="S65" s="172"/>
      <c r="T65" s="172"/>
      <c r="U65" s="172"/>
      <c r="V65" s="172"/>
      <c r="W65" s="172"/>
      <c r="X65" s="172"/>
      <c r="Y65" s="172"/>
      <c r="Z65" s="172"/>
      <c r="AA65" s="172"/>
      <c r="AB65" s="172"/>
      <c r="AC65" s="172"/>
      <c r="AD65" s="172"/>
      <c r="AG65" s="99">
        <f t="shared" si="0"/>
        <v>12</v>
      </c>
      <c r="AH65" s="99">
        <f t="shared" si="1"/>
        <v>0</v>
      </c>
      <c r="AI65" s="99"/>
      <c r="AJ65" s="99">
        <f>IF(AND(D65="",COUNTA($D66:$N$158)&gt;0),1,0)</f>
        <v>0</v>
      </c>
      <c r="AK65" s="99"/>
      <c r="AL65" s="94">
        <f t="shared" si="2"/>
        <v>0</v>
      </c>
      <c r="AM65" s="95">
        <f t="shared" si="3"/>
        <v>0</v>
      </c>
      <c r="AN65" s="95">
        <f t="shared" si="4"/>
        <v>0</v>
      </c>
      <c r="AO65" s="101">
        <f t="shared" si="5"/>
        <v>0</v>
      </c>
      <c r="AP65" s="99"/>
      <c r="AQ65" s="99">
        <f t="shared" si="6"/>
        <v>0</v>
      </c>
      <c r="AT65" s="115" t="b">
        <f t="shared" si="7"/>
        <v>0</v>
      </c>
      <c r="AU65" s="115">
        <f t="shared" si="8"/>
        <v>0</v>
      </c>
      <c r="AV65" s="115" t="str">
        <f t="shared" si="9"/>
        <v/>
      </c>
      <c r="AW65" s="115" t="b">
        <f t="shared" si="10"/>
        <v>0</v>
      </c>
      <c r="AX65" s="115">
        <f t="shared" si="11"/>
        <v>0</v>
      </c>
      <c r="AY65" s="115" t="b">
        <f t="shared" si="12"/>
        <v>0</v>
      </c>
      <c r="AZ65" s="115">
        <f t="shared" si="13"/>
        <v>0</v>
      </c>
      <c r="BB65" s="108">
        <f t="shared" si="14"/>
        <v>0</v>
      </c>
      <c r="BD65" s="108">
        <f t="shared" si="15"/>
        <v>0</v>
      </c>
    </row>
    <row r="66" spans="1:56" ht="15" customHeight="1" thickBot="1">
      <c r="A66" s="72"/>
      <c r="B66" s="8"/>
      <c r="C66" s="117" t="s">
        <v>85</v>
      </c>
      <c r="D66" s="264"/>
      <c r="E66" s="264"/>
      <c r="F66" s="264"/>
      <c r="G66" s="264"/>
      <c r="H66" s="264"/>
      <c r="I66" s="264"/>
      <c r="J66" s="264"/>
      <c r="K66" s="264"/>
      <c r="L66" s="264"/>
      <c r="M66" s="264"/>
      <c r="N66" s="264"/>
      <c r="O66" s="172"/>
      <c r="P66" s="172"/>
      <c r="Q66" s="172"/>
      <c r="R66" s="172"/>
      <c r="S66" s="172"/>
      <c r="T66" s="172"/>
      <c r="U66" s="172"/>
      <c r="V66" s="172"/>
      <c r="W66" s="172"/>
      <c r="X66" s="172"/>
      <c r="Y66" s="172"/>
      <c r="Z66" s="172"/>
      <c r="AA66" s="172"/>
      <c r="AB66" s="172"/>
      <c r="AC66" s="172"/>
      <c r="AD66" s="172"/>
      <c r="AG66" s="99">
        <f t="shared" si="0"/>
        <v>12</v>
      </c>
      <c r="AH66" s="99">
        <f t="shared" si="1"/>
        <v>0</v>
      </c>
      <c r="AI66" s="99"/>
      <c r="AJ66" s="99">
        <f>IF(AND(D66="",COUNTA($D67:$N$158)&gt;0),1,0)</f>
        <v>0</v>
      </c>
      <c r="AK66" s="99"/>
      <c r="AL66" s="94">
        <f t="shared" si="2"/>
        <v>0</v>
      </c>
      <c r="AM66" s="95">
        <f t="shared" si="3"/>
        <v>0</v>
      </c>
      <c r="AN66" s="95">
        <f t="shared" si="4"/>
        <v>0</v>
      </c>
      <c r="AO66" s="101">
        <f t="shared" si="5"/>
        <v>0</v>
      </c>
      <c r="AP66" s="99"/>
      <c r="AQ66" s="99">
        <f t="shared" si="6"/>
        <v>0</v>
      </c>
      <c r="AT66" s="115" t="b">
        <f t="shared" si="7"/>
        <v>0</v>
      </c>
      <c r="AU66" s="115">
        <f t="shared" si="8"/>
        <v>0</v>
      </c>
      <c r="AV66" s="115" t="str">
        <f t="shared" si="9"/>
        <v/>
      </c>
      <c r="AW66" s="115" t="b">
        <f t="shared" si="10"/>
        <v>0</v>
      </c>
      <c r="AX66" s="115">
        <f t="shared" si="11"/>
        <v>0</v>
      </c>
      <c r="AY66" s="115" t="b">
        <f t="shared" si="12"/>
        <v>0</v>
      </c>
      <c r="AZ66" s="115">
        <f t="shared" si="13"/>
        <v>0</v>
      </c>
      <c r="BB66" s="108">
        <f t="shared" si="14"/>
        <v>0</v>
      </c>
      <c r="BD66" s="108">
        <f t="shared" si="15"/>
        <v>0</v>
      </c>
    </row>
    <row r="67" spans="1:56" ht="15" customHeight="1" thickBot="1">
      <c r="A67" s="72"/>
      <c r="B67" s="8"/>
      <c r="C67" s="117" t="s">
        <v>86</v>
      </c>
      <c r="D67" s="264"/>
      <c r="E67" s="264"/>
      <c r="F67" s="264"/>
      <c r="G67" s="264"/>
      <c r="H67" s="264"/>
      <c r="I67" s="264"/>
      <c r="J67" s="264"/>
      <c r="K67" s="264"/>
      <c r="L67" s="264"/>
      <c r="M67" s="264"/>
      <c r="N67" s="264"/>
      <c r="O67" s="172"/>
      <c r="P67" s="172"/>
      <c r="Q67" s="172"/>
      <c r="R67" s="172"/>
      <c r="S67" s="172"/>
      <c r="T67" s="172"/>
      <c r="U67" s="172"/>
      <c r="V67" s="172"/>
      <c r="W67" s="172"/>
      <c r="X67" s="172"/>
      <c r="Y67" s="172"/>
      <c r="Z67" s="172"/>
      <c r="AA67" s="172"/>
      <c r="AB67" s="172"/>
      <c r="AC67" s="172"/>
      <c r="AD67" s="172"/>
      <c r="AG67" s="99">
        <f t="shared" si="0"/>
        <v>12</v>
      </c>
      <c r="AH67" s="99">
        <f t="shared" si="1"/>
        <v>0</v>
      </c>
      <c r="AI67" s="99"/>
      <c r="AJ67" s="99">
        <f>IF(AND(D67="",COUNTA($D68:$N$158)&gt;0),1,0)</f>
        <v>0</v>
      </c>
      <c r="AK67" s="99"/>
      <c r="AL67" s="94">
        <f t="shared" si="2"/>
        <v>0</v>
      </c>
      <c r="AM67" s="95">
        <f t="shared" si="3"/>
        <v>0</v>
      </c>
      <c r="AN67" s="95">
        <f t="shared" si="4"/>
        <v>0</v>
      </c>
      <c r="AO67" s="101">
        <f t="shared" si="5"/>
        <v>0</v>
      </c>
      <c r="AP67" s="99"/>
      <c r="AQ67" s="99">
        <f t="shared" si="6"/>
        <v>0</v>
      </c>
      <c r="AT67" s="115" t="b">
        <f t="shared" si="7"/>
        <v>0</v>
      </c>
      <c r="AU67" s="115">
        <f t="shared" si="8"/>
        <v>0</v>
      </c>
      <c r="AV67" s="115" t="str">
        <f t="shared" si="9"/>
        <v/>
      </c>
      <c r="AW67" s="115" t="b">
        <f t="shared" si="10"/>
        <v>0</v>
      </c>
      <c r="AX67" s="115">
        <f t="shared" si="11"/>
        <v>0</v>
      </c>
      <c r="AY67" s="115" t="b">
        <f t="shared" si="12"/>
        <v>0</v>
      </c>
      <c r="AZ67" s="115">
        <f t="shared" si="13"/>
        <v>0</v>
      </c>
      <c r="BB67" s="108">
        <f t="shared" si="14"/>
        <v>0</v>
      </c>
      <c r="BD67" s="108">
        <f t="shared" si="15"/>
        <v>0</v>
      </c>
    </row>
    <row r="68" spans="1:56" ht="15" customHeight="1" thickBot="1">
      <c r="A68" s="72"/>
      <c r="B68" s="8"/>
      <c r="C68" s="117" t="s">
        <v>87</v>
      </c>
      <c r="D68" s="264"/>
      <c r="E68" s="264"/>
      <c r="F68" s="264"/>
      <c r="G68" s="264"/>
      <c r="H68" s="264"/>
      <c r="I68" s="264"/>
      <c r="J68" s="264"/>
      <c r="K68" s="264"/>
      <c r="L68" s="264"/>
      <c r="M68" s="264"/>
      <c r="N68" s="264"/>
      <c r="O68" s="172"/>
      <c r="P68" s="172"/>
      <c r="Q68" s="172"/>
      <c r="R68" s="172"/>
      <c r="S68" s="172"/>
      <c r="T68" s="172"/>
      <c r="U68" s="172"/>
      <c r="V68" s="172"/>
      <c r="W68" s="172"/>
      <c r="X68" s="172"/>
      <c r="Y68" s="172"/>
      <c r="Z68" s="172"/>
      <c r="AA68" s="172"/>
      <c r="AB68" s="172"/>
      <c r="AC68" s="172"/>
      <c r="AD68" s="172"/>
      <c r="AG68" s="99">
        <f t="shared" si="0"/>
        <v>12</v>
      </c>
      <c r="AH68" s="99">
        <f t="shared" si="1"/>
        <v>0</v>
      </c>
      <c r="AI68" s="99"/>
      <c r="AJ68" s="99">
        <f>IF(AND(D68="",COUNTA($D69:$N$158)&gt;0),1,0)</f>
        <v>0</v>
      </c>
      <c r="AK68" s="99"/>
      <c r="AL68" s="94">
        <f t="shared" si="2"/>
        <v>0</v>
      </c>
      <c r="AM68" s="95">
        <f t="shared" si="3"/>
        <v>0</v>
      </c>
      <c r="AN68" s="95">
        <f t="shared" si="4"/>
        <v>0</v>
      </c>
      <c r="AO68" s="101">
        <f t="shared" si="5"/>
        <v>0</v>
      </c>
      <c r="AP68" s="99"/>
      <c r="AQ68" s="99">
        <f t="shared" si="6"/>
        <v>0</v>
      </c>
      <c r="AT68" s="115" t="b">
        <f t="shared" si="7"/>
        <v>0</v>
      </c>
      <c r="AU68" s="115">
        <f t="shared" si="8"/>
        <v>0</v>
      </c>
      <c r="AV68" s="115" t="str">
        <f t="shared" si="9"/>
        <v/>
      </c>
      <c r="AW68" s="115" t="b">
        <f t="shared" si="10"/>
        <v>0</v>
      </c>
      <c r="AX68" s="115">
        <f t="shared" si="11"/>
        <v>0</v>
      </c>
      <c r="AY68" s="115" t="b">
        <f t="shared" si="12"/>
        <v>0</v>
      </c>
      <c r="AZ68" s="115">
        <f t="shared" si="13"/>
        <v>0</v>
      </c>
      <c r="BB68" s="108">
        <f t="shared" si="14"/>
        <v>0</v>
      </c>
      <c r="BD68" s="108">
        <f t="shared" si="15"/>
        <v>0</v>
      </c>
    </row>
    <row r="69" spans="1:56" ht="15" customHeight="1" thickBot="1">
      <c r="A69" s="72"/>
      <c r="B69" s="8"/>
      <c r="C69" s="117" t="s">
        <v>88</v>
      </c>
      <c r="D69" s="264"/>
      <c r="E69" s="264"/>
      <c r="F69" s="264"/>
      <c r="G69" s="264"/>
      <c r="H69" s="264"/>
      <c r="I69" s="264"/>
      <c r="J69" s="264"/>
      <c r="K69" s="264"/>
      <c r="L69" s="264"/>
      <c r="M69" s="264"/>
      <c r="N69" s="264"/>
      <c r="O69" s="172"/>
      <c r="P69" s="172"/>
      <c r="Q69" s="172"/>
      <c r="R69" s="172"/>
      <c r="S69" s="172"/>
      <c r="T69" s="172"/>
      <c r="U69" s="172"/>
      <c r="V69" s="172"/>
      <c r="W69" s="172"/>
      <c r="X69" s="172"/>
      <c r="Y69" s="172"/>
      <c r="Z69" s="172"/>
      <c r="AA69" s="172"/>
      <c r="AB69" s="172"/>
      <c r="AC69" s="172"/>
      <c r="AD69" s="172"/>
      <c r="AG69" s="99">
        <f t="shared" si="0"/>
        <v>12</v>
      </c>
      <c r="AH69" s="99">
        <f t="shared" si="1"/>
        <v>0</v>
      </c>
      <c r="AI69" s="99"/>
      <c r="AJ69" s="99">
        <f>IF(AND(D69="",COUNTA($D70:$N$158)&gt;0),1,0)</f>
        <v>0</v>
      </c>
      <c r="AK69" s="99"/>
      <c r="AL69" s="94">
        <f t="shared" si="2"/>
        <v>0</v>
      </c>
      <c r="AM69" s="95">
        <f t="shared" si="3"/>
        <v>0</v>
      </c>
      <c r="AN69" s="95">
        <f t="shared" si="4"/>
        <v>0</v>
      </c>
      <c r="AO69" s="101">
        <f t="shared" si="5"/>
        <v>0</v>
      </c>
      <c r="AP69" s="99"/>
      <c r="AQ69" s="99">
        <f t="shared" si="6"/>
        <v>0</v>
      </c>
      <c r="AT69" s="115" t="b">
        <f t="shared" si="7"/>
        <v>0</v>
      </c>
      <c r="AU69" s="115">
        <f t="shared" si="8"/>
        <v>0</v>
      </c>
      <c r="AV69" s="115" t="str">
        <f t="shared" si="9"/>
        <v/>
      </c>
      <c r="AW69" s="115" t="b">
        <f t="shared" si="10"/>
        <v>0</v>
      </c>
      <c r="AX69" s="115">
        <f t="shared" si="11"/>
        <v>0</v>
      </c>
      <c r="AY69" s="115" t="b">
        <f t="shared" si="12"/>
        <v>0</v>
      </c>
      <c r="AZ69" s="115">
        <f t="shared" si="13"/>
        <v>0</v>
      </c>
      <c r="BB69" s="108">
        <f t="shared" si="14"/>
        <v>0</v>
      </c>
      <c r="BD69" s="108">
        <f t="shared" si="15"/>
        <v>0</v>
      </c>
    </row>
    <row r="70" spans="1:56" ht="15" customHeight="1" thickBot="1">
      <c r="A70" s="72"/>
      <c r="B70" s="8"/>
      <c r="C70" s="117" t="s">
        <v>89</v>
      </c>
      <c r="D70" s="264"/>
      <c r="E70" s="264"/>
      <c r="F70" s="264"/>
      <c r="G70" s="264"/>
      <c r="H70" s="264"/>
      <c r="I70" s="264"/>
      <c r="J70" s="264"/>
      <c r="K70" s="264"/>
      <c r="L70" s="264"/>
      <c r="M70" s="264"/>
      <c r="N70" s="264"/>
      <c r="O70" s="172"/>
      <c r="P70" s="172"/>
      <c r="Q70" s="172"/>
      <c r="R70" s="172"/>
      <c r="S70" s="172"/>
      <c r="T70" s="172"/>
      <c r="U70" s="172"/>
      <c r="V70" s="172"/>
      <c r="W70" s="172"/>
      <c r="X70" s="172"/>
      <c r="Y70" s="172"/>
      <c r="Z70" s="172"/>
      <c r="AA70" s="172"/>
      <c r="AB70" s="172"/>
      <c r="AC70" s="172"/>
      <c r="AD70" s="172"/>
      <c r="AG70" s="99">
        <f t="shared" si="0"/>
        <v>12</v>
      </c>
      <c r="AH70" s="99">
        <f t="shared" si="1"/>
        <v>0</v>
      </c>
      <c r="AI70" s="99"/>
      <c r="AJ70" s="99">
        <f>IF(AND(D70="",COUNTA($D71:$N$158)&gt;0),1,0)</f>
        <v>0</v>
      </c>
      <c r="AK70" s="99"/>
      <c r="AL70" s="94">
        <f t="shared" si="2"/>
        <v>0</v>
      </c>
      <c r="AM70" s="95">
        <f t="shared" si="3"/>
        <v>0</v>
      </c>
      <c r="AN70" s="95">
        <f t="shared" si="4"/>
        <v>0</v>
      </c>
      <c r="AO70" s="101">
        <f t="shared" si="5"/>
        <v>0</v>
      </c>
      <c r="AP70" s="99"/>
      <c r="AQ70" s="99">
        <f t="shared" si="6"/>
        <v>0</v>
      </c>
      <c r="AT70" s="115" t="b">
        <f t="shared" si="7"/>
        <v>0</v>
      </c>
      <c r="AU70" s="115">
        <f t="shared" si="8"/>
        <v>0</v>
      </c>
      <c r="AV70" s="115" t="str">
        <f t="shared" si="9"/>
        <v/>
      </c>
      <c r="AW70" s="115" t="b">
        <f t="shared" si="10"/>
        <v>0</v>
      </c>
      <c r="AX70" s="115">
        <f t="shared" si="11"/>
        <v>0</v>
      </c>
      <c r="AY70" s="115" t="b">
        <f t="shared" si="12"/>
        <v>0</v>
      </c>
      <c r="AZ70" s="115">
        <f t="shared" si="13"/>
        <v>0</v>
      </c>
      <c r="BB70" s="108">
        <f t="shared" si="14"/>
        <v>0</v>
      </c>
      <c r="BD70" s="108">
        <f t="shared" si="15"/>
        <v>0</v>
      </c>
    </row>
    <row r="71" spans="1:56" ht="15" customHeight="1" thickBot="1">
      <c r="A71" s="72"/>
      <c r="B71" s="8"/>
      <c r="C71" s="117" t="s">
        <v>90</v>
      </c>
      <c r="D71" s="264"/>
      <c r="E71" s="264"/>
      <c r="F71" s="264"/>
      <c r="G71" s="264"/>
      <c r="H71" s="264"/>
      <c r="I71" s="264"/>
      <c r="J71" s="264"/>
      <c r="K71" s="264"/>
      <c r="L71" s="264"/>
      <c r="M71" s="264"/>
      <c r="N71" s="264"/>
      <c r="O71" s="172"/>
      <c r="P71" s="172"/>
      <c r="Q71" s="172"/>
      <c r="R71" s="172"/>
      <c r="S71" s="172"/>
      <c r="T71" s="172"/>
      <c r="U71" s="172"/>
      <c r="V71" s="172"/>
      <c r="W71" s="172"/>
      <c r="X71" s="172"/>
      <c r="Y71" s="172"/>
      <c r="Z71" s="172"/>
      <c r="AA71" s="172"/>
      <c r="AB71" s="172"/>
      <c r="AC71" s="172"/>
      <c r="AD71" s="172"/>
      <c r="AG71" s="99">
        <f t="shared" si="0"/>
        <v>12</v>
      </c>
      <c r="AH71" s="99">
        <f t="shared" si="1"/>
        <v>0</v>
      </c>
      <c r="AI71" s="99"/>
      <c r="AJ71" s="99">
        <f>IF(AND(D71="",COUNTA($D72:$N$158)&gt;0),1,0)</f>
        <v>0</v>
      </c>
      <c r="AK71" s="99"/>
      <c r="AL71" s="94">
        <f t="shared" si="2"/>
        <v>0</v>
      </c>
      <c r="AM71" s="95">
        <f t="shared" si="3"/>
        <v>0</v>
      </c>
      <c r="AN71" s="95">
        <f t="shared" si="4"/>
        <v>0</v>
      </c>
      <c r="AO71" s="101">
        <f t="shared" si="5"/>
        <v>0</v>
      </c>
      <c r="AP71" s="99"/>
      <c r="AQ71" s="99">
        <f t="shared" si="6"/>
        <v>0</v>
      </c>
      <c r="AT71" s="115" t="b">
        <f t="shared" si="7"/>
        <v>0</v>
      </c>
      <c r="AU71" s="115">
        <f t="shared" si="8"/>
        <v>0</v>
      </c>
      <c r="AV71" s="115" t="str">
        <f t="shared" si="9"/>
        <v/>
      </c>
      <c r="AW71" s="115" t="b">
        <f t="shared" si="10"/>
        <v>0</v>
      </c>
      <c r="AX71" s="115">
        <f t="shared" si="11"/>
        <v>0</v>
      </c>
      <c r="AY71" s="115" t="b">
        <f t="shared" si="12"/>
        <v>0</v>
      </c>
      <c r="AZ71" s="115">
        <f t="shared" si="13"/>
        <v>0</v>
      </c>
      <c r="BB71" s="108">
        <f t="shared" si="14"/>
        <v>0</v>
      </c>
      <c r="BD71" s="108">
        <f t="shared" si="15"/>
        <v>0</v>
      </c>
    </row>
    <row r="72" spans="1:56" ht="15" customHeight="1" thickBot="1">
      <c r="A72" s="72"/>
      <c r="B72" s="8"/>
      <c r="C72" s="117" t="s">
        <v>91</v>
      </c>
      <c r="D72" s="264"/>
      <c r="E72" s="264"/>
      <c r="F72" s="264"/>
      <c r="G72" s="264"/>
      <c r="H72" s="264"/>
      <c r="I72" s="264"/>
      <c r="J72" s="264"/>
      <c r="K72" s="264"/>
      <c r="L72" s="264"/>
      <c r="M72" s="264"/>
      <c r="N72" s="264"/>
      <c r="O72" s="172"/>
      <c r="P72" s="172"/>
      <c r="Q72" s="172"/>
      <c r="R72" s="172"/>
      <c r="S72" s="172"/>
      <c r="T72" s="172"/>
      <c r="U72" s="172"/>
      <c r="V72" s="172"/>
      <c r="W72" s="172"/>
      <c r="X72" s="172"/>
      <c r="Y72" s="172"/>
      <c r="Z72" s="172"/>
      <c r="AA72" s="172"/>
      <c r="AB72" s="172"/>
      <c r="AC72" s="172"/>
      <c r="AD72" s="172"/>
      <c r="AG72" s="99">
        <f t="shared" si="0"/>
        <v>12</v>
      </c>
      <c r="AH72" s="99">
        <f t="shared" si="1"/>
        <v>0</v>
      </c>
      <c r="AI72" s="99"/>
      <c r="AJ72" s="99">
        <f>IF(AND(D72="",COUNTA($D73:$N$158)&gt;0),1,0)</f>
        <v>0</v>
      </c>
      <c r="AK72" s="99"/>
      <c r="AL72" s="94">
        <f t="shared" si="2"/>
        <v>0</v>
      </c>
      <c r="AM72" s="95">
        <f t="shared" si="3"/>
        <v>0</v>
      </c>
      <c r="AN72" s="95">
        <f t="shared" si="4"/>
        <v>0</v>
      </c>
      <c r="AO72" s="101">
        <f t="shared" si="5"/>
        <v>0</v>
      </c>
      <c r="AP72" s="99"/>
      <c r="AQ72" s="99">
        <f t="shared" si="6"/>
        <v>0</v>
      </c>
      <c r="AT72" s="115" t="b">
        <f t="shared" si="7"/>
        <v>0</v>
      </c>
      <c r="AU72" s="115">
        <f t="shared" si="8"/>
        <v>0</v>
      </c>
      <c r="AV72" s="115" t="str">
        <f t="shared" si="9"/>
        <v/>
      </c>
      <c r="AW72" s="115" t="b">
        <f t="shared" si="10"/>
        <v>0</v>
      </c>
      <c r="AX72" s="115">
        <f t="shared" si="11"/>
        <v>0</v>
      </c>
      <c r="AY72" s="115" t="b">
        <f t="shared" si="12"/>
        <v>0</v>
      </c>
      <c r="AZ72" s="115">
        <f t="shared" si="13"/>
        <v>0</v>
      </c>
      <c r="BB72" s="108">
        <f t="shared" si="14"/>
        <v>0</v>
      </c>
      <c r="BD72" s="108">
        <f t="shared" si="15"/>
        <v>0</v>
      </c>
    </row>
    <row r="73" spans="1:56" ht="15" customHeight="1" thickBot="1">
      <c r="A73" s="72"/>
      <c r="B73" s="8"/>
      <c r="C73" s="117" t="s">
        <v>92</v>
      </c>
      <c r="D73" s="264"/>
      <c r="E73" s="264"/>
      <c r="F73" s="264"/>
      <c r="G73" s="264"/>
      <c r="H73" s="264"/>
      <c r="I73" s="264"/>
      <c r="J73" s="264"/>
      <c r="K73" s="264"/>
      <c r="L73" s="264"/>
      <c r="M73" s="264"/>
      <c r="N73" s="264"/>
      <c r="O73" s="172"/>
      <c r="P73" s="172"/>
      <c r="Q73" s="172"/>
      <c r="R73" s="172"/>
      <c r="S73" s="172"/>
      <c r="T73" s="172"/>
      <c r="U73" s="172"/>
      <c r="V73" s="172"/>
      <c r="W73" s="172"/>
      <c r="X73" s="172"/>
      <c r="Y73" s="172"/>
      <c r="Z73" s="172"/>
      <c r="AA73" s="172"/>
      <c r="AB73" s="172"/>
      <c r="AC73" s="172"/>
      <c r="AD73" s="172"/>
      <c r="AG73" s="99">
        <f t="shared" si="0"/>
        <v>12</v>
      </c>
      <c r="AH73" s="99">
        <f t="shared" si="1"/>
        <v>0</v>
      </c>
      <c r="AI73" s="99"/>
      <c r="AJ73" s="99">
        <f>IF(AND(D73="",COUNTA($D74:$N$158)&gt;0),1,0)</f>
        <v>0</v>
      </c>
      <c r="AK73" s="99"/>
      <c r="AL73" s="94">
        <f t="shared" si="2"/>
        <v>0</v>
      </c>
      <c r="AM73" s="95">
        <f t="shared" si="3"/>
        <v>0</v>
      </c>
      <c r="AN73" s="95">
        <f t="shared" si="4"/>
        <v>0</v>
      </c>
      <c r="AO73" s="101">
        <f t="shared" si="5"/>
        <v>0</v>
      </c>
      <c r="AP73" s="99"/>
      <c r="AQ73" s="99">
        <f t="shared" si="6"/>
        <v>0</v>
      </c>
      <c r="AT73" s="115" t="b">
        <f t="shared" si="7"/>
        <v>0</v>
      </c>
      <c r="AU73" s="115">
        <f t="shared" si="8"/>
        <v>0</v>
      </c>
      <c r="AV73" s="115" t="str">
        <f t="shared" si="9"/>
        <v/>
      </c>
      <c r="AW73" s="115" t="b">
        <f t="shared" si="10"/>
        <v>0</v>
      </c>
      <c r="AX73" s="115">
        <f t="shared" si="11"/>
        <v>0</v>
      </c>
      <c r="AY73" s="115" t="b">
        <f t="shared" si="12"/>
        <v>0</v>
      </c>
      <c r="AZ73" s="115">
        <f t="shared" si="13"/>
        <v>0</v>
      </c>
      <c r="BB73" s="108">
        <f t="shared" si="14"/>
        <v>0</v>
      </c>
      <c r="BD73" s="108">
        <f t="shared" si="15"/>
        <v>0</v>
      </c>
    </row>
    <row r="74" spans="1:56" ht="15" customHeight="1" thickBot="1">
      <c r="A74" s="72"/>
      <c r="B74" s="8"/>
      <c r="C74" s="117" t="s">
        <v>108</v>
      </c>
      <c r="D74" s="264"/>
      <c r="E74" s="264"/>
      <c r="F74" s="264"/>
      <c r="G74" s="264"/>
      <c r="H74" s="264"/>
      <c r="I74" s="264"/>
      <c r="J74" s="264"/>
      <c r="K74" s="264"/>
      <c r="L74" s="264"/>
      <c r="M74" s="264"/>
      <c r="N74" s="264"/>
      <c r="O74" s="172"/>
      <c r="P74" s="172"/>
      <c r="Q74" s="172"/>
      <c r="R74" s="172"/>
      <c r="S74" s="172"/>
      <c r="T74" s="172"/>
      <c r="U74" s="172"/>
      <c r="V74" s="172"/>
      <c r="W74" s="172"/>
      <c r="X74" s="172"/>
      <c r="Y74" s="172"/>
      <c r="Z74" s="172"/>
      <c r="AA74" s="172"/>
      <c r="AB74" s="172"/>
      <c r="AC74" s="172"/>
      <c r="AD74" s="172"/>
      <c r="AG74" s="99">
        <f t="shared" si="0"/>
        <v>12</v>
      </c>
      <c r="AH74" s="99">
        <f t="shared" si="1"/>
        <v>0</v>
      </c>
      <c r="AI74" s="99"/>
      <c r="AJ74" s="99">
        <f>IF(AND(D74="",COUNTA($D75:$N$158)&gt;0),1,0)</f>
        <v>0</v>
      </c>
      <c r="AK74" s="99"/>
      <c r="AL74" s="94">
        <f t="shared" si="2"/>
        <v>0</v>
      </c>
      <c r="AM74" s="95">
        <f t="shared" si="3"/>
        <v>0</v>
      </c>
      <c r="AN74" s="95">
        <f t="shared" si="4"/>
        <v>0</v>
      </c>
      <c r="AO74" s="101">
        <f t="shared" si="5"/>
        <v>0</v>
      </c>
      <c r="AP74" s="99"/>
      <c r="AQ74" s="99">
        <f t="shared" si="6"/>
        <v>0</v>
      </c>
      <c r="AT74" s="115" t="b">
        <f t="shared" si="7"/>
        <v>0</v>
      </c>
      <c r="AU74" s="115">
        <f t="shared" si="8"/>
        <v>0</v>
      </c>
      <c r="AV74" s="115" t="str">
        <f t="shared" si="9"/>
        <v/>
      </c>
      <c r="AW74" s="115" t="b">
        <f t="shared" si="10"/>
        <v>0</v>
      </c>
      <c r="AX74" s="115">
        <f t="shared" si="11"/>
        <v>0</v>
      </c>
      <c r="AY74" s="115" t="b">
        <f t="shared" si="12"/>
        <v>0</v>
      </c>
      <c r="AZ74" s="115">
        <f t="shared" si="13"/>
        <v>0</v>
      </c>
      <c r="BB74" s="108">
        <f t="shared" si="14"/>
        <v>0</v>
      </c>
      <c r="BD74" s="108">
        <f t="shared" si="15"/>
        <v>0</v>
      </c>
    </row>
    <row r="75" spans="1:56" ht="15" customHeight="1" thickBot="1">
      <c r="A75" s="72"/>
      <c r="B75" s="8"/>
      <c r="C75" s="117" t="s">
        <v>109</v>
      </c>
      <c r="D75" s="264"/>
      <c r="E75" s="264"/>
      <c r="F75" s="264"/>
      <c r="G75" s="264"/>
      <c r="H75" s="264"/>
      <c r="I75" s="264"/>
      <c r="J75" s="264"/>
      <c r="K75" s="264"/>
      <c r="L75" s="264"/>
      <c r="M75" s="264"/>
      <c r="N75" s="264"/>
      <c r="O75" s="172"/>
      <c r="P75" s="172"/>
      <c r="Q75" s="172"/>
      <c r="R75" s="172"/>
      <c r="S75" s="172"/>
      <c r="T75" s="172"/>
      <c r="U75" s="172"/>
      <c r="V75" s="172"/>
      <c r="W75" s="172"/>
      <c r="X75" s="172"/>
      <c r="Y75" s="172"/>
      <c r="Z75" s="172"/>
      <c r="AA75" s="172"/>
      <c r="AB75" s="172"/>
      <c r="AC75" s="172"/>
      <c r="AD75" s="172"/>
      <c r="AG75" s="99">
        <f t="shared" si="0"/>
        <v>12</v>
      </c>
      <c r="AH75" s="99">
        <f t="shared" si="1"/>
        <v>0</v>
      </c>
      <c r="AI75" s="99"/>
      <c r="AJ75" s="99">
        <f>IF(AND(D75="",COUNTA($D76:$N$158)&gt;0),1,0)</f>
        <v>0</v>
      </c>
      <c r="AK75" s="99"/>
      <c r="AL75" s="94">
        <f t="shared" si="2"/>
        <v>0</v>
      </c>
      <c r="AM75" s="95">
        <f t="shared" si="3"/>
        <v>0</v>
      </c>
      <c r="AN75" s="95">
        <f t="shared" si="4"/>
        <v>0</v>
      </c>
      <c r="AO75" s="101">
        <f t="shared" si="5"/>
        <v>0</v>
      </c>
      <c r="AP75" s="99"/>
      <c r="AQ75" s="99">
        <f t="shared" si="6"/>
        <v>0</v>
      </c>
      <c r="AT75" s="115" t="b">
        <f t="shared" si="7"/>
        <v>0</v>
      </c>
      <c r="AU75" s="115">
        <f t="shared" si="8"/>
        <v>0</v>
      </c>
      <c r="AV75" s="115" t="str">
        <f t="shared" si="9"/>
        <v/>
      </c>
      <c r="AW75" s="115" t="b">
        <f t="shared" si="10"/>
        <v>0</v>
      </c>
      <c r="AX75" s="115">
        <f t="shared" si="11"/>
        <v>0</v>
      </c>
      <c r="AY75" s="115" t="b">
        <f t="shared" si="12"/>
        <v>0</v>
      </c>
      <c r="AZ75" s="115">
        <f t="shared" si="13"/>
        <v>0</v>
      </c>
      <c r="BB75" s="108">
        <f t="shared" si="14"/>
        <v>0</v>
      </c>
      <c r="BD75" s="108">
        <f t="shared" si="15"/>
        <v>0</v>
      </c>
    </row>
    <row r="76" spans="1:56" ht="15" customHeight="1" thickBot="1">
      <c r="A76" s="72"/>
      <c r="B76" s="8"/>
      <c r="C76" s="117" t="s">
        <v>110</v>
      </c>
      <c r="D76" s="264"/>
      <c r="E76" s="264"/>
      <c r="F76" s="264"/>
      <c r="G76" s="264"/>
      <c r="H76" s="264"/>
      <c r="I76" s="264"/>
      <c r="J76" s="264"/>
      <c r="K76" s="264"/>
      <c r="L76" s="264"/>
      <c r="M76" s="264"/>
      <c r="N76" s="264"/>
      <c r="O76" s="172"/>
      <c r="P76" s="172"/>
      <c r="Q76" s="172"/>
      <c r="R76" s="172"/>
      <c r="S76" s="172"/>
      <c r="T76" s="172"/>
      <c r="U76" s="172"/>
      <c r="V76" s="172"/>
      <c r="W76" s="172"/>
      <c r="X76" s="172"/>
      <c r="Y76" s="172"/>
      <c r="Z76" s="172"/>
      <c r="AA76" s="172"/>
      <c r="AB76" s="172"/>
      <c r="AC76" s="172"/>
      <c r="AD76" s="172"/>
      <c r="AG76" s="99">
        <f t="shared" si="0"/>
        <v>12</v>
      </c>
      <c r="AH76" s="99">
        <f t="shared" si="1"/>
        <v>0</v>
      </c>
      <c r="AI76" s="99"/>
      <c r="AJ76" s="99">
        <f>IF(AND(D76="",COUNTA($D77:$N$158)&gt;0),1,0)</f>
        <v>0</v>
      </c>
      <c r="AK76" s="99"/>
      <c r="AL76" s="94">
        <f t="shared" si="2"/>
        <v>0</v>
      </c>
      <c r="AM76" s="95">
        <f t="shared" si="3"/>
        <v>0</v>
      </c>
      <c r="AN76" s="95">
        <f t="shared" si="4"/>
        <v>0</v>
      </c>
      <c r="AO76" s="101">
        <f t="shared" si="5"/>
        <v>0</v>
      </c>
      <c r="AP76" s="99"/>
      <c r="AQ76" s="99">
        <f t="shared" si="6"/>
        <v>0</v>
      </c>
      <c r="AT76" s="115" t="b">
        <f t="shared" si="7"/>
        <v>0</v>
      </c>
      <c r="AU76" s="115">
        <f t="shared" si="8"/>
        <v>0</v>
      </c>
      <c r="AV76" s="115" t="str">
        <f t="shared" si="9"/>
        <v/>
      </c>
      <c r="AW76" s="115" t="b">
        <f t="shared" si="10"/>
        <v>0</v>
      </c>
      <c r="AX76" s="115">
        <f t="shared" si="11"/>
        <v>0</v>
      </c>
      <c r="AY76" s="115" t="b">
        <f t="shared" si="12"/>
        <v>0</v>
      </c>
      <c r="AZ76" s="115">
        <f t="shared" si="13"/>
        <v>0</v>
      </c>
      <c r="BB76" s="108">
        <f t="shared" si="14"/>
        <v>0</v>
      </c>
      <c r="BD76" s="108">
        <f t="shared" si="15"/>
        <v>0</v>
      </c>
    </row>
    <row r="77" spans="1:56" ht="15" customHeight="1" thickBot="1">
      <c r="A77" s="72"/>
      <c r="B77" s="8"/>
      <c r="C77" s="117" t="s">
        <v>111</v>
      </c>
      <c r="D77" s="264"/>
      <c r="E77" s="264"/>
      <c r="F77" s="264"/>
      <c r="G77" s="264"/>
      <c r="H77" s="264"/>
      <c r="I77" s="264"/>
      <c r="J77" s="264"/>
      <c r="K77" s="264"/>
      <c r="L77" s="264"/>
      <c r="M77" s="264"/>
      <c r="N77" s="264"/>
      <c r="O77" s="172"/>
      <c r="P77" s="172"/>
      <c r="Q77" s="172"/>
      <c r="R77" s="172"/>
      <c r="S77" s="172"/>
      <c r="T77" s="172"/>
      <c r="U77" s="172"/>
      <c r="V77" s="172"/>
      <c r="W77" s="172"/>
      <c r="X77" s="172"/>
      <c r="Y77" s="172"/>
      <c r="Z77" s="172"/>
      <c r="AA77" s="172"/>
      <c r="AB77" s="172"/>
      <c r="AC77" s="172"/>
      <c r="AD77" s="172"/>
      <c r="AG77" s="99">
        <f t="shared" si="0"/>
        <v>12</v>
      </c>
      <c r="AH77" s="99">
        <f t="shared" si="1"/>
        <v>0</v>
      </c>
      <c r="AI77" s="99"/>
      <c r="AJ77" s="99">
        <f>IF(AND(D77="",COUNTA($D78:$N$158)&gt;0),1,0)</f>
        <v>0</v>
      </c>
      <c r="AK77" s="99"/>
      <c r="AL77" s="94">
        <f t="shared" si="2"/>
        <v>0</v>
      </c>
      <c r="AM77" s="95">
        <f t="shared" si="3"/>
        <v>0</v>
      </c>
      <c r="AN77" s="95">
        <f t="shared" si="4"/>
        <v>0</v>
      </c>
      <c r="AO77" s="101">
        <f t="shared" si="5"/>
        <v>0</v>
      </c>
      <c r="AP77" s="99"/>
      <c r="AQ77" s="99">
        <f t="shared" si="6"/>
        <v>0</v>
      </c>
      <c r="AT77" s="115" t="b">
        <f t="shared" si="7"/>
        <v>0</v>
      </c>
      <c r="AU77" s="115">
        <f t="shared" si="8"/>
        <v>0</v>
      </c>
      <c r="AV77" s="115" t="str">
        <f t="shared" si="9"/>
        <v/>
      </c>
      <c r="AW77" s="115" t="b">
        <f t="shared" si="10"/>
        <v>0</v>
      </c>
      <c r="AX77" s="115">
        <f t="shared" si="11"/>
        <v>0</v>
      </c>
      <c r="AY77" s="115" t="b">
        <f t="shared" si="12"/>
        <v>0</v>
      </c>
      <c r="AZ77" s="115">
        <f t="shared" si="13"/>
        <v>0</v>
      </c>
      <c r="BB77" s="108">
        <f t="shared" si="14"/>
        <v>0</v>
      </c>
      <c r="BD77" s="108">
        <f t="shared" si="15"/>
        <v>0</v>
      </c>
    </row>
    <row r="78" spans="1:56" ht="15" customHeight="1" thickBot="1">
      <c r="A78" s="72"/>
      <c r="B78" s="8"/>
      <c r="C78" s="117" t="s">
        <v>112</v>
      </c>
      <c r="D78" s="264"/>
      <c r="E78" s="264"/>
      <c r="F78" s="264"/>
      <c r="G78" s="264"/>
      <c r="H78" s="264"/>
      <c r="I78" s="264"/>
      <c r="J78" s="264"/>
      <c r="K78" s="264"/>
      <c r="L78" s="264"/>
      <c r="M78" s="264"/>
      <c r="N78" s="264"/>
      <c r="O78" s="172"/>
      <c r="P78" s="172"/>
      <c r="Q78" s="172"/>
      <c r="R78" s="172"/>
      <c r="S78" s="172"/>
      <c r="T78" s="172"/>
      <c r="U78" s="172"/>
      <c r="V78" s="172"/>
      <c r="W78" s="172"/>
      <c r="X78" s="172"/>
      <c r="Y78" s="172"/>
      <c r="Z78" s="172"/>
      <c r="AA78" s="172"/>
      <c r="AB78" s="172"/>
      <c r="AC78" s="172"/>
      <c r="AD78" s="172"/>
      <c r="AG78" s="99">
        <f t="shared" si="0"/>
        <v>12</v>
      </c>
      <c r="AH78" s="99">
        <f t="shared" si="1"/>
        <v>0</v>
      </c>
      <c r="AI78" s="99"/>
      <c r="AJ78" s="99">
        <f>IF(AND(D78="",COUNTA($D79:$N$158)&gt;0),1,0)</f>
        <v>0</v>
      </c>
      <c r="AK78" s="99"/>
      <c r="AL78" s="94">
        <f t="shared" si="2"/>
        <v>0</v>
      </c>
      <c r="AM78" s="95">
        <f t="shared" si="3"/>
        <v>0</v>
      </c>
      <c r="AN78" s="95">
        <f t="shared" si="4"/>
        <v>0</v>
      </c>
      <c r="AO78" s="101">
        <f t="shared" si="5"/>
        <v>0</v>
      </c>
      <c r="AP78" s="99"/>
      <c r="AQ78" s="99">
        <f t="shared" si="6"/>
        <v>0</v>
      </c>
      <c r="AT78" s="115" t="b">
        <f t="shared" si="7"/>
        <v>0</v>
      </c>
      <c r="AU78" s="115">
        <f t="shared" si="8"/>
        <v>0</v>
      </c>
      <c r="AV78" s="115" t="str">
        <f t="shared" si="9"/>
        <v/>
      </c>
      <c r="AW78" s="115" t="b">
        <f t="shared" si="10"/>
        <v>0</v>
      </c>
      <c r="AX78" s="115">
        <f t="shared" si="11"/>
        <v>0</v>
      </c>
      <c r="AY78" s="115" t="b">
        <f t="shared" si="12"/>
        <v>0</v>
      </c>
      <c r="AZ78" s="115">
        <f t="shared" si="13"/>
        <v>0</v>
      </c>
      <c r="BB78" s="108">
        <f t="shared" si="14"/>
        <v>0</v>
      </c>
      <c r="BD78" s="108">
        <f t="shared" si="15"/>
        <v>0</v>
      </c>
    </row>
    <row r="79" spans="1:56" ht="15" customHeight="1" thickBot="1">
      <c r="A79" s="72"/>
      <c r="B79" s="8"/>
      <c r="C79" s="117" t="s">
        <v>113</v>
      </c>
      <c r="D79" s="264"/>
      <c r="E79" s="264"/>
      <c r="F79" s="264"/>
      <c r="G79" s="264"/>
      <c r="H79" s="264"/>
      <c r="I79" s="264"/>
      <c r="J79" s="264"/>
      <c r="K79" s="264"/>
      <c r="L79" s="264"/>
      <c r="M79" s="264"/>
      <c r="N79" s="264"/>
      <c r="O79" s="172"/>
      <c r="P79" s="172"/>
      <c r="Q79" s="172"/>
      <c r="R79" s="172"/>
      <c r="S79" s="172"/>
      <c r="T79" s="172"/>
      <c r="U79" s="172"/>
      <c r="V79" s="172"/>
      <c r="W79" s="172"/>
      <c r="X79" s="172"/>
      <c r="Y79" s="172"/>
      <c r="Z79" s="172"/>
      <c r="AA79" s="172"/>
      <c r="AB79" s="172"/>
      <c r="AC79" s="172"/>
      <c r="AD79" s="172"/>
      <c r="AG79" s="99">
        <f t="shared" si="0"/>
        <v>12</v>
      </c>
      <c r="AH79" s="99">
        <f t="shared" si="1"/>
        <v>0</v>
      </c>
      <c r="AI79" s="99"/>
      <c r="AJ79" s="99">
        <f>IF(AND(D79="",COUNTA($D80:$N$158)&gt;0),1,0)</f>
        <v>0</v>
      </c>
      <c r="AK79" s="99"/>
      <c r="AL79" s="94">
        <f t="shared" si="2"/>
        <v>0</v>
      </c>
      <c r="AM79" s="95">
        <f t="shared" si="3"/>
        <v>0</v>
      </c>
      <c r="AN79" s="95">
        <f t="shared" si="4"/>
        <v>0</v>
      </c>
      <c r="AO79" s="101">
        <f t="shared" si="5"/>
        <v>0</v>
      </c>
      <c r="AP79" s="99"/>
      <c r="AQ79" s="99">
        <f t="shared" si="6"/>
        <v>0</v>
      </c>
      <c r="AT79" s="115" t="b">
        <f t="shared" si="7"/>
        <v>0</v>
      </c>
      <c r="AU79" s="115">
        <f t="shared" si="8"/>
        <v>0</v>
      </c>
      <c r="AV79" s="115" t="str">
        <f t="shared" si="9"/>
        <v/>
      </c>
      <c r="AW79" s="115" t="b">
        <f t="shared" si="10"/>
        <v>0</v>
      </c>
      <c r="AX79" s="115">
        <f t="shared" si="11"/>
        <v>0</v>
      </c>
      <c r="AY79" s="115" t="b">
        <f t="shared" si="12"/>
        <v>0</v>
      </c>
      <c r="AZ79" s="115">
        <f t="shared" si="13"/>
        <v>0</v>
      </c>
      <c r="BB79" s="108">
        <f t="shared" si="14"/>
        <v>0</v>
      </c>
      <c r="BD79" s="108">
        <f t="shared" si="15"/>
        <v>0</v>
      </c>
    </row>
    <row r="80" spans="1:56" ht="15" customHeight="1" thickBot="1">
      <c r="A80" s="72"/>
      <c r="B80" s="8"/>
      <c r="C80" s="117" t="s">
        <v>114</v>
      </c>
      <c r="D80" s="264"/>
      <c r="E80" s="264"/>
      <c r="F80" s="264"/>
      <c r="G80" s="264"/>
      <c r="H80" s="264"/>
      <c r="I80" s="264"/>
      <c r="J80" s="264"/>
      <c r="K80" s="264"/>
      <c r="L80" s="264"/>
      <c r="M80" s="264"/>
      <c r="N80" s="264"/>
      <c r="O80" s="172"/>
      <c r="P80" s="172"/>
      <c r="Q80" s="172"/>
      <c r="R80" s="172"/>
      <c r="S80" s="172"/>
      <c r="T80" s="172"/>
      <c r="U80" s="172"/>
      <c r="V80" s="172"/>
      <c r="W80" s="172"/>
      <c r="X80" s="172"/>
      <c r="Y80" s="172"/>
      <c r="Z80" s="172"/>
      <c r="AA80" s="172"/>
      <c r="AB80" s="172"/>
      <c r="AC80" s="172"/>
      <c r="AD80" s="172"/>
      <c r="AG80" s="99">
        <f t="shared" si="0"/>
        <v>12</v>
      </c>
      <c r="AH80" s="99">
        <f t="shared" si="1"/>
        <v>0</v>
      </c>
      <c r="AI80" s="99"/>
      <c r="AJ80" s="99">
        <f>IF(AND(D80="",COUNTA($D81:$N$158)&gt;0),1,0)</f>
        <v>0</v>
      </c>
      <c r="AK80" s="99"/>
      <c r="AL80" s="94">
        <f t="shared" si="2"/>
        <v>0</v>
      </c>
      <c r="AM80" s="95">
        <f t="shared" si="3"/>
        <v>0</v>
      </c>
      <c r="AN80" s="95">
        <f t="shared" si="4"/>
        <v>0</v>
      </c>
      <c r="AO80" s="101">
        <f t="shared" si="5"/>
        <v>0</v>
      </c>
      <c r="AP80" s="99"/>
      <c r="AQ80" s="99">
        <f t="shared" si="6"/>
        <v>0</v>
      </c>
      <c r="AT80" s="115" t="b">
        <f t="shared" si="7"/>
        <v>0</v>
      </c>
      <c r="AU80" s="115">
        <f t="shared" si="8"/>
        <v>0</v>
      </c>
      <c r="AV80" s="115" t="str">
        <f t="shared" si="9"/>
        <v/>
      </c>
      <c r="AW80" s="115" t="b">
        <f t="shared" si="10"/>
        <v>0</v>
      </c>
      <c r="AX80" s="115">
        <f t="shared" si="11"/>
        <v>0</v>
      </c>
      <c r="AY80" s="115" t="b">
        <f t="shared" si="12"/>
        <v>0</v>
      </c>
      <c r="AZ80" s="115">
        <f t="shared" si="13"/>
        <v>0</v>
      </c>
      <c r="BB80" s="108">
        <f t="shared" si="14"/>
        <v>0</v>
      </c>
      <c r="BD80" s="108">
        <f t="shared" si="15"/>
        <v>0</v>
      </c>
    </row>
    <row r="81" spans="1:56" ht="15" customHeight="1" thickBot="1">
      <c r="A81" s="72"/>
      <c r="B81" s="8"/>
      <c r="C81" s="117" t="s">
        <v>115</v>
      </c>
      <c r="D81" s="264"/>
      <c r="E81" s="264"/>
      <c r="F81" s="264"/>
      <c r="G81" s="264"/>
      <c r="H81" s="264"/>
      <c r="I81" s="264"/>
      <c r="J81" s="264"/>
      <c r="K81" s="264"/>
      <c r="L81" s="264"/>
      <c r="M81" s="264"/>
      <c r="N81" s="264"/>
      <c r="O81" s="172"/>
      <c r="P81" s="172"/>
      <c r="Q81" s="172"/>
      <c r="R81" s="172"/>
      <c r="S81" s="172"/>
      <c r="T81" s="172"/>
      <c r="U81" s="172"/>
      <c r="V81" s="172"/>
      <c r="W81" s="172"/>
      <c r="X81" s="172"/>
      <c r="Y81" s="172"/>
      <c r="Z81" s="172"/>
      <c r="AA81" s="172"/>
      <c r="AB81" s="172"/>
      <c r="AC81" s="172"/>
      <c r="AD81" s="172"/>
      <c r="AG81" s="99">
        <f t="shared" si="0"/>
        <v>12</v>
      </c>
      <c r="AH81" s="99">
        <f t="shared" si="1"/>
        <v>0</v>
      </c>
      <c r="AI81" s="99"/>
      <c r="AJ81" s="99">
        <f>IF(AND(D81="",COUNTA($D82:$N$158)&gt;0),1,0)</f>
        <v>0</v>
      </c>
      <c r="AK81" s="99"/>
      <c r="AL81" s="94">
        <f t="shared" si="2"/>
        <v>0</v>
      </c>
      <c r="AM81" s="95">
        <f t="shared" si="3"/>
        <v>0</v>
      </c>
      <c r="AN81" s="95">
        <f t="shared" si="4"/>
        <v>0</v>
      </c>
      <c r="AO81" s="101">
        <f t="shared" si="5"/>
        <v>0</v>
      </c>
      <c r="AP81" s="99"/>
      <c r="AQ81" s="99">
        <f t="shared" si="6"/>
        <v>0</v>
      </c>
      <c r="AT81" s="115" t="b">
        <f t="shared" si="7"/>
        <v>0</v>
      </c>
      <c r="AU81" s="115">
        <f t="shared" si="8"/>
        <v>0</v>
      </c>
      <c r="AV81" s="115" t="str">
        <f t="shared" si="9"/>
        <v/>
      </c>
      <c r="AW81" s="115" t="b">
        <f t="shared" si="10"/>
        <v>0</v>
      </c>
      <c r="AX81" s="115">
        <f t="shared" si="11"/>
        <v>0</v>
      </c>
      <c r="AY81" s="115" t="b">
        <f t="shared" si="12"/>
        <v>0</v>
      </c>
      <c r="AZ81" s="115">
        <f t="shared" si="13"/>
        <v>0</v>
      </c>
      <c r="BB81" s="108">
        <f t="shared" si="14"/>
        <v>0</v>
      </c>
      <c r="BD81" s="108">
        <f t="shared" si="15"/>
        <v>0</v>
      </c>
    </row>
    <row r="82" spans="1:56" ht="15" customHeight="1" thickBot="1">
      <c r="A82" s="72"/>
      <c r="B82" s="8"/>
      <c r="C82" s="117" t="s">
        <v>116</v>
      </c>
      <c r="D82" s="264"/>
      <c r="E82" s="264"/>
      <c r="F82" s="264"/>
      <c r="G82" s="264"/>
      <c r="H82" s="264"/>
      <c r="I82" s="264"/>
      <c r="J82" s="264"/>
      <c r="K82" s="264"/>
      <c r="L82" s="264"/>
      <c r="M82" s="264"/>
      <c r="N82" s="264"/>
      <c r="O82" s="172"/>
      <c r="P82" s="172"/>
      <c r="Q82" s="172"/>
      <c r="R82" s="172"/>
      <c r="S82" s="172"/>
      <c r="T82" s="172"/>
      <c r="U82" s="172"/>
      <c r="V82" s="172"/>
      <c r="W82" s="172"/>
      <c r="X82" s="172"/>
      <c r="Y82" s="172"/>
      <c r="Z82" s="172"/>
      <c r="AA82" s="172"/>
      <c r="AB82" s="172"/>
      <c r="AC82" s="172"/>
      <c r="AD82" s="172"/>
      <c r="AG82" s="99">
        <f t="shared" si="0"/>
        <v>12</v>
      </c>
      <c r="AH82" s="99">
        <f t="shared" si="1"/>
        <v>0</v>
      </c>
      <c r="AI82" s="99"/>
      <c r="AJ82" s="99">
        <f>IF(AND(D82="",COUNTA($D83:$N$158)&gt;0),1,0)</f>
        <v>0</v>
      </c>
      <c r="AK82" s="99"/>
      <c r="AL82" s="94">
        <f t="shared" si="2"/>
        <v>0</v>
      </c>
      <c r="AM82" s="95">
        <f t="shared" si="3"/>
        <v>0</v>
      </c>
      <c r="AN82" s="95">
        <f t="shared" si="4"/>
        <v>0</v>
      </c>
      <c r="AO82" s="101">
        <f t="shared" si="5"/>
        <v>0</v>
      </c>
      <c r="AP82" s="99"/>
      <c r="AQ82" s="99">
        <f t="shared" si="6"/>
        <v>0</v>
      </c>
      <c r="AT82" s="115" t="b">
        <f t="shared" si="7"/>
        <v>0</v>
      </c>
      <c r="AU82" s="115">
        <f t="shared" si="8"/>
        <v>0</v>
      </c>
      <c r="AV82" s="115" t="str">
        <f t="shared" si="9"/>
        <v/>
      </c>
      <c r="AW82" s="115" t="b">
        <f t="shared" si="10"/>
        <v>0</v>
      </c>
      <c r="AX82" s="115">
        <f t="shared" si="11"/>
        <v>0</v>
      </c>
      <c r="AY82" s="115" t="b">
        <f t="shared" si="12"/>
        <v>0</v>
      </c>
      <c r="AZ82" s="115">
        <f t="shared" si="13"/>
        <v>0</v>
      </c>
      <c r="BB82" s="108">
        <f t="shared" si="14"/>
        <v>0</v>
      </c>
      <c r="BD82" s="108">
        <f t="shared" si="15"/>
        <v>0</v>
      </c>
    </row>
    <row r="83" spans="1:56" ht="15" customHeight="1" thickBot="1">
      <c r="A83" s="72"/>
      <c r="B83" s="8"/>
      <c r="C83" s="117" t="s">
        <v>117</v>
      </c>
      <c r="D83" s="264"/>
      <c r="E83" s="264"/>
      <c r="F83" s="264"/>
      <c r="G83" s="264"/>
      <c r="H83" s="264"/>
      <c r="I83" s="264"/>
      <c r="J83" s="264"/>
      <c r="K83" s="264"/>
      <c r="L83" s="264"/>
      <c r="M83" s="264"/>
      <c r="N83" s="264"/>
      <c r="O83" s="172"/>
      <c r="P83" s="172"/>
      <c r="Q83" s="172"/>
      <c r="R83" s="172"/>
      <c r="S83" s="172"/>
      <c r="T83" s="172"/>
      <c r="U83" s="172"/>
      <c r="V83" s="172"/>
      <c r="W83" s="172"/>
      <c r="X83" s="172"/>
      <c r="Y83" s="172"/>
      <c r="Z83" s="172"/>
      <c r="AA83" s="172"/>
      <c r="AB83" s="172"/>
      <c r="AC83" s="172"/>
      <c r="AD83" s="172"/>
      <c r="AG83" s="99">
        <f t="shared" si="0"/>
        <v>12</v>
      </c>
      <c r="AH83" s="99">
        <f t="shared" si="1"/>
        <v>0</v>
      </c>
      <c r="AI83" s="99"/>
      <c r="AJ83" s="99">
        <f>IF(AND(D83="",COUNTA($D84:$N$158)&gt;0),1,0)</f>
        <v>0</v>
      </c>
      <c r="AK83" s="99"/>
      <c r="AL83" s="94">
        <f t="shared" si="2"/>
        <v>0</v>
      </c>
      <c r="AM83" s="95">
        <f t="shared" si="3"/>
        <v>0</v>
      </c>
      <c r="AN83" s="95">
        <f t="shared" si="4"/>
        <v>0</v>
      </c>
      <c r="AO83" s="101">
        <f t="shared" si="5"/>
        <v>0</v>
      </c>
      <c r="AP83" s="99"/>
      <c r="AQ83" s="99">
        <f t="shared" si="6"/>
        <v>0</v>
      </c>
      <c r="AT83" s="115" t="b">
        <f t="shared" si="7"/>
        <v>0</v>
      </c>
      <c r="AU83" s="115">
        <f t="shared" si="8"/>
        <v>0</v>
      </c>
      <c r="AV83" s="115" t="str">
        <f t="shared" si="9"/>
        <v/>
      </c>
      <c r="AW83" s="115" t="b">
        <f t="shared" si="10"/>
        <v>0</v>
      </c>
      <c r="AX83" s="115">
        <f t="shared" si="11"/>
        <v>0</v>
      </c>
      <c r="AY83" s="115" t="b">
        <f t="shared" si="12"/>
        <v>0</v>
      </c>
      <c r="AZ83" s="115">
        <f t="shared" si="13"/>
        <v>0</v>
      </c>
      <c r="BB83" s="108">
        <f t="shared" si="14"/>
        <v>0</v>
      </c>
      <c r="BD83" s="108">
        <f t="shared" si="15"/>
        <v>0</v>
      </c>
    </row>
    <row r="84" spans="1:56" ht="15" customHeight="1" thickBot="1">
      <c r="A84" s="72"/>
      <c r="B84" s="8"/>
      <c r="C84" s="117" t="s">
        <v>118</v>
      </c>
      <c r="D84" s="264"/>
      <c r="E84" s="264"/>
      <c r="F84" s="264"/>
      <c r="G84" s="264"/>
      <c r="H84" s="264"/>
      <c r="I84" s="264"/>
      <c r="J84" s="264"/>
      <c r="K84" s="264"/>
      <c r="L84" s="264"/>
      <c r="M84" s="264"/>
      <c r="N84" s="264"/>
      <c r="O84" s="172"/>
      <c r="P84" s="172"/>
      <c r="Q84" s="172"/>
      <c r="R84" s="172"/>
      <c r="S84" s="172"/>
      <c r="T84" s="172"/>
      <c r="U84" s="172"/>
      <c r="V84" s="172"/>
      <c r="W84" s="172"/>
      <c r="X84" s="172"/>
      <c r="Y84" s="172"/>
      <c r="Z84" s="172"/>
      <c r="AA84" s="172"/>
      <c r="AB84" s="172"/>
      <c r="AC84" s="172"/>
      <c r="AD84" s="172"/>
      <c r="AG84" s="99">
        <f t="shared" si="0"/>
        <v>12</v>
      </c>
      <c r="AH84" s="99">
        <f t="shared" si="1"/>
        <v>0</v>
      </c>
      <c r="AI84" s="99"/>
      <c r="AJ84" s="99">
        <f>IF(AND(D84="",COUNTA($D85:$N$158)&gt;0),1,0)</f>
        <v>0</v>
      </c>
      <c r="AK84" s="99"/>
      <c r="AL84" s="94">
        <f t="shared" si="2"/>
        <v>0</v>
      </c>
      <c r="AM84" s="95">
        <f t="shared" si="3"/>
        <v>0</v>
      </c>
      <c r="AN84" s="95">
        <f t="shared" si="4"/>
        <v>0</v>
      </c>
      <c r="AO84" s="101">
        <f t="shared" si="5"/>
        <v>0</v>
      </c>
      <c r="AP84" s="99"/>
      <c r="AQ84" s="99">
        <f t="shared" si="6"/>
        <v>0</v>
      </c>
      <c r="AT84" s="115" t="b">
        <f t="shared" si="7"/>
        <v>0</v>
      </c>
      <c r="AU84" s="115">
        <f t="shared" si="8"/>
        <v>0</v>
      </c>
      <c r="AV84" s="115" t="str">
        <f t="shared" si="9"/>
        <v/>
      </c>
      <c r="AW84" s="115" t="b">
        <f t="shared" si="10"/>
        <v>0</v>
      </c>
      <c r="AX84" s="115">
        <f t="shared" si="11"/>
        <v>0</v>
      </c>
      <c r="AY84" s="115" t="b">
        <f t="shared" si="12"/>
        <v>0</v>
      </c>
      <c r="AZ84" s="115">
        <f t="shared" si="13"/>
        <v>0</v>
      </c>
      <c r="BB84" s="108">
        <f t="shared" si="14"/>
        <v>0</v>
      </c>
      <c r="BD84" s="108">
        <f t="shared" si="15"/>
        <v>0</v>
      </c>
    </row>
    <row r="85" spans="1:56" ht="15" customHeight="1" thickBot="1">
      <c r="A85" s="72"/>
      <c r="B85" s="8"/>
      <c r="C85" s="117" t="s">
        <v>119</v>
      </c>
      <c r="D85" s="264"/>
      <c r="E85" s="264"/>
      <c r="F85" s="264"/>
      <c r="G85" s="264"/>
      <c r="H85" s="264"/>
      <c r="I85" s="264"/>
      <c r="J85" s="264"/>
      <c r="K85" s="264"/>
      <c r="L85" s="264"/>
      <c r="M85" s="264"/>
      <c r="N85" s="264"/>
      <c r="O85" s="172"/>
      <c r="P85" s="172"/>
      <c r="Q85" s="172"/>
      <c r="R85" s="172"/>
      <c r="S85" s="172"/>
      <c r="T85" s="172"/>
      <c r="U85" s="172"/>
      <c r="V85" s="172"/>
      <c r="W85" s="172"/>
      <c r="X85" s="172"/>
      <c r="Y85" s="172"/>
      <c r="Z85" s="172"/>
      <c r="AA85" s="172"/>
      <c r="AB85" s="172"/>
      <c r="AC85" s="172"/>
      <c r="AD85" s="172"/>
      <c r="AG85" s="99">
        <f t="shared" si="0"/>
        <v>12</v>
      </c>
      <c r="AH85" s="99">
        <f t="shared" si="1"/>
        <v>0</v>
      </c>
      <c r="AI85" s="99"/>
      <c r="AJ85" s="99">
        <f>IF(AND(D85="",COUNTA($D86:$N$158)&gt;0),1,0)</f>
        <v>0</v>
      </c>
      <c r="AK85" s="99"/>
      <c r="AL85" s="94">
        <f t="shared" si="2"/>
        <v>0</v>
      </c>
      <c r="AM85" s="95">
        <f t="shared" si="3"/>
        <v>0</v>
      </c>
      <c r="AN85" s="95">
        <f t="shared" si="4"/>
        <v>0</v>
      </c>
      <c r="AO85" s="101">
        <f t="shared" si="5"/>
        <v>0</v>
      </c>
      <c r="AP85" s="99"/>
      <c r="AQ85" s="99">
        <f t="shared" si="6"/>
        <v>0</v>
      </c>
      <c r="AT85" s="115" t="b">
        <f t="shared" si="7"/>
        <v>0</v>
      </c>
      <c r="AU85" s="115">
        <f t="shared" si="8"/>
        <v>0</v>
      </c>
      <c r="AV85" s="115" t="str">
        <f t="shared" si="9"/>
        <v/>
      </c>
      <c r="AW85" s="115" t="b">
        <f t="shared" si="10"/>
        <v>0</v>
      </c>
      <c r="AX85" s="115">
        <f t="shared" si="11"/>
        <v>0</v>
      </c>
      <c r="AY85" s="115" t="b">
        <f t="shared" si="12"/>
        <v>0</v>
      </c>
      <c r="AZ85" s="115">
        <f t="shared" si="13"/>
        <v>0</v>
      </c>
      <c r="BB85" s="108">
        <f t="shared" si="14"/>
        <v>0</v>
      </c>
      <c r="BD85" s="108">
        <f t="shared" si="15"/>
        <v>0</v>
      </c>
    </row>
    <row r="86" spans="1:56" ht="15" customHeight="1" thickBot="1">
      <c r="A86" s="72"/>
      <c r="B86" s="8"/>
      <c r="C86" s="117" t="s">
        <v>120</v>
      </c>
      <c r="D86" s="264"/>
      <c r="E86" s="264"/>
      <c r="F86" s="264"/>
      <c r="G86" s="264"/>
      <c r="H86" s="264"/>
      <c r="I86" s="264"/>
      <c r="J86" s="264"/>
      <c r="K86" s="264"/>
      <c r="L86" s="264"/>
      <c r="M86" s="264"/>
      <c r="N86" s="264"/>
      <c r="O86" s="172"/>
      <c r="P86" s="172"/>
      <c r="Q86" s="172"/>
      <c r="R86" s="172"/>
      <c r="S86" s="172"/>
      <c r="T86" s="172"/>
      <c r="U86" s="172"/>
      <c r="V86" s="172"/>
      <c r="W86" s="172"/>
      <c r="X86" s="172"/>
      <c r="Y86" s="172"/>
      <c r="Z86" s="172"/>
      <c r="AA86" s="172"/>
      <c r="AB86" s="172"/>
      <c r="AC86" s="172"/>
      <c r="AD86" s="172"/>
      <c r="AG86" s="99">
        <f t="shared" si="0"/>
        <v>12</v>
      </c>
      <c r="AH86" s="99">
        <f t="shared" si="1"/>
        <v>0</v>
      </c>
      <c r="AI86" s="99"/>
      <c r="AJ86" s="99">
        <f>IF(AND(D86="",COUNTA($D87:$N$158)&gt;0),1,0)</f>
        <v>0</v>
      </c>
      <c r="AK86" s="99"/>
      <c r="AL86" s="94">
        <f t="shared" si="2"/>
        <v>0</v>
      </c>
      <c r="AM86" s="95">
        <f t="shared" si="3"/>
        <v>0</v>
      </c>
      <c r="AN86" s="95">
        <f t="shared" si="4"/>
        <v>0</v>
      </c>
      <c r="AO86" s="101">
        <f t="shared" si="5"/>
        <v>0</v>
      </c>
      <c r="AP86" s="99"/>
      <c r="AQ86" s="99">
        <f t="shared" si="6"/>
        <v>0</v>
      </c>
      <c r="AT86" s="115" t="b">
        <f t="shared" si="7"/>
        <v>0</v>
      </c>
      <c r="AU86" s="115">
        <f t="shared" si="8"/>
        <v>0</v>
      </c>
      <c r="AV86" s="115" t="str">
        <f t="shared" si="9"/>
        <v/>
      </c>
      <c r="AW86" s="115" t="b">
        <f t="shared" si="10"/>
        <v>0</v>
      </c>
      <c r="AX86" s="115">
        <f t="shared" si="11"/>
        <v>0</v>
      </c>
      <c r="AY86" s="115" t="b">
        <f t="shared" si="12"/>
        <v>0</v>
      </c>
      <c r="AZ86" s="115">
        <f t="shared" si="13"/>
        <v>0</v>
      </c>
      <c r="BB86" s="108">
        <f t="shared" si="14"/>
        <v>0</v>
      </c>
      <c r="BD86" s="108">
        <f t="shared" si="15"/>
        <v>0</v>
      </c>
    </row>
    <row r="87" spans="1:56" ht="15" customHeight="1" thickBot="1">
      <c r="A87" s="72"/>
      <c r="B87" s="8"/>
      <c r="C87" s="117" t="s">
        <v>121</v>
      </c>
      <c r="D87" s="264"/>
      <c r="E87" s="264"/>
      <c r="F87" s="264"/>
      <c r="G87" s="264"/>
      <c r="H87" s="264"/>
      <c r="I87" s="264"/>
      <c r="J87" s="264"/>
      <c r="K87" s="264"/>
      <c r="L87" s="264"/>
      <c r="M87" s="264"/>
      <c r="N87" s="264"/>
      <c r="O87" s="172"/>
      <c r="P87" s="172"/>
      <c r="Q87" s="172"/>
      <c r="R87" s="172"/>
      <c r="S87" s="172"/>
      <c r="T87" s="172"/>
      <c r="U87" s="172"/>
      <c r="V87" s="172"/>
      <c r="W87" s="172"/>
      <c r="X87" s="172"/>
      <c r="Y87" s="172"/>
      <c r="Z87" s="172"/>
      <c r="AA87" s="172"/>
      <c r="AB87" s="172"/>
      <c r="AC87" s="172"/>
      <c r="AD87" s="172"/>
      <c r="AG87" s="99">
        <f t="shared" si="0"/>
        <v>12</v>
      </c>
      <c r="AH87" s="99">
        <f t="shared" si="1"/>
        <v>0</v>
      </c>
      <c r="AI87" s="99"/>
      <c r="AJ87" s="99">
        <f>IF(AND(D87="",COUNTA($D88:$N$158)&gt;0),1,0)</f>
        <v>0</v>
      </c>
      <c r="AK87" s="99"/>
      <c r="AL87" s="94">
        <f t="shared" si="2"/>
        <v>0</v>
      </c>
      <c r="AM87" s="95">
        <f t="shared" si="3"/>
        <v>0</v>
      </c>
      <c r="AN87" s="95">
        <f t="shared" si="4"/>
        <v>0</v>
      </c>
      <c r="AO87" s="101">
        <f t="shared" si="5"/>
        <v>0</v>
      </c>
      <c r="AP87" s="99"/>
      <c r="AQ87" s="99">
        <f t="shared" si="6"/>
        <v>0</v>
      </c>
      <c r="AT87" s="115" t="b">
        <f t="shared" si="7"/>
        <v>0</v>
      </c>
      <c r="AU87" s="115">
        <f t="shared" si="8"/>
        <v>0</v>
      </c>
      <c r="AV87" s="115" t="str">
        <f t="shared" si="9"/>
        <v/>
      </c>
      <c r="AW87" s="115" t="b">
        <f t="shared" si="10"/>
        <v>0</v>
      </c>
      <c r="AX87" s="115">
        <f t="shared" si="11"/>
        <v>0</v>
      </c>
      <c r="AY87" s="115" t="b">
        <f t="shared" si="12"/>
        <v>0</v>
      </c>
      <c r="AZ87" s="115">
        <f t="shared" si="13"/>
        <v>0</v>
      </c>
      <c r="BB87" s="108">
        <f t="shared" si="14"/>
        <v>0</v>
      </c>
      <c r="BD87" s="108">
        <f t="shared" si="15"/>
        <v>0</v>
      </c>
    </row>
    <row r="88" spans="1:56" ht="15" customHeight="1" thickBot="1">
      <c r="A88" s="72"/>
      <c r="B88" s="8"/>
      <c r="C88" s="117" t="s">
        <v>122</v>
      </c>
      <c r="D88" s="264"/>
      <c r="E88" s="264"/>
      <c r="F88" s="264"/>
      <c r="G88" s="264"/>
      <c r="H88" s="264"/>
      <c r="I88" s="264"/>
      <c r="J88" s="264"/>
      <c r="K88" s="264"/>
      <c r="L88" s="264"/>
      <c r="M88" s="264"/>
      <c r="N88" s="264"/>
      <c r="O88" s="172"/>
      <c r="P88" s="172"/>
      <c r="Q88" s="172"/>
      <c r="R88" s="172"/>
      <c r="S88" s="172"/>
      <c r="T88" s="172"/>
      <c r="U88" s="172"/>
      <c r="V88" s="172"/>
      <c r="W88" s="172"/>
      <c r="X88" s="172"/>
      <c r="Y88" s="172"/>
      <c r="Z88" s="172"/>
      <c r="AA88" s="172"/>
      <c r="AB88" s="172"/>
      <c r="AC88" s="172"/>
      <c r="AD88" s="172"/>
      <c r="AG88" s="99">
        <f t="shared" si="0"/>
        <v>12</v>
      </c>
      <c r="AH88" s="99">
        <f t="shared" si="1"/>
        <v>0</v>
      </c>
      <c r="AI88" s="99"/>
      <c r="AJ88" s="99">
        <f>IF(AND(D88="",COUNTA($D89:$N$158)&gt;0),1,0)</f>
        <v>0</v>
      </c>
      <c r="AK88" s="99"/>
      <c r="AL88" s="94">
        <f t="shared" si="2"/>
        <v>0</v>
      </c>
      <c r="AM88" s="95">
        <f t="shared" si="3"/>
        <v>0</v>
      </c>
      <c r="AN88" s="95">
        <f t="shared" si="4"/>
        <v>0</v>
      </c>
      <c r="AO88" s="101">
        <f t="shared" si="5"/>
        <v>0</v>
      </c>
      <c r="AP88" s="99"/>
      <c r="AQ88" s="99">
        <f t="shared" si="6"/>
        <v>0</v>
      </c>
      <c r="AT88" s="115" t="b">
        <f t="shared" si="7"/>
        <v>0</v>
      </c>
      <c r="AU88" s="115">
        <f t="shared" si="8"/>
        <v>0</v>
      </c>
      <c r="AV88" s="115" t="str">
        <f t="shared" si="9"/>
        <v/>
      </c>
      <c r="AW88" s="115" t="b">
        <f t="shared" si="10"/>
        <v>0</v>
      </c>
      <c r="AX88" s="115">
        <f t="shared" si="11"/>
        <v>0</v>
      </c>
      <c r="AY88" s="115" t="b">
        <f t="shared" si="12"/>
        <v>0</v>
      </c>
      <c r="AZ88" s="115">
        <f t="shared" si="13"/>
        <v>0</v>
      </c>
      <c r="BB88" s="108">
        <f t="shared" si="14"/>
        <v>0</v>
      </c>
      <c r="BD88" s="108">
        <f t="shared" si="15"/>
        <v>0</v>
      </c>
    </row>
    <row r="89" spans="1:56" ht="15" customHeight="1" thickBot="1">
      <c r="A89" s="72"/>
      <c r="B89" s="8"/>
      <c r="C89" s="117" t="s">
        <v>123</v>
      </c>
      <c r="D89" s="264"/>
      <c r="E89" s="264"/>
      <c r="F89" s="264"/>
      <c r="G89" s="264"/>
      <c r="H89" s="264"/>
      <c r="I89" s="264"/>
      <c r="J89" s="264"/>
      <c r="K89" s="264"/>
      <c r="L89" s="264"/>
      <c r="M89" s="264"/>
      <c r="N89" s="264"/>
      <c r="O89" s="172"/>
      <c r="P89" s="172"/>
      <c r="Q89" s="172"/>
      <c r="R89" s="172"/>
      <c r="S89" s="172"/>
      <c r="T89" s="172"/>
      <c r="U89" s="172"/>
      <c r="V89" s="172"/>
      <c r="W89" s="172"/>
      <c r="X89" s="172"/>
      <c r="Y89" s="172"/>
      <c r="Z89" s="172"/>
      <c r="AA89" s="172"/>
      <c r="AB89" s="172"/>
      <c r="AC89" s="172"/>
      <c r="AD89" s="172"/>
      <c r="AG89" s="99">
        <f t="shared" si="0"/>
        <v>12</v>
      </c>
      <c r="AH89" s="99">
        <f t="shared" si="1"/>
        <v>0</v>
      </c>
      <c r="AI89" s="99"/>
      <c r="AJ89" s="99">
        <f>IF(AND(D89="",COUNTA($D90:$N$158)&gt;0),1,0)</f>
        <v>0</v>
      </c>
      <c r="AK89" s="99"/>
      <c r="AL89" s="94">
        <f t="shared" si="2"/>
        <v>0</v>
      </c>
      <c r="AM89" s="95">
        <f t="shared" si="3"/>
        <v>0</v>
      </c>
      <c r="AN89" s="95">
        <f t="shared" si="4"/>
        <v>0</v>
      </c>
      <c r="AO89" s="101">
        <f t="shared" si="5"/>
        <v>0</v>
      </c>
      <c r="AP89" s="99"/>
      <c r="AQ89" s="99">
        <f t="shared" si="6"/>
        <v>0</v>
      </c>
      <c r="AT89" s="115" t="b">
        <f t="shared" si="7"/>
        <v>0</v>
      </c>
      <c r="AU89" s="115">
        <f t="shared" si="8"/>
        <v>0</v>
      </c>
      <c r="AV89" s="115" t="str">
        <f t="shared" si="9"/>
        <v/>
      </c>
      <c r="AW89" s="115" t="b">
        <f t="shared" si="10"/>
        <v>0</v>
      </c>
      <c r="AX89" s="115">
        <f t="shared" si="11"/>
        <v>0</v>
      </c>
      <c r="AY89" s="115" t="b">
        <f t="shared" si="12"/>
        <v>0</v>
      </c>
      <c r="AZ89" s="115">
        <f t="shared" si="13"/>
        <v>0</v>
      </c>
      <c r="BB89" s="108">
        <f t="shared" si="14"/>
        <v>0</v>
      </c>
      <c r="BD89" s="108">
        <f t="shared" si="15"/>
        <v>0</v>
      </c>
    </row>
    <row r="90" spans="1:56" ht="15" customHeight="1" thickBot="1">
      <c r="A90" s="72"/>
      <c r="B90" s="8"/>
      <c r="C90" s="117" t="s">
        <v>124</v>
      </c>
      <c r="D90" s="264"/>
      <c r="E90" s="264"/>
      <c r="F90" s="264"/>
      <c r="G90" s="264"/>
      <c r="H90" s="264"/>
      <c r="I90" s="264"/>
      <c r="J90" s="264"/>
      <c r="K90" s="264"/>
      <c r="L90" s="264"/>
      <c r="M90" s="264"/>
      <c r="N90" s="264"/>
      <c r="O90" s="172"/>
      <c r="P90" s="172"/>
      <c r="Q90" s="172"/>
      <c r="R90" s="172"/>
      <c r="S90" s="172"/>
      <c r="T90" s="172"/>
      <c r="U90" s="172"/>
      <c r="V90" s="172"/>
      <c r="W90" s="172"/>
      <c r="X90" s="172"/>
      <c r="Y90" s="172"/>
      <c r="Z90" s="172"/>
      <c r="AA90" s="172"/>
      <c r="AB90" s="172"/>
      <c r="AC90" s="172"/>
      <c r="AD90" s="172"/>
      <c r="AG90" s="99">
        <f t="shared" si="0"/>
        <v>12</v>
      </c>
      <c r="AH90" s="99">
        <f t="shared" si="1"/>
        <v>0</v>
      </c>
      <c r="AI90" s="99"/>
      <c r="AJ90" s="99">
        <f>IF(AND(D90="",COUNTA($D91:$N$158)&gt;0),1,0)</f>
        <v>0</v>
      </c>
      <c r="AK90" s="99"/>
      <c r="AL90" s="94">
        <f t="shared" si="2"/>
        <v>0</v>
      </c>
      <c r="AM90" s="95">
        <f t="shared" si="3"/>
        <v>0</v>
      </c>
      <c r="AN90" s="95">
        <f t="shared" si="4"/>
        <v>0</v>
      </c>
      <c r="AO90" s="101">
        <f t="shared" si="5"/>
        <v>0</v>
      </c>
      <c r="AP90" s="99"/>
      <c r="AQ90" s="99">
        <f t="shared" si="6"/>
        <v>0</v>
      </c>
      <c r="AT90" s="115" t="b">
        <f t="shared" si="7"/>
        <v>0</v>
      </c>
      <c r="AU90" s="115">
        <f t="shared" si="8"/>
        <v>0</v>
      </c>
      <c r="AV90" s="115" t="str">
        <f t="shared" si="9"/>
        <v/>
      </c>
      <c r="AW90" s="115" t="b">
        <f t="shared" si="10"/>
        <v>0</v>
      </c>
      <c r="AX90" s="115">
        <f t="shared" si="11"/>
        <v>0</v>
      </c>
      <c r="AY90" s="115" t="b">
        <f t="shared" si="12"/>
        <v>0</v>
      </c>
      <c r="AZ90" s="115">
        <f t="shared" si="13"/>
        <v>0</v>
      </c>
      <c r="BB90" s="108">
        <f t="shared" si="14"/>
        <v>0</v>
      </c>
      <c r="BD90" s="108">
        <f t="shared" si="15"/>
        <v>0</v>
      </c>
    </row>
    <row r="91" spans="1:56" ht="15" customHeight="1" thickBot="1">
      <c r="A91" s="72"/>
      <c r="B91" s="8"/>
      <c r="C91" s="117" t="s">
        <v>125</v>
      </c>
      <c r="D91" s="264"/>
      <c r="E91" s="264"/>
      <c r="F91" s="264"/>
      <c r="G91" s="264"/>
      <c r="H91" s="264"/>
      <c r="I91" s="264"/>
      <c r="J91" s="264"/>
      <c r="K91" s="264"/>
      <c r="L91" s="264"/>
      <c r="M91" s="264"/>
      <c r="N91" s="264"/>
      <c r="O91" s="172"/>
      <c r="P91" s="172"/>
      <c r="Q91" s="172"/>
      <c r="R91" s="172"/>
      <c r="S91" s="172"/>
      <c r="T91" s="172"/>
      <c r="U91" s="172"/>
      <c r="V91" s="172"/>
      <c r="W91" s="172"/>
      <c r="X91" s="172"/>
      <c r="Y91" s="172"/>
      <c r="Z91" s="172"/>
      <c r="AA91" s="172"/>
      <c r="AB91" s="172"/>
      <c r="AC91" s="172"/>
      <c r="AD91" s="172"/>
      <c r="AG91" s="99">
        <f t="shared" si="0"/>
        <v>12</v>
      </c>
      <c r="AH91" s="99">
        <f t="shared" si="1"/>
        <v>0</v>
      </c>
      <c r="AI91" s="99"/>
      <c r="AJ91" s="99">
        <f>IF(AND(D91="",COUNTA($D92:$N$158)&gt;0),1,0)</f>
        <v>0</v>
      </c>
      <c r="AK91" s="99"/>
      <c r="AL91" s="94">
        <f t="shared" si="2"/>
        <v>0</v>
      </c>
      <c r="AM91" s="95">
        <f t="shared" si="3"/>
        <v>0</v>
      </c>
      <c r="AN91" s="95">
        <f t="shared" si="4"/>
        <v>0</v>
      </c>
      <c r="AO91" s="101">
        <f t="shared" si="5"/>
        <v>0</v>
      </c>
      <c r="AP91" s="99"/>
      <c r="AQ91" s="99">
        <f t="shared" si="6"/>
        <v>0</v>
      </c>
      <c r="AT91" s="115" t="b">
        <f t="shared" si="7"/>
        <v>0</v>
      </c>
      <c r="AU91" s="115">
        <f t="shared" si="8"/>
        <v>0</v>
      </c>
      <c r="AV91" s="115" t="str">
        <f t="shared" si="9"/>
        <v/>
      </c>
      <c r="AW91" s="115" t="b">
        <f t="shared" si="10"/>
        <v>0</v>
      </c>
      <c r="AX91" s="115">
        <f t="shared" si="11"/>
        <v>0</v>
      </c>
      <c r="AY91" s="115" t="b">
        <f t="shared" si="12"/>
        <v>0</v>
      </c>
      <c r="AZ91" s="115">
        <f t="shared" si="13"/>
        <v>0</v>
      </c>
      <c r="BB91" s="108">
        <f t="shared" si="14"/>
        <v>0</v>
      </c>
      <c r="BD91" s="108">
        <f t="shared" si="15"/>
        <v>0</v>
      </c>
    </row>
    <row r="92" spans="1:56" ht="15" customHeight="1" thickBot="1">
      <c r="A92" s="72"/>
      <c r="B92" s="8"/>
      <c r="C92" s="117" t="s">
        <v>126</v>
      </c>
      <c r="D92" s="264"/>
      <c r="E92" s="264"/>
      <c r="F92" s="264"/>
      <c r="G92" s="264"/>
      <c r="H92" s="264"/>
      <c r="I92" s="264"/>
      <c r="J92" s="264"/>
      <c r="K92" s="264"/>
      <c r="L92" s="264"/>
      <c r="M92" s="264"/>
      <c r="N92" s="264"/>
      <c r="O92" s="172"/>
      <c r="P92" s="172"/>
      <c r="Q92" s="172"/>
      <c r="R92" s="172"/>
      <c r="S92" s="172"/>
      <c r="T92" s="172"/>
      <c r="U92" s="172"/>
      <c r="V92" s="172"/>
      <c r="W92" s="172"/>
      <c r="X92" s="172"/>
      <c r="Y92" s="172"/>
      <c r="Z92" s="172"/>
      <c r="AA92" s="172"/>
      <c r="AB92" s="172"/>
      <c r="AC92" s="172"/>
      <c r="AD92" s="172"/>
      <c r="AG92" s="99">
        <f t="shared" si="0"/>
        <v>12</v>
      </c>
      <c r="AH92" s="99">
        <f t="shared" si="1"/>
        <v>0</v>
      </c>
      <c r="AI92" s="99"/>
      <c r="AJ92" s="99">
        <f>IF(AND(D92="",COUNTA($D93:$N$158)&gt;0),1,0)</f>
        <v>0</v>
      </c>
      <c r="AK92" s="99"/>
      <c r="AL92" s="94">
        <f t="shared" si="2"/>
        <v>0</v>
      </c>
      <c r="AM92" s="95">
        <f t="shared" si="3"/>
        <v>0</v>
      </c>
      <c r="AN92" s="95">
        <f t="shared" si="4"/>
        <v>0</v>
      </c>
      <c r="AO92" s="101">
        <f t="shared" si="5"/>
        <v>0</v>
      </c>
      <c r="AP92" s="99"/>
      <c r="AQ92" s="99">
        <f t="shared" si="6"/>
        <v>0</v>
      </c>
      <c r="AT92" s="115" t="b">
        <f t="shared" si="7"/>
        <v>0</v>
      </c>
      <c r="AU92" s="115">
        <f t="shared" si="8"/>
        <v>0</v>
      </c>
      <c r="AV92" s="115" t="str">
        <f t="shared" si="9"/>
        <v/>
      </c>
      <c r="AW92" s="115" t="b">
        <f t="shared" si="10"/>
        <v>0</v>
      </c>
      <c r="AX92" s="115">
        <f t="shared" si="11"/>
        <v>0</v>
      </c>
      <c r="AY92" s="115" t="b">
        <f t="shared" si="12"/>
        <v>0</v>
      </c>
      <c r="AZ92" s="115">
        <f t="shared" si="13"/>
        <v>0</v>
      </c>
      <c r="BB92" s="108">
        <f t="shared" si="14"/>
        <v>0</v>
      </c>
      <c r="BD92" s="108">
        <f t="shared" si="15"/>
        <v>0</v>
      </c>
    </row>
    <row r="93" spans="1:56" ht="15" customHeight="1" thickBot="1">
      <c r="A93" s="72"/>
      <c r="B93" s="8"/>
      <c r="C93" s="117" t="s">
        <v>127</v>
      </c>
      <c r="D93" s="264"/>
      <c r="E93" s="264"/>
      <c r="F93" s="264"/>
      <c r="G93" s="264"/>
      <c r="H93" s="264"/>
      <c r="I93" s="264"/>
      <c r="J93" s="264"/>
      <c r="K93" s="264"/>
      <c r="L93" s="264"/>
      <c r="M93" s="264"/>
      <c r="N93" s="264"/>
      <c r="O93" s="172"/>
      <c r="P93" s="172"/>
      <c r="Q93" s="172"/>
      <c r="R93" s="172"/>
      <c r="S93" s="172"/>
      <c r="T93" s="172"/>
      <c r="U93" s="172"/>
      <c r="V93" s="172"/>
      <c r="W93" s="172"/>
      <c r="X93" s="172"/>
      <c r="Y93" s="172"/>
      <c r="Z93" s="172"/>
      <c r="AA93" s="172"/>
      <c r="AB93" s="172"/>
      <c r="AC93" s="172"/>
      <c r="AD93" s="172"/>
      <c r="AG93" s="99">
        <f t="shared" si="0"/>
        <v>12</v>
      </c>
      <c r="AH93" s="99">
        <f t="shared" si="1"/>
        <v>0</v>
      </c>
      <c r="AI93" s="99"/>
      <c r="AJ93" s="99">
        <f>IF(AND(D93="",COUNTA($D94:$N$158)&gt;0),1,0)</f>
        <v>0</v>
      </c>
      <c r="AK93" s="99"/>
      <c r="AL93" s="94">
        <f t="shared" si="2"/>
        <v>0</v>
      </c>
      <c r="AM93" s="95">
        <f t="shared" si="3"/>
        <v>0</v>
      </c>
      <c r="AN93" s="95">
        <f t="shared" si="4"/>
        <v>0</v>
      </c>
      <c r="AO93" s="101">
        <f t="shared" si="5"/>
        <v>0</v>
      </c>
      <c r="AP93" s="99"/>
      <c r="AQ93" s="99">
        <f t="shared" si="6"/>
        <v>0</v>
      </c>
      <c r="AT93" s="115" t="b">
        <f t="shared" si="7"/>
        <v>0</v>
      </c>
      <c r="AU93" s="115">
        <f t="shared" si="8"/>
        <v>0</v>
      </c>
      <c r="AV93" s="115" t="str">
        <f t="shared" si="9"/>
        <v/>
      </c>
      <c r="AW93" s="115" t="b">
        <f t="shared" si="10"/>
        <v>0</v>
      </c>
      <c r="AX93" s="115">
        <f t="shared" si="11"/>
        <v>0</v>
      </c>
      <c r="AY93" s="115" t="b">
        <f t="shared" si="12"/>
        <v>0</v>
      </c>
      <c r="AZ93" s="115">
        <f t="shared" si="13"/>
        <v>0</v>
      </c>
      <c r="BB93" s="108">
        <f t="shared" si="14"/>
        <v>0</v>
      </c>
      <c r="BD93" s="108">
        <f t="shared" si="15"/>
        <v>0</v>
      </c>
    </row>
    <row r="94" spans="1:56" ht="15" customHeight="1" thickBot="1">
      <c r="A94" s="72"/>
      <c r="B94" s="8"/>
      <c r="C94" s="117" t="s">
        <v>128</v>
      </c>
      <c r="D94" s="264"/>
      <c r="E94" s="264"/>
      <c r="F94" s="264"/>
      <c r="G94" s="264"/>
      <c r="H94" s="264"/>
      <c r="I94" s="264"/>
      <c r="J94" s="264"/>
      <c r="K94" s="264"/>
      <c r="L94" s="264"/>
      <c r="M94" s="264"/>
      <c r="N94" s="264"/>
      <c r="O94" s="172"/>
      <c r="P94" s="172"/>
      <c r="Q94" s="172"/>
      <c r="R94" s="172"/>
      <c r="S94" s="172"/>
      <c r="T94" s="172"/>
      <c r="U94" s="172"/>
      <c r="V94" s="172"/>
      <c r="W94" s="172"/>
      <c r="X94" s="172"/>
      <c r="Y94" s="172"/>
      <c r="Z94" s="172"/>
      <c r="AA94" s="172"/>
      <c r="AB94" s="172"/>
      <c r="AC94" s="172"/>
      <c r="AD94" s="172"/>
      <c r="AG94" s="99">
        <f t="shared" si="0"/>
        <v>12</v>
      </c>
      <c r="AH94" s="99">
        <f t="shared" si="1"/>
        <v>0</v>
      </c>
      <c r="AI94" s="99"/>
      <c r="AJ94" s="99">
        <f>IF(AND(D94="",COUNTA($D95:$N$158)&gt;0),1,0)</f>
        <v>0</v>
      </c>
      <c r="AK94" s="99"/>
      <c r="AL94" s="94">
        <f t="shared" si="2"/>
        <v>0</v>
      </c>
      <c r="AM94" s="95">
        <f t="shared" si="3"/>
        <v>0</v>
      </c>
      <c r="AN94" s="95">
        <f t="shared" si="4"/>
        <v>0</v>
      </c>
      <c r="AO94" s="101">
        <f t="shared" si="5"/>
        <v>0</v>
      </c>
      <c r="AP94" s="99"/>
      <c r="AQ94" s="99">
        <f t="shared" si="6"/>
        <v>0</v>
      </c>
      <c r="AT94" s="115" t="b">
        <f t="shared" si="7"/>
        <v>0</v>
      </c>
      <c r="AU94" s="115">
        <f t="shared" si="8"/>
        <v>0</v>
      </c>
      <c r="AV94" s="115" t="str">
        <f t="shared" si="9"/>
        <v/>
      </c>
      <c r="AW94" s="115" t="b">
        <f t="shared" si="10"/>
        <v>0</v>
      </c>
      <c r="AX94" s="115">
        <f t="shared" si="11"/>
        <v>0</v>
      </c>
      <c r="AY94" s="115" t="b">
        <f t="shared" si="12"/>
        <v>0</v>
      </c>
      <c r="AZ94" s="115">
        <f t="shared" si="13"/>
        <v>0</v>
      </c>
      <c r="BB94" s="108">
        <f t="shared" si="14"/>
        <v>0</v>
      </c>
      <c r="BD94" s="108">
        <f t="shared" si="15"/>
        <v>0</v>
      </c>
    </row>
    <row r="95" spans="1:56" ht="15" customHeight="1" thickBot="1">
      <c r="A95" s="72"/>
      <c r="B95" s="8"/>
      <c r="C95" s="117" t="s">
        <v>129</v>
      </c>
      <c r="D95" s="264"/>
      <c r="E95" s="264"/>
      <c r="F95" s="264"/>
      <c r="G95" s="264"/>
      <c r="H95" s="264"/>
      <c r="I95" s="264"/>
      <c r="J95" s="264"/>
      <c r="K95" s="264"/>
      <c r="L95" s="264"/>
      <c r="M95" s="264"/>
      <c r="N95" s="264"/>
      <c r="O95" s="172"/>
      <c r="P95" s="172"/>
      <c r="Q95" s="172"/>
      <c r="R95" s="172"/>
      <c r="S95" s="172"/>
      <c r="T95" s="172"/>
      <c r="U95" s="172"/>
      <c r="V95" s="172"/>
      <c r="W95" s="172"/>
      <c r="X95" s="172"/>
      <c r="Y95" s="172"/>
      <c r="Z95" s="172"/>
      <c r="AA95" s="172"/>
      <c r="AB95" s="172"/>
      <c r="AC95" s="172"/>
      <c r="AD95" s="172"/>
      <c r="AG95" s="99">
        <f t="shared" si="0"/>
        <v>12</v>
      </c>
      <c r="AH95" s="99">
        <f t="shared" si="1"/>
        <v>0</v>
      </c>
      <c r="AI95" s="99"/>
      <c r="AJ95" s="99">
        <f>IF(AND(D95="",COUNTA($D96:$N$158)&gt;0),1,0)</f>
        <v>0</v>
      </c>
      <c r="AK95" s="99"/>
      <c r="AL95" s="94">
        <f t="shared" si="2"/>
        <v>0</v>
      </c>
      <c r="AM95" s="95">
        <f t="shared" si="3"/>
        <v>0</v>
      </c>
      <c r="AN95" s="95">
        <f t="shared" si="4"/>
        <v>0</v>
      </c>
      <c r="AO95" s="101">
        <f t="shared" si="5"/>
        <v>0</v>
      </c>
      <c r="AP95" s="99"/>
      <c r="AQ95" s="99">
        <f t="shared" si="6"/>
        <v>0</v>
      </c>
      <c r="AT95" s="115" t="b">
        <f t="shared" si="7"/>
        <v>0</v>
      </c>
      <c r="AU95" s="115">
        <f t="shared" si="8"/>
        <v>0</v>
      </c>
      <c r="AV95" s="115" t="str">
        <f t="shared" si="9"/>
        <v/>
      </c>
      <c r="AW95" s="115" t="b">
        <f t="shared" si="10"/>
        <v>0</v>
      </c>
      <c r="AX95" s="115">
        <f t="shared" si="11"/>
        <v>0</v>
      </c>
      <c r="AY95" s="115" t="b">
        <f t="shared" si="12"/>
        <v>0</v>
      </c>
      <c r="AZ95" s="115">
        <f t="shared" si="13"/>
        <v>0</v>
      </c>
      <c r="BB95" s="108">
        <f t="shared" si="14"/>
        <v>0</v>
      </c>
      <c r="BD95" s="108">
        <f t="shared" si="15"/>
        <v>0</v>
      </c>
    </row>
    <row r="96" spans="1:56" ht="15" customHeight="1" thickBot="1">
      <c r="A96" s="72"/>
      <c r="B96" s="8"/>
      <c r="C96" s="117" t="s">
        <v>130</v>
      </c>
      <c r="D96" s="264"/>
      <c r="E96" s="264"/>
      <c r="F96" s="264"/>
      <c r="G96" s="264"/>
      <c r="H96" s="264"/>
      <c r="I96" s="264"/>
      <c r="J96" s="264"/>
      <c r="K96" s="264"/>
      <c r="L96" s="264"/>
      <c r="M96" s="264"/>
      <c r="N96" s="264"/>
      <c r="O96" s="172"/>
      <c r="P96" s="172"/>
      <c r="Q96" s="172"/>
      <c r="R96" s="172"/>
      <c r="S96" s="172"/>
      <c r="T96" s="172"/>
      <c r="U96" s="172"/>
      <c r="V96" s="172"/>
      <c r="W96" s="172"/>
      <c r="X96" s="172"/>
      <c r="Y96" s="172"/>
      <c r="Z96" s="172"/>
      <c r="AA96" s="172"/>
      <c r="AB96" s="172"/>
      <c r="AC96" s="172"/>
      <c r="AD96" s="172"/>
      <c r="AG96" s="99">
        <f t="shared" si="0"/>
        <v>12</v>
      </c>
      <c r="AH96" s="99">
        <f t="shared" si="1"/>
        <v>0</v>
      </c>
      <c r="AI96" s="99"/>
      <c r="AJ96" s="99">
        <f>IF(AND(D96="",COUNTA($D97:$N$158)&gt;0),1,0)</f>
        <v>0</v>
      </c>
      <c r="AK96" s="99"/>
      <c r="AL96" s="94">
        <f t="shared" si="2"/>
        <v>0</v>
      </c>
      <c r="AM96" s="95">
        <f t="shared" si="3"/>
        <v>0</v>
      </c>
      <c r="AN96" s="95">
        <f t="shared" si="4"/>
        <v>0</v>
      </c>
      <c r="AO96" s="101">
        <f t="shared" si="5"/>
        <v>0</v>
      </c>
      <c r="AP96" s="99"/>
      <c r="AQ96" s="99">
        <f t="shared" si="6"/>
        <v>0</v>
      </c>
      <c r="AT96" s="115" t="b">
        <f t="shared" si="7"/>
        <v>0</v>
      </c>
      <c r="AU96" s="115">
        <f t="shared" si="8"/>
        <v>0</v>
      </c>
      <c r="AV96" s="115" t="str">
        <f t="shared" si="9"/>
        <v/>
      </c>
      <c r="AW96" s="115" t="b">
        <f t="shared" si="10"/>
        <v>0</v>
      </c>
      <c r="AX96" s="115">
        <f t="shared" si="11"/>
        <v>0</v>
      </c>
      <c r="AY96" s="115" t="b">
        <f t="shared" si="12"/>
        <v>0</v>
      </c>
      <c r="AZ96" s="115">
        <f t="shared" si="13"/>
        <v>0</v>
      </c>
      <c r="BB96" s="108">
        <f t="shared" si="14"/>
        <v>0</v>
      </c>
      <c r="BD96" s="108">
        <f t="shared" si="15"/>
        <v>0</v>
      </c>
    </row>
    <row r="97" spans="1:56" ht="15" customHeight="1" thickBot="1">
      <c r="A97" s="72"/>
      <c r="B97" s="8"/>
      <c r="C97" s="117" t="s">
        <v>131</v>
      </c>
      <c r="D97" s="264"/>
      <c r="E97" s="264"/>
      <c r="F97" s="264"/>
      <c r="G97" s="264"/>
      <c r="H97" s="264"/>
      <c r="I97" s="264"/>
      <c r="J97" s="264"/>
      <c r="K97" s="264"/>
      <c r="L97" s="264"/>
      <c r="M97" s="264"/>
      <c r="N97" s="264"/>
      <c r="O97" s="172"/>
      <c r="P97" s="172"/>
      <c r="Q97" s="172"/>
      <c r="R97" s="172"/>
      <c r="S97" s="172"/>
      <c r="T97" s="172"/>
      <c r="U97" s="172"/>
      <c r="V97" s="172"/>
      <c r="W97" s="172"/>
      <c r="X97" s="172"/>
      <c r="Y97" s="172"/>
      <c r="Z97" s="172"/>
      <c r="AA97" s="172"/>
      <c r="AB97" s="172"/>
      <c r="AC97" s="172"/>
      <c r="AD97" s="172"/>
      <c r="AG97" s="99">
        <f t="shared" si="0"/>
        <v>12</v>
      </c>
      <c r="AH97" s="99">
        <f t="shared" si="1"/>
        <v>0</v>
      </c>
      <c r="AI97" s="99"/>
      <c r="AJ97" s="99">
        <f>IF(AND(D97="",COUNTA($D98:$N$158)&gt;0),1,0)</f>
        <v>0</v>
      </c>
      <c r="AK97" s="99"/>
      <c r="AL97" s="94">
        <f t="shared" si="2"/>
        <v>0</v>
      </c>
      <c r="AM97" s="95">
        <f t="shared" si="3"/>
        <v>0</v>
      </c>
      <c r="AN97" s="95">
        <f t="shared" si="4"/>
        <v>0</v>
      </c>
      <c r="AO97" s="101">
        <f t="shared" si="5"/>
        <v>0</v>
      </c>
      <c r="AP97" s="99"/>
      <c r="AQ97" s="99">
        <f t="shared" si="6"/>
        <v>0</v>
      </c>
      <c r="AT97" s="115" t="b">
        <f t="shared" si="7"/>
        <v>0</v>
      </c>
      <c r="AU97" s="115">
        <f t="shared" si="8"/>
        <v>0</v>
      </c>
      <c r="AV97" s="115" t="str">
        <f t="shared" si="9"/>
        <v/>
      </c>
      <c r="AW97" s="115" t="b">
        <f t="shared" si="10"/>
        <v>0</v>
      </c>
      <c r="AX97" s="115">
        <f t="shared" si="11"/>
        <v>0</v>
      </c>
      <c r="AY97" s="115" t="b">
        <f t="shared" si="12"/>
        <v>0</v>
      </c>
      <c r="AZ97" s="115">
        <f t="shared" si="13"/>
        <v>0</v>
      </c>
      <c r="BB97" s="108">
        <f t="shared" si="14"/>
        <v>0</v>
      </c>
      <c r="BD97" s="108">
        <f t="shared" si="15"/>
        <v>0</v>
      </c>
    </row>
    <row r="98" spans="1:56" ht="15" customHeight="1" thickBot="1">
      <c r="A98" s="72"/>
      <c r="B98" s="8"/>
      <c r="C98" s="117" t="s">
        <v>132</v>
      </c>
      <c r="D98" s="264"/>
      <c r="E98" s="264"/>
      <c r="F98" s="264"/>
      <c r="G98" s="264"/>
      <c r="H98" s="264"/>
      <c r="I98" s="264"/>
      <c r="J98" s="264"/>
      <c r="K98" s="264"/>
      <c r="L98" s="264"/>
      <c r="M98" s="264"/>
      <c r="N98" s="264"/>
      <c r="O98" s="172"/>
      <c r="P98" s="172"/>
      <c r="Q98" s="172"/>
      <c r="R98" s="172"/>
      <c r="S98" s="172"/>
      <c r="T98" s="172"/>
      <c r="U98" s="172"/>
      <c r="V98" s="172"/>
      <c r="W98" s="172"/>
      <c r="X98" s="172"/>
      <c r="Y98" s="172"/>
      <c r="Z98" s="172"/>
      <c r="AA98" s="172"/>
      <c r="AB98" s="172"/>
      <c r="AC98" s="172"/>
      <c r="AD98" s="172"/>
      <c r="AG98" s="99">
        <f t="shared" si="0"/>
        <v>12</v>
      </c>
      <c r="AH98" s="99">
        <f t="shared" si="1"/>
        <v>0</v>
      </c>
      <c r="AI98" s="99"/>
      <c r="AJ98" s="99">
        <f>IF(AND(D98="",COUNTA($D99:$N$158)&gt;0),1,0)</f>
        <v>0</v>
      </c>
      <c r="AK98" s="99"/>
      <c r="AL98" s="94">
        <f t="shared" si="2"/>
        <v>0</v>
      </c>
      <c r="AM98" s="95">
        <f t="shared" si="3"/>
        <v>0</v>
      </c>
      <c r="AN98" s="95">
        <f t="shared" si="4"/>
        <v>0</v>
      </c>
      <c r="AO98" s="101">
        <f t="shared" si="5"/>
        <v>0</v>
      </c>
      <c r="AP98" s="99"/>
      <c r="AQ98" s="99">
        <f t="shared" si="6"/>
        <v>0</v>
      </c>
      <c r="AT98" s="115" t="b">
        <f t="shared" si="7"/>
        <v>0</v>
      </c>
      <c r="AU98" s="115">
        <f t="shared" si="8"/>
        <v>0</v>
      </c>
      <c r="AV98" s="115" t="str">
        <f t="shared" si="9"/>
        <v/>
      </c>
      <c r="AW98" s="115" t="b">
        <f t="shared" si="10"/>
        <v>0</v>
      </c>
      <c r="AX98" s="115">
        <f t="shared" si="11"/>
        <v>0</v>
      </c>
      <c r="AY98" s="115" t="b">
        <f t="shared" si="12"/>
        <v>0</v>
      </c>
      <c r="AZ98" s="115">
        <f t="shared" si="13"/>
        <v>0</v>
      </c>
      <c r="BB98" s="108">
        <f t="shared" si="14"/>
        <v>0</v>
      </c>
      <c r="BD98" s="108">
        <f t="shared" si="15"/>
        <v>0</v>
      </c>
    </row>
    <row r="99" spans="1:56" ht="15" customHeight="1" thickBot="1">
      <c r="A99" s="72"/>
      <c r="B99" s="8"/>
      <c r="C99" s="117" t="s">
        <v>133</v>
      </c>
      <c r="D99" s="264"/>
      <c r="E99" s="264"/>
      <c r="F99" s="264"/>
      <c r="G99" s="264"/>
      <c r="H99" s="264"/>
      <c r="I99" s="264"/>
      <c r="J99" s="264"/>
      <c r="K99" s="264"/>
      <c r="L99" s="264"/>
      <c r="M99" s="264"/>
      <c r="N99" s="264"/>
      <c r="O99" s="172"/>
      <c r="P99" s="172"/>
      <c r="Q99" s="172"/>
      <c r="R99" s="172"/>
      <c r="S99" s="172"/>
      <c r="T99" s="172"/>
      <c r="U99" s="172"/>
      <c r="V99" s="172"/>
      <c r="W99" s="172"/>
      <c r="X99" s="172"/>
      <c r="Y99" s="172"/>
      <c r="Z99" s="172"/>
      <c r="AA99" s="172"/>
      <c r="AB99" s="172"/>
      <c r="AC99" s="172"/>
      <c r="AD99" s="172"/>
      <c r="AG99" s="99">
        <f t="shared" si="0"/>
        <v>12</v>
      </c>
      <c r="AH99" s="99">
        <f t="shared" si="1"/>
        <v>0</v>
      </c>
      <c r="AI99" s="99"/>
      <c r="AJ99" s="99">
        <f>IF(AND(D99="",COUNTA($D100:$N$158)&gt;0),1,0)</f>
        <v>0</v>
      </c>
      <c r="AK99" s="99"/>
      <c r="AL99" s="94">
        <f t="shared" si="2"/>
        <v>0</v>
      </c>
      <c r="AM99" s="95">
        <f t="shared" si="3"/>
        <v>0</v>
      </c>
      <c r="AN99" s="95">
        <f t="shared" si="4"/>
        <v>0</v>
      </c>
      <c r="AO99" s="101">
        <f t="shared" si="5"/>
        <v>0</v>
      </c>
      <c r="AP99" s="99"/>
      <c r="AQ99" s="99">
        <f t="shared" si="6"/>
        <v>0</v>
      </c>
      <c r="AT99" s="115" t="b">
        <f t="shared" si="7"/>
        <v>0</v>
      </c>
      <c r="AU99" s="115">
        <f t="shared" si="8"/>
        <v>0</v>
      </c>
      <c r="AV99" s="115" t="str">
        <f t="shared" si="9"/>
        <v/>
      </c>
      <c r="AW99" s="115" t="b">
        <f t="shared" si="10"/>
        <v>0</v>
      </c>
      <c r="AX99" s="115">
        <f t="shared" si="11"/>
        <v>0</v>
      </c>
      <c r="AY99" s="115" t="b">
        <f t="shared" si="12"/>
        <v>0</v>
      </c>
      <c r="AZ99" s="115">
        <f t="shared" si="13"/>
        <v>0</v>
      </c>
      <c r="BB99" s="108">
        <f t="shared" si="14"/>
        <v>0</v>
      </c>
      <c r="BD99" s="108">
        <f t="shared" si="15"/>
        <v>0</v>
      </c>
    </row>
    <row r="100" spans="1:56" ht="15" customHeight="1" thickBot="1">
      <c r="A100" s="72"/>
      <c r="B100" s="8"/>
      <c r="C100" s="117" t="s">
        <v>134</v>
      </c>
      <c r="D100" s="264"/>
      <c r="E100" s="264"/>
      <c r="F100" s="264"/>
      <c r="G100" s="264"/>
      <c r="H100" s="264"/>
      <c r="I100" s="264"/>
      <c r="J100" s="264"/>
      <c r="K100" s="264"/>
      <c r="L100" s="264"/>
      <c r="M100" s="264"/>
      <c r="N100" s="264"/>
      <c r="O100" s="172"/>
      <c r="P100" s="172"/>
      <c r="Q100" s="172"/>
      <c r="R100" s="172"/>
      <c r="S100" s="172"/>
      <c r="T100" s="172"/>
      <c r="U100" s="172"/>
      <c r="V100" s="172"/>
      <c r="W100" s="172"/>
      <c r="X100" s="172"/>
      <c r="Y100" s="172"/>
      <c r="Z100" s="172"/>
      <c r="AA100" s="172"/>
      <c r="AB100" s="172"/>
      <c r="AC100" s="172"/>
      <c r="AD100" s="172"/>
      <c r="AG100" s="99">
        <f t="shared" si="0"/>
        <v>12</v>
      </c>
      <c r="AH100" s="99">
        <f t="shared" si="1"/>
        <v>0</v>
      </c>
      <c r="AI100" s="99"/>
      <c r="AJ100" s="99">
        <f>IF(AND(D100="",COUNTA($D101:$N$158)&gt;0),1,0)</f>
        <v>0</v>
      </c>
      <c r="AK100" s="99"/>
      <c r="AL100" s="94">
        <f t="shared" si="2"/>
        <v>0</v>
      </c>
      <c r="AM100" s="95">
        <f t="shared" si="3"/>
        <v>0</v>
      </c>
      <c r="AN100" s="95">
        <f t="shared" si="4"/>
        <v>0</v>
      </c>
      <c r="AO100" s="101">
        <f t="shared" si="5"/>
        <v>0</v>
      </c>
      <c r="AP100" s="99"/>
      <c r="AQ100" s="99">
        <f t="shared" si="6"/>
        <v>0</v>
      </c>
      <c r="AT100" s="115" t="b">
        <f t="shared" si="7"/>
        <v>0</v>
      </c>
      <c r="AU100" s="115">
        <f t="shared" si="8"/>
        <v>0</v>
      </c>
      <c r="AV100" s="115" t="str">
        <f t="shared" si="9"/>
        <v/>
      </c>
      <c r="AW100" s="115" t="b">
        <f t="shared" si="10"/>
        <v>0</v>
      </c>
      <c r="AX100" s="115">
        <f t="shared" si="11"/>
        <v>0</v>
      </c>
      <c r="AY100" s="115" t="b">
        <f t="shared" si="12"/>
        <v>0</v>
      </c>
      <c r="AZ100" s="115">
        <f t="shared" si="13"/>
        <v>0</v>
      </c>
      <c r="BB100" s="108">
        <f t="shared" si="14"/>
        <v>0</v>
      </c>
      <c r="BD100" s="108">
        <f t="shared" si="15"/>
        <v>0</v>
      </c>
    </row>
    <row r="101" spans="1:56" ht="15" customHeight="1" thickBot="1">
      <c r="A101" s="72"/>
      <c r="B101" s="8"/>
      <c r="C101" s="117" t="s">
        <v>135</v>
      </c>
      <c r="D101" s="264"/>
      <c r="E101" s="264"/>
      <c r="F101" s="264"/>
      <c r="G101" s="264"/>
      <c r="H101" s="264"/>
      <c r="I101" s="264"/>
      <c r="J101" s="264"/>
      <c r="K101" s="264"/>
      <c r="L101" s="264"/>
      <c r="M101" s="264"/>
      <c r="N101" s="264"/>
      <c r="O101" s="172"/>
      <c r="P101" s="172"/>
      <c r="Q101" s="172"/>
      <c r="R101" s="172"/>
      <c r="S101" s="172"/>
      <c r="T101" s="172"/>
      <c r="U101" s="172"/>
      <c r="V101" s="172"/>
      <c r="W101" s="172"/>
      <c r="X101" s="172"/>
      <c r="Y101" s="172"/>
      <c r="Z101" s="172"/>
      <c r="AA101" s="172"/>
      <c r="AB101" s="172"/>
      <c r="AC101" s="172"/>
      <c r="AD101" s="172"/>
      <c r="AG101" s="99">
        <f t="shared" si="0"/>
        <v>12</v>
      </c>
      <c r="AH101" s="99">
        <f t="shared" si="1"/>
        <v>0</v>
      </c>
      <c r="AI101" s="99"/>
      <c r="AJ101" s="99">
        <f>IF(AND(D101="",COUNTA($D102:$N$158)&gt;0),1,0)</f>
        <v>0</v>
      </c>
      <c r="AK101" s="99"/>
      <c r="AL101" s="94">
        <f t="shared" si="2"/>
        <v>0</v>
      </c>
      <c r="AM101" s="95">
        <f t="shared" si="3"/>
        <v>0</v>
      </c>
      <c r="AN101" s="95">
        <f t="shared" si="4"/>
        <v>0</v>
      </c>
      <c r="AO101" s="101">
        <f t="shared" si="5"/>
        <v>0</v>
      </c>
      <c r="AP101" s="99"/>
      <c r="AQ101" s="99">
        <f t="shared" si="6"/>
        <v>0</v>
      </c>
      <c r="AT101" s="115" t="b">
        <f t="shared" si="7"/>
        <v>0</v>
      </c>
      <c r="AU101" s="115">
        <f t="shared" si="8"/>
        <v>0</v>
      </c>
      <c r="AV101" s="115" t="str">
        <f t="shared" si="9"/>
        <v/>
      </c>
      <c r="AW101" s="115" t="b">
        <f t="shared" si="10"/>
        <v>0</v>
      </c>
      <c r="AX101" s="115">
        <f t="shared" si="11"/>
        <v>0</v>
      </c>
      <c r="AY101" s="115" t="b">
        <f t="shared" si="12"/>
        <v>0</v>
      </c>
      <c r="AZ101" s="115">
        <f t="shared" si="13"/>
        <v>0</v>
      </c>
      <c r="BB101" s="108">
        <f t="shared" si="14"/>
        <v>0</v>
      </c>
      <c r="BD101" s="108">
        <f t="shared" si="15"/>
        <v>0</v>
      </c>
    </row>
    <row r="102" spans="1:56" ht="15" customHeight="1" thickBot="1">
      <c r="A102" s="72"/>
      <c r="B102" s="8"/>
      <c r="C102" s="117" t="s">
        <v>136</v>
      </c>
      <c r="D102" s="264"/>
      <c r="E102" s="264"/>
      <c r="F102" s="264"/>
      <c r="G102" s="264"/>
      <c r="H102" s="264"/>
      <c r="I102" s="264"/>
      <c r="J102" s="264"/>
      <c r="K102" s="264"/>
      <c r="L102" s="264"/>
      <c r="M102" s="264"/>
      <c r="N102" s="264"/>
      <c r="O102" s="172"/>
      <c r="P102" s="172"/>
      <c r="Q102" s="172"/>
      <c r="R102" s="172"/>
      <c r="S102" s="172"/>
      <c r="T102" s="172"/>
      <c r="U102" s="172"/>
      <c r="V102" s="172"/>
      <c r="W102" s="172"/>
      <c r="X102" s="172"/>
      <c r="Y102" s="172"/>
      <c r="Z102" s="172"/>
      <c r="AA102" s="172"/>
      <c r="AB102" s="172"/>
      <c r="AC102" s="172"/>
      <c r="AD102" s="172"/>
      <c r="AG102" s="99">
        <f t="shared" si="0"/>
        <v>12</v>
      </c>
      <c r="AH102" s="99">
        <f t="shared" si="1"/>
        <v>0</v>
      </c>
      <c r="AI102" s="99"/>
      <c r="AJ102" s="99">
        <f>IF(AND(D102="",COUNTA($D103:$N$158)&gt;0),1,0)</f>
        <v>0</v>
      </c>
      <c r="AK102" s="99"/>
      <c r="AL102" s="94">
        <f t="shared" si="2"/>
        <v>0</v>
      </c>
      <c r="AM102" s="95">
        <f t="shared" si="3"/>
        <v>0</v>
      </c>
      <c r="AN102" s="95">
        <f t="shared" si="4"/>
        <v>0</v>
      </c>
      <c r="AO102" s="101">
        <f t="shared" si="5"/>
        <v>0</v>
      </c>
      <c r="AP102" s="99"/>
      <c r="AQ102" s="99">
        <f t="shared" si="6"/>
        <v>0</v>
      </c>
      <c r="AT102" s="115" t="b">
        <f t="shared" si="7"/>
        <v>0</v>
      </c>
      <c r="AU102" s="115">
        <f t="shared" si="8"/>
        <v>0</v>
      </c>
      <c r="AV102" s="115" t="str">
        <f t="shared" si="9"/>
        <v/>
      </c>
      <c r="AW102" s="115" t="b">
        <f t="shared" si="10"/>
        <v>0</v>
      </c>
      <c r="AX102" s="115">
        <f t="shared" si="11"/>
        <v>0</v>
      </c>
      <c r="AY102" s="115" t="b">
        <f t="shared" si="12"/>
        <v>0</v>
      </c>
      <c r="AZ102" s="115">
        <f t="shared" si="13"/>
        <v>0</v>
      </c>
      <c r="BB102" s="108">
        <f t="shared" si="14"/>
        <v>0</v>
      </c>
      <c r="BD102" s="108">
        <f t="shared" si="15"/>
        <v>0</v>
      </c>
    </row>
    <row r="103" spans="1:56" ht="15" customHeight="1" thickBot="1">
      <c r="A103" s="72"/>
      <c r="B103" s="8"/>
      <c r="C103" s="117" t="s">
        <v>137</v>
      </c>
      <c r="D103" s="264"/>
      <c r="E103" s="264"/>
      <c r="F103" s="264"/>
      <c r="G103" s="264"/>
      <c r="H103" s="264"/>
      <c r="I103" s="264"/>
      <c r="J103" s="264"/>
      <c r="K103" s="264"/>
      <c r="L103" s="264"/>
      <c r="M103" s="264"/>
      <c r="N103" s="264"/>
      <c r="O103" s="172"/>
      <c r="P103" s="172"/>
      <c r="Q103" s="172"/>
      <c r="R103" s="172"/>
      <c r="S103" s="172"/>
      <c r="T103" s="172"/>
      <c r="U103" s="172"/>
      <c r="V103" s="172"/>
      <c r="W103" s="172"/>
      <c r="X103" s="172"/>
      <c r="Y103" s="172"/>
      <c r="Z103" s="172"/>
      <c r="AA103" s="172"/>
      <c r="AB103" s="172"/>
      <c r="AC103" s="172"/>
      <c r="AD103" s="172"/>
      <c r="AG103" s="99">
        <f t="shared" si="0"/>
        <v>12</v>
      </c>
      <c r="AH103" s="99">
        <f t="shared" si="1"/>
        <v>0</v>
      </c>
      <c r="AI103" s="99"/>
      <c r="AJ103" s="99">
        <f>IF(AND(D103="",COUNTA($D104:$N$158)&gt;0),1,0)</f>
        <v>0</v>
      </c>
      <c r="AK103" s="99"/>
      <c r="AL103" s="94">
        <f t="shared" si="2"/>
        <v>0</v>
      </c>
      <c r="AM103" s="95">
        <f t="shared" si="3"/>
        <v>0</v>
      </c>
      <c r="AN103" s="95">
        <f t="shared" si="4"/>
        <v>0</v>
      </c>
      <c r="AO103" s="101">
        <f t="shared" si="5"/>
        <v>0</v>
      </c>
      <c r="AP103" s="99"/>
      <c r="AQ103" s="99">
        <f t="shared" si="6"/>
        <v>0</v>
      </c>
      <c r="AT103" s="115" t="b">
        <f t="shared" si="7"/>
        <v>0</v>
      </c>
      <c r="AU103" s="115">
        <f t="shared" si="8"/>
        <v>0</v>
      </c>
      <c r="AV103" s="115" t="str">
        <f t="shared" si="9"/>
        <v/>
      </c>
      <c r="AW103" s="115" t="b">
        <f t="shared" si="10"/>
        <v>0</v>
      </c>
      <c r="AX103" s="115">
        <f t="shared" si="11"/>
        <v>0</v>
      </c>
      <c r="AY103" s="115" t="b">
        <f t="shared" si="12"/>
        <v>0</v>
      </c>
      <c r="AZ103" s="115">
        <f t="shared" si="13"/>
        <v>0</v>
      </c>
      <c r="BB103" s="108">
        <f t="shared" si="14"/>
        <v>0</v>
      </c>
      <c r="BD103" s="108">
        <f t="shared" si="15"/>
        <v>0</v>
      </c>
    </row>
    <row r="104" spans="1:56" ht="15" customHeight="1" thickBot="1">
      <c r="A104" s="72"/>
      <c r="B104" s="8"/>
      <c r="C104" s="117" t="s">
        <v>138</v>
      </c>
      <c r="D104" s="264"/>
      <c r="E104" s="264"/>
      <c r="F104" s="264"/>
      <c r="G104" s="264"/>
      <c r="H104" s="264"/>
      <c r="I104" s="264"/>
      <c r="J104" s="264"/>
      <c r="K104" s="264"/>
      <c r="L104" s="264"/>
      <c r="M104" s="264"/>
      <c r="N104" s="264"/>
      <c r="O104" s="172"/>
      <c r="P104" s="172"/>
      <c r="Q104" s="172"/>
      <c r="R104" s="172"/>
      <c r="S104" s="172"/>
      <c r="T104" s="172"/>
      <c r="U104" s="172"/>
      <c r="V104" s="172"/>
      <c r="W104" s="172"/>
      <c r="X104" s="172"/>
      <c r="Y104" s="172"/>
      <c r="Z104" s="172"/>
      <c r="AA104" s="172"/>
      <c r="AB104" s="172"/>
      <c r="AC104" s="172"/>
      <c r="AD104" s="172"/>
      <c r="AG104" s="99">
        <f t="shared" ref="AG104:AG158" si="16">+COUNTBLANK(S104:AD104)</f>
        <v>12</v>
      </c>
      <c r="AH104" s="99">
        <f t="shared" ref="AH104:AH158" si="17">+IF($AG$29=$AH$29,0,IF(OR(AND(D104&lt;&gt;"",O104=1,AG104=6),AND(D104&lt;&gt;"",OR(O104=2,O104=8,O104=9),AG104=12),AND(D104="",O104="",AG104=12)),0,1))</f>
        <v>0</v>
      </c>
      <c r="AI104" s="99"/>
      <c r="AJ104" s="99">
        <f>IF(AND(D104="",COUNTA($D105:$N$158)&gt;0),1,0)</f>
        <v>0</v>
      </c>
      <c r="AK104" s="99"/>
      <c r="AL104" s="94">
        <f t="shared" ref="AL104:AL158" si="18">S104</f>
        <v>0</v>
      </c>
      <c r="AM104" s="95">
        <f t="shared" ref="AM104:AM158" si="19">COUNTIF(U104:AD104,"NS")</f>
        <v>0</v>
      </c>
      <c r="AN104" s="95">
        <f t="shared" ref="AN104:AN158" si="20">+SUM(U104:AD104)</f>
        <v>0</v>
      </c>
      <c r="AO104" s="101">
        <f t="shared" ref="AO104:AO158" si="21">IF($AG$29=$AH$29, 0, IF(OR(AND(AL104=0, AM104&gt;0), AND(AL104="NS", AN104&gt;0), AND(AL104="NS", AN104=0, AM104=0)), 1, IF(OR(AND(AM104&gt;=2, AN104&lt;AL104), AND(AL104="NS", AN104=0, AM104&gt;0), AL104=AN104, AND(AL104="NA", COUNTIF(U104:AD104, "NA")=COUNTA(U104:AD104))), 0, 1)))</f>
        <v>0</v>
      </c>
      <c r="AP104" s="99"/>
      <c r="AQ104" s="99">
        <f t="shared" ref="AQ104:AQ157" si="22">+IF($AG$29=$AH$29,0,IF(OR(AND(D104&lt;&gt;"",O104=1),AND(D104&lt;&gt;"",OR(O104=2,O104=8,O104=9),AG104=12),AND(D104="",O104="",AG104=12)),0,1))</f>
        <v>0</v>
      </c>
      <c r="AT104" s="115" t="b">
        <f t="shared" ref="AT104:AT158" si="23">NOT(EXACT(D104,UPPER(D104)))</f>
        <v>0</v>
      </c>
      <c r="AU104" s="115">
        <f t="shared" ref="AU104:AU158" si="24">COUNTIF(AT104,"VERDADERO")</f>
        <v>0</v>
      </c>
      <c r="AV104" s="115" t="str">
        <f t="shared" ref="AV104:AV158" si="25">SUBSTITUTE( SUBSTITUTE( SUBSTITUTE( SUBSTITUTE( SUBSTITUTE( SUBSTITUTE( SUBSTITUTE( SUBSTITUTE( SUBSTITUTE( SUBSTITUTE(D104, "á", "a"), "é", "e"), "í", "i"), "ó", "o"), "ú", "u"), "Á", "A"), "É", "E"), "Í", "I"), "Ó", "O"), "Ú", "U")</f>
        <v/>
      </c>
      <c r="AW104" s="115" t="b">
        <f t="shared" ref="AW104:AW158" si="26">NOT(EXACT(D104,AV104))</f>
        <v>0</v>
      </c>
      <c r="AX104" s="115">
        <f t="shared" ref="AX104:AX158" si="27">COUNTIF(AW104,"VERDADERO")</f>
        <v>0</v>
      </c>
      <c r="AY104" s="115" t="b">
        <f t="shared" ref="AY104:AY158" si="28">NOT(EXACT(D104,AV104))</f>
        <v>0</v>
      </c>
      <c r="AZ104" s="115">
        <f t="shared" ref="AZ104:AZ158" si="29">COUNTIF(AY104,"VERDADERO")</f>
        <v>0</v>
      </c>
      <c r="BB104" s="108">
        <f t="shared" ref="BB104:BB158" si="30">+IF($AG$29=$AH$29,0,IF(AND(S104="NA"),1,0))</f>
        <v>0</v>
      </c>
      <c r="BD104" s="108">
        <f t="shared" ref="BD104:BD158" si="31">+IF($AG$29=$AH$29,0,IF(OR(AND(O104="",D104=""),AND(O104&lt;&gt;"",D104&lt;&gt;"")),0,1))</f>
        <v>0</v>
      </c>
    </row>
    <row r="105" spans="1:56" ht="15" customHeight="1" thickBot="1">
      <c r="A105" s="72"/>
      <c r="B105" s="8"/>
      <c r="C105" s="117" t="s">
        <v>139</v>
      </c>
      <c r="D105" s="264"/>
      <c r="E105" s="264"/>
      <c r="F105" s="264"/>
      <c r="G105" s="264"/>
      <c r="H105" s="264"/>
      <c r="I105" s="264"/>
      <c r="J105" s="264"/>
      <c r="K105" s="264"/>
      <c r="L105" s="264"/>
      <c r="M105" s="264"/>
      <c r="N105" s="264"/>
      <c r="O105" s="172"/>
      <c r="P105" s="172"/>
      <c r="Q105" s="172"/>
      <c r="R105" s="172"/>
      <c r="S105" s="172"/>
      <c r="T105" s="172"/>
      <c r="U105" s="172"/>
      <c r="V105" s="172"/>
      <c r="W105" s="172"/>
      <c r="X105" s="172"/>
      <c r="Y105" s="172"/>
      <c r="Z105" s="172"/>
      <c r="AA105" s="172"/>
      <c r="AB105" s="172"/>
      <c r="AC105" s="172"/>
      <c r="AD105" s="172"/>
      <c r="AG105" s="99">
        <f t="shared" si="16"/>
        <v>12</v>
      </c>
      <c r="AH105" s="99">
        <f t="shared" si="17"/>
        <v>0</v>
      </c>
      <c r="AI105" s="99"/>
      <c r="AJ105" s="99">
        <f>IF(AND(D105="",COUNTA($D106:$N$158)&gt;0),1,0)</f>
        <v>0</v>
      </c>
      <c r="AK105" s="99"/>
      <c r="AL105" s="94">
        <f t="shared" si="18"/>
        <v>0</v>
      </c>
      <c r="AM105" s="95">
        <f t="shared" si="19"/>
        <v>0</v>
      </c>
      <c r="AN105" s="95">
        <f t="shared" si="20"/>
        <v>0</v>
      </c>
      <c r="AO105" s="101">
        <f t="shared" si="21"/>
        <v>0</v>
      </c>
      <c r="AP105" s="99"/>
      <c r="AQ105" s="99">
        <f t="shared" si="22"/>
        <v>0</v>
      </c>
      <c r="AT105" s="115" t="b">
        <f t="shared" si="23"/>
        <v>0</v>
      </c>
      <c r="AU105" s="115">
        <f t="shared" si="24"/>
        <v>0</v>
      </c>
      <c r="AV105" s="115" t="str">
        <f t="shared" si="25"/>
        <v/>
      </c>
      <c r="AW105" s="115" t="b">
        <f t="shared" si="26"/>
        <v>0</v>
      </c>
      <c r="AX105" s="115">
        <f t="shared" si="27"/>
        <v>0</v>
      </c>
      <c r="AY105" s="115" t="b">
        <f t="shared" si="28"/>
        <v>0</v>
      </c>
      <c r="AZ105" s="115">
        <f t="shared" si="29"/>
        <v>0</v>
      </c>
      <c r="BB105" s="108">
        <f t="shared" si="30"/>
        <v>0</v>
      </c>
      <c r="BD105" s="108">
        <f t="shared" si="31"/>
        <v>0</v>
      </c>
    </row>
    <row r="106" spans="1:56" ht="15" customHeight="1" thickBot="1">
      <c r="A106" s="72"/>
      <c r="B106" s="8"/>
      <c r="C106" s="117" t="s">
        <v>140</v>
      </c>
      <c r="D106" s="264"/>
      <c r="E106" s="264"/>
      <c r="F106" s="264"/>
      <c r="G106" s="264"/>
      <c r="H106" s="264"/>
      <c r="I106" s="264"/>
      <c r="J106" s="264"/>
      <c r="K106" s="264"/>
      <c r="L106" s="264"/>
      <c r="M106" s="264"/>
      <c r="N106" s="264"/>
      <c r="O106" s="172"/>
      <c r="P106" s="172"/>
      <c r="Q106" s="172"/>
      <c r="R106" s="172"/>
      <c r="S106" s="172"/>
      <c r="T106" s="172"/>
      <c r="U106" s="172"/>
      <c r="V106" s="172"/>
      <c r="W106" s="172"/>
      <c r="X106" s="172"/>
      <c r="Y106" s="172"/>
      <c r="Z106" s="172"/>
      <c r="AA106" s="172"/>
      <c r="AB106" s="172"/>
      <c r="AC106" s="172"/>
      <c r="AD106" s="172"/>
      <c r="AG106" s="99">
        <f t="shared" si="16"/>
        <v>12</v>
      </c>
      <c r="AH106" s="99">
        <f t="shared" si="17"/>
        <v>0</v>
      </c>
      <c r="AI106" s="99"/>
      <c r="AJ106" s="99">
        <f>IF(AND(D106="",COUNTA($D107:$N$158)&gt;0),1,0)</f>
        <v>0</v>
      </c>
      <c r="AK106" s="99"/>
      <c r="AL106" s="94">
        <f t="shared" si="18"/>
        <v>0</v>
      </c>
      <c r="AM106" s="95">
        <f t="shared" si="19"/>
        <v>0</v>
      </c>
      <c r="AN106" s="95">
        <f t="shared" si="20"/>
        <v>0</v>
      </c>
      <c r="AO106" s="101">
        <f t="shared" si="21"/>
        <v>0</v>
      </c>
      <c r="AP106" s="99"/>
      <c r="AQ106" s="99">
        <f t="shared" si="22"/>
        <v>0</v>
      </c>
      <c r="AT106" s="115" t="b">
        <f t="shared" si="23"/>
        <v>0</v>
      </c>
      <c r="AU106" s="115">
        <f t="shared" si="24"/>
        <v>0</v>
      </c>
      <c r="AV106" s="115" t="str">
        <f t="shared" si="25"/>
        <v/>
      </c>
      <c r="AW106" s="115" t="b">
        <f t="shared" si="26"/>
        <v>0</v>
      </c>
      <c r="AX106" s="115">
        <f t="shared" si="27"/>
        <v>0</v>
      </c>
      <c r="AY106" s="115" t="b">
        <f t="shared" si="28"/>
        <v>0</v>
      </c>
      <c r="AZ106" s="115">
        <f t="shared" si="29"/>
        <v>0</v>
      </c>
      <c r="BB106" s="108">
        <f t="shared" si="30"/>
        <v>0</v>
      </c>
      <c r="BD106" s="108">
        <f t="shared" si="31"/>
        <v>0</v>
      </c>
    </row>
    <row r="107" spans="1:56" ht="15" customHeight="1" thickBot="1">
      <c r="A107" s="72"/>
      <c r="B107" s="8"/>
      <c r="C107" s="117" t="s">
        <v>141</v>
      </c>
      <c r="D107" s="264"/>
      <c r="E107" s="264"/>
      <c r="F107" s="264"/>
      <c r="G107" s="264"/>
      <c r="H107" s="264"/>
      <c r="I107" s="264"/>
      <c r="J107" s="264"/>
      <c r="K107" s="264"/>
      <c r="L107" s="264"/>
      <c r="M107" s="264"/>
      <c r="N107" s="264"/>
      <c r="O107" s="172"/>
      <c r="P107" s="172"/>
      <c r="Q107" s="172"/>
      <c r="R107" s="172"/>
      <c r="S107" s="172"/>
      <c r="T107" s="172"/>
      <c r="U107" s="172"/>
      <c r="V107" s="172"/>
      <c r="W107" s="172"/>
      <c r="X107" s="172"/>
      <c r="Y107" s="172"/>
      <c r="Z107" s="172"/>
      <c r="AA107" s="172"/>
      <c r="AB107" s="172"/>
      <c r="AC107" s="172"/>
      <c r="AD107" s="172"/>
      <c r="AG107" s="99">
        <f t="shared" si="16"/>
        <v>12</v>
      </c>
      <c r="AH107" s="99">
        <f t="shared" si="17"/>
        <v>0</v>
      </c>
      <c r="AI107" s="99"/>
      <c r="AJ107" s="99">
        <f>IF(AND(D107="",COUNTA($D108:$N$158)&gt;0),1,0)</f>
        <v>0</v>
      </c>
      <c r="AK107" s="99"/>
      <c r="AL107" s="94">
        <f t="shared" si="18"/>
        <v>0</v>
      </c>
      <c r="AM107" s="95">
        <f t="shared" si="19"/>
        <v>0</v>
      </c>
      <c r="AN107" s="95">
        <f t="shared" si="20"/>
        <v>0</v>
      </c>
      <c r="AO107" s="101">
        <f t="shared" si="21"/>
        <v>0</v>
      </c>
      <c r="AP107" s="99"/>
      <c r="AQ107" s="99">
        <f t="shared" si="22"/>
        <v>0</v>
      </c>
      <c r="AT107" s="115" t="b">
        <f t="shared" si="23"/>
        <v>0</v>
      </c>
      <c r="AU107" s="115">
        <f t="shared" si="24"/>
        <v>0</v>
      </c>
      <c r="AV107" s="115" t="str">
        <f t="shared" si="25"/>
        <v/>
      </c>
      <c r="AW107" s="115" t="b">
        <f t="shared" si="26"/>
        <v>0</v>
      </c>
      <c r="AX107" s="115">
        <f t="shared" si="27"/>
        <v>0</v>
      </c>
      <c r="AY107" s="115" t="b">
        <f t="shared" si="28"/>
        <v>0</v>
      </c>
      <c r="AZ107" s="115">
        <f t="shared" si="29"/>
        <v>0</v>
      </c>
      <c r="BB107" s="108">
        <f t="shared" si="30"/>
        <v>0</v>
      </c>
      <c r="BD107" s="108">
        <f t="shared" si="31"/>
        <v>0</v>
      </c>
    </row>
    <row r="108" spans="1:56" ht="15" customHeight="1" thickBot="1">
      <c r="A108" s="72"/>
      <c r="B108" s="8"/>
      <c r="C108" s="117" t="s">
        <v>142</v>
      </c>
      <c r="D108" s="264"/>
      <c r="E108" s="264"/>
      <c r="F108" s="264"/>
      <c r="G108" s="264"/>
      <c r="H108" s="264"/>
      <c r="I108" s="264"/>
      <c r="J108" s="264"/>
      <c r="K108" s="264"/>
      <c r="L108" s="264"/>
      <c r="M108" s="264"/>
      <c r="N108" s="264"/>
      <c r="O108" s="172"/>
      <c r="P108" s="172"/>
      <c r="Q108" s="172"/>
      <c r="R108" s="172"/>
      <c r="S108" s="172"/>
      <c r="T108" s="172"/>
      <c r="U108" s="172"/>
      <c r="V108" s="172"/>
      <c r="W108" s="172"/>
      <c r="X108" s="172"/>
      <c r="Y108" s="172"/>
      <c r="Z108" s="172"/>
      <c r="AA108" s="172"/>
      <c r="AB108" s="172"/>
      <c r="AC108" s="172"/>
      <c r="AD108" s="172"/>
      <c r="AG108" s="99">
        <f t="shared" si="16"/>
        <v>12</v>
      </c>
      <c r="AH108" s="99">
        <f t="shared" si="17"/>
        <v>0</v>
      </c>
      <c r="AI108" s="99"/>
      <c r="AJ108" s="99">
        <f>IF(AND(D108="",COUNTA($D109:$N$158)&gt;0),1,0)</f>
        <v>0</v>
      </c>
      <c r="AK108" s="99"/>
      <c r="AL108" s="94">
        <f t="shared" si="18"/>
        <v>0</v>
      </c>
      <c r="AM108" s="95">
        <f t="shared" si="19"/>
        <v>0</v>
      </c>
      <c r="AN108" s="95">
        <f t="shared" si="20"/>
        <v>0</v>
      </c>
      <c r="AO108" s="101">
        <f t="shared" si="21"/>
        <v>0</v>
      </c>
      <c r="AP108" s="99"/>
      <c r="AQ108" s="99">
        <f t="shared" si="22"/>
        <v>0</v>
      </c>
      <c r="AT108" s="115" t="b">
        <f t="shared" si="23"/>
        <v>0</v>
      </c>
      <c r="AU108" s="115">
        <f t="shared" si="24"/>
        <v>0</v>
      </c>
      <c r="AV108" s="115" t="str">
        <f t="shared" si="25"/>
        <v/>
      </c>
      <c r="AW108" s="115" t="b">
        <f t="shared" si="26"/>
        <v>0</v>
      </c>
      <c r="AX108" s="115">
        <f t="shared" si="27"/>
        <v>0</v>
      </c>
      <c r="AY108" s="115" t="b">
        <f t="shared" si="28"/>
        <v>0</v>
      </c>
      <c r="AZ108" s="115">
        <f t="shared" si="29"/>
        <v>0</v>
      </c>
      <c r="BB108" s="108">
        <f t="shared" si="30"/>
        <v>0</v>
      </c>
      <c r="BD108" s="108">
        <f t="shared" si="31"/>
        <v>0</v>
      </c>
    </row>
    <row r="109" spans="1:56" ht="15" customHeight="1" thickBot="1">
      <c r="A109" s="72"/>
      <c r="B109" s="8"/>
      <c r="C109" s="117" t="s">
        <v>143</v>
      </c>
      <c r="D109" s="264"/>
      <c r="E109" s="264"/>
      <c r="F109" s="264"/>
      <c r="G109" s="264"/>
      <c r="H109" s="264"/>
      <c r="I109" s="264"/>
      <c r="J109" s="264"/>
      <c r="K109" s="264"/>
      <c r="L109" s="264"/>
      <c r="M109" s="264"/>
      <c r="N109" s="264"/>
      <c r="O109" s="172"/>
      <c r="P109" s="172"/>
      <c r="Q109" s="172"/>
      <c r="R109" s="172"/>
      <c r="S109" s="172"/>
      <c r="T109" s="172"/>
      <c r="U109" s="172"/>
      <c r="V109" s="172"/>
      <c r="W109" s="172"/>
      <c r="X109" s="172"/>
      <c r="Y109" s="172"/>
      <c r="Z109" s="172"/>
      <c r="AA109" s="172"/>
      <c r="AB109" s="172"/>
      <c r="AC109" s="172"/>
      <c r="AD109" s="172"/>
      <c r="AG109" s="99">
        <f t="shared" si="16"/>
        <v>12</v>
      </c>
      <c r="AH109" s="99">
        <f t="shared" si="17"/>
        <v>0</v>
      </c>
      <c r="AI109" s="99"/>
      <c r="AJ109" s="99">
        <f>IF(AND(D109="",COUNTA($D110:$N$158)&gt;0),1,0)</f>
        <v>0</v>
      </c>
      <c r="AK109" s="99"/>
      <c r="AL109" s="94">
        <f t="shared" si="18"/>
        <v>0</v>
      </c>
      <c r="AM109" s="95">
        <f t="shared" si="19"/>
        <v>0</v>
      </c>
      <c r="AN109" s="95">
        <f t="shared" si="20"/>
        <v>0</v>
      </c>
      <c r="AO109" s="101">
        <f t="shared" si="21"/>
        <v>0</v>
      </c>
      <c r="AP109" s="99"/>
      <c r="AQ109" s="99">
        <f t="shared" si="22"/>
        <v>0</v>
      </c>
      <c r="AT109" s="115" t="b">
        <f t="shared" si="23"/>
        <v>0</v>
      </c>
      <c r="AU109" s="115">
        <f t="shared" si="24"/>
        <v>0</v>
      </c>
      <c r="AV109" s="115" t="str">
        <f t="shared" si="25"/>
        <v/>
      </c>
      <c r="AW109" s="115" t="b">
        <f t="shared" si="26"/>
        <v>0</v>
      </c>
      <c r="AX109" s="115">
        <f t="shared" si="27"/>
        <v>0</v>
      </c>
      <c r="AY109" s="115" t="b">
        <f t="shared" si="28"/>
        <v>0</v>
      </c>
      <c r="AZ109" s="115">
        <f t="shared" si="29"/>
        <v>0</v>
      </c>
      <c r="BB109" s="108">
        <f t="shared" si="30"/>
        <v>0</v>
      </c>
      <c r="BD109" s="108">
        <f t="shared" si="31"/>
        <v>0</v>
      </c>
    </row>
    <row r="110" spans="1:56" ht="15" customHeight="1" thickBot="1">
      <c r="A110" s="72"/>
      <c r="B110" s="8"/>
      <c r="C110" s="117" t="s">
        <v>144</v>
      </c>
      <c r="D110" s="264"/>
      <c r="E110" s="264"/>
      <c r="F110" s="264"/>
      <c r="G110" s="264"/>
      <c r="H110" s="264"/>
      <c r="I110" s="264"/>
      <c r="J110" s="264"/>
      <c r="K110" s="264"/>
      <c r="L110" s="264"/>
      <c r="M110" s="264"/>
      <c r="N110" s="264"/>
      <c r="O110" s="172"/>
      <c r="P110" s="172"/>
      <c r="Q110" s="172"/>
      <c r="R110" s="172"/>
      <c r="S110" s="172"/>
      <c r="T110" s="172"/>
      <c r="U110" s="172"/>
      <c r="V110" s="172"/>
      <c r="W110" s="172"/>
      <c r="X110" s="172"/>
      <c r="Y110" s="172"/>
      <c r="Z110" s="172"/>
      <c r="AA110" s="172"/>
      <c r="AB110" s="172"/>
      <c r="AC110" s="172"/>
      <c r="AD110" s="172"/>
      <c r="AG110" s="99">
        <f t="shared" si="16"/>
        <v>12</v>
      </c>
      <c r="AH110" s="99">
        <f t="shared" si="17"/>
        <v>0</v>
      </c>
      <c r="AI110" s="99"/>
      <c r="AJ110" s="99">
        <f>IF(AND(D110="",COUNTA($D111:$N$158)&gt;0),1,0)</f>
        <v>0</v>
      </c>
      <c r="AK110" s="99"/>
      <c r="AL110" s="94">
        <f t="shared" si="18"/>
        <v>0</v>
      </c>
      <c r="AM110" s="95">
        <f t="shared" si="19"/>
        <v>0</v>
      </c>
      <c r="AN110" s="95">
        <f t="shared" si="20"/>
        <v>0</v>
      </c>
      <c r="AO110" s="101">
        <f t="shared" si="21"/>
        <v>0</v>
      </c>
      <c r="AP110" s="99"/>
      <c r="AQ110" s="99">
        <f t="shared" si="22"/>
        <v>0</v>
      </c>
      <c r="AT110" s="115" t="b">
        <f t="shared" si="23"/>
        <v>0</v>
      </c>
      <c r="AU110" s="115">
        <f t="shared" si="24"/>
        <v>0</v>
      </c>
      <c r="AV110" s="115" t="str">
        <f t="shared" si="25"/>
        <v/>
      </c>
      <c r="AW110" s="115" t="b">
        <f t="shared" si="26"/>
        <v>0</v>
      </c>
      <c r="AX110" s="115">
        <f t="shared" si="27"/>
        <v>0</v>
      </c>
      <c r="AY110" s="115" t="b">
        <f t="shared" si="28"/>
        <v>0</v>
      </c>
      <c r="AZ110" s="115">
        <f t="shared" si="29"/>
        <v>0</v>
      </c>
      <c r="BB110" s="108">
        <f t="shared" si="30"/>
        <v>0</v>
      </c>
      <c r="BD110" s="108">
        <f t="shared" si="31"/>
        <v>0</v>
      </c>
    </row>
    <row r="111" spans="1:56" ht="15" customHeight="1" thickBot="1">
      <c r="A111" s="72"/>
      <c r="B111" s="8"/>
      <c r="C111" s="117" t="s">
        <v>145</v>
      </c>
      <c r="D111" s="264"/>
      <c r="E111" s="264"/>
      <c r="F111" s="264"/>
      <c r="G111" s="264"/>
      <c r="H111" s="264"/>
      <c r="I111" s="264"/>
      <c r="J111" s="264"/>
      <c r="K111" s="264"/>
      <c r="L111" s="264"/>
      <c r="M111" s="264"/>
      <c r="N111" s="264"/>
      <c r="O111" s="172"/>
      <c r="P111" s="172"/>
      <c r="Q111" s="172"/>
      <c r="R111" s="172"/>
      <c r="S111" s="172"/>
      <c r="T111" s="172"/>
      <c r="U111" s="172"/>
      <c r="V111" s="172"/>
      <c r="W111" s="172"/>
      <c r="X111" s="172"/>
      <c r="Y111" s="172"/>
      <c r="Z111" s="172"/>
      <c r="AA111" s="172"/>
      <c r="AB111" s="172"/>
      <c r="AC111" s="172"/>
      <c r="AD111" s="172"/>
      <c r="AG111" s="99">
        <f t="shared" si="16"/>
        <v>12</v>
      </c>
      <c r="AH111" s="99">
        <f t="shared" si="17"/>
        <v>0</v>
      </c>
      <c r="AI111" s="99"/>
      <c r="AJ111" s="99">
        <f>IF(AND(D111="",COUNTA($D112:$N$158)&gt;0),1,0)</f>
        <v>0</v>
      </c>
      <c r="AK111" s="99"/>
      <c r="AL111" s="94">
        <f t="shared" si="18"/>
        <v>0</v>
      </c>
      <c r="AM111" s="95">
        <f t="shared" si="19"/>
        <v>0</v>
      </c>
      <c r="AN111" s="95">
        <f t="shared" si="20"/>
        <v>0</v>
      </c>
      <c r="AO111" s="101">
        <f t="shared" si="21"/>
        <v>0</v>
      </c>
      <c r="AP111" s="99"/>
      <c r="AQ111" s="99">
        <f t="shared" si="22"/>
        <v>0</v>
      </c>
      <c r="AT111" s="115" t="b">
        <f t="shared" si="23"/>
        <v>0</v>
      </c>
      <c r="AU111" s="115">
        <f t="shared" si="24"/>
        <v>0</v>
      </c>
      <c r="AV111" s="115" t="str">
        <f t="shared" si="25"/>
        <v/>
      </c>
      <c r="AW111" s="115" t="b">
        <f t="shared" si="26"/>
        <v>0</v>
      </c>
      <c r="AX111" s="115">
        <f t="shared" si="27"/>
        <v>0</v>
      </c>
      <c r="AY111" s="115" t="b">
        <f t="shared" si="28"/>
        <v>0</v>
      </c>
      <c r="AZ111" s="115">
        <f t="shared" si="29"/>
        <v>0</v>
      </c>
      <c r="BB111" s="108">
        <f t="shared" si="30"/>
        <v>0</v>
      </c>
      <c r="BD111" s="108">
        <f t="shared" si="31"/>
        <v>0</v>
      </c>
    </row>
    <row r="112" spans="1:56" ht="15" customHeight="1" thickBot="1">
      <c r="A112" s="72"/>
      <c r="B112" s="8"/>
      <c r="C112" s="117" t="s">
        <v>146</v>
      </c>
      <c r="D112" s="264"/>
      <c r="E112" s="264"/>
      <c r="F112" s="264"/>
      <c r="G112" s="264"/>
      <c r="H112" s="264"/>
      <c r="I112" s="264"/>
      <c r="J112" s="264"/>
      <c r="K112" s="264"/>
      <c r="L112" s="264"/>
      <c r="M112" s="264"/>
      <c r="N112" s="264"/>
      <c r="O112" s="172"/>
      <c r="P112" s="172"/>
      <c r="Q112" s="172"/>
      <c r="R112" s="172"/>
      <c r="S112" s="172"/>
      <c r="T112" s="172"/>
      <c r="U112" s="172"/>
      <c r="V112" s="172"/>
      <c r="W112" s="172"/>
      <c r="X112" s="172"/>
      <c r="Y112" s="172"/>
      <c r="Z112" s="172"/>
      <c r="AA112" s="172"/>
      <c r="AB112" s="172"/>
      <c r="AC112" s="172"/>
      <c r="AD112" s="172"/>
      <c r="AG112" s="99">
        <f t="shared" si="16"/>
        <v>12</v>
      </c>
      <c r="AH112" s="99">
        <f t="shared" si="17"/>
        <v>0</v>
      </c>
      <c r="AI112" s="99"/>
      <c r="AJ112" s="99">
        <f>IF(AND(D112="",COUNTA($D113:$N$158)&gt;0),1,0)</f>
        <v>0</v>
      </c>
      <c r="AK112" s="99"/>
      <c r="AL112" s="94">
        <f t="shared" si="18"/>
        <v>0</v>
      </c>
      <c r="AM112" s="95">
        <f t="shared" si="19"/>
        <v>0</v>
      </c>
      <c r="AN112" s="95">
        <f t="shared" si="20"/>
        <v>0</v>
      </c>
      <c r="AO112" s="101">
        <f t="shared" si="21"/>
        <v>0</v>
      </c>
      <c r="AP112" s="99"/>
      <c r="AQ112" s="99">
        <f t="shared" si="22"/>
        <v>0</v>
      </c>
      <c r="AT112" s="115" t="b">
        <f t="shared" si="23"/>
        <v>0</v>
      </c>
      <c r="AU112" s="115">
        <f t="shared" si="24"/>
        <v>0</v>
      </c>
      <c r="AV112" s="115" t="str">
        <f t="shared" si="25"/>
        <v/>
      </c>
      <c r="AW112" s="115" t="b">
        <f t="shared" si="26"/>
        <v>0</v>
      </c>
      <c r="AX112" s="115">
        <f t="shared" si="27"/>
        <v>0</v>
      </c>
      <c r="AY112" s="115" t="b">
        <f t="shared" si="28"/>
        <v>0</v>
      </c>
      <c r="AZ112" s="115">
        <f t="shared" si="29"/>
        <v>0</v>
      </c>
      <c r="BB112" s="108">
        <f t="shared" si="30"/>
        <v>0</v>
      </c>
      <c r="BD112" s="108">
        <f t="shared" si="31"/>
        <v>0</v>
      </c>
    </row>
    <row r="113" spans="1:56" ht="15" customHeight="1" thickBot="1">
      <c r="A113" s="72"/>
      <c r="B113" s="8"/>
      <c r="C113" s="117" t="s">
        <v>147</v>
      </c>
      <c r="D113" s="264"/>
      <c r="E113" s="264"/>
      <c r="F113" s="264"/>
      <c r="G113" s="264"/>
      <c r="H113" s="264"/>
      <c r="I113" s="264"/>
      <c r="J113" s="264"/>
      <c r="K113" s="264"/>
      <c r="L113" s="264"/>
      <c r="M113" s="264"/>
      <c r="N113" s="264"/>
      <c r="O113" s="172"/>
      <c r="P113" s="172"/>
      <c r="Q113" s="172"/>
      <c r="R113" s="172"/>
      <c r="S113" s="172"/>
      <c r="T113" s="172"/>
      <c r="U113" s="172"/>
      <c r="V113" s="172"/>
      <c r="W113" s="172"/>
      <c r="X113" s="172"/>
      <c r="Y113" s="172"/>
      <c r="Z113" s="172"/>
      <c r="AA113" s="172"/>
      <c r="AB113" s="172"/>
      <c r="AC113" s="172"/>
      <c r="AD113" s="172"/>
      <c r="AG113" s="99">
        <f t="shared" si="16"/>
        <v>12</v>
      </c>
      <c r="AH113" s="99">
        <f t="shared" si="17"/>
        <v>0</v>
      </c>
      <c r="AI113" s="99"/>
      <c r="AJ113" s="99">
        <f>IF(AND(D113="",COUNTA($D114:$N$158)&gt;0),1,0)</f>
        <v>0</v>
      </c>
      <c r="AK113" s="99"/>
      <c r="AL113" s="94">
        <f t="shared" si="18"/>
        <v>0</v>
      </c>
      <c r="AM113" s="95">
        <f t="shared" si="19"/>
        <v>0</v>
      </c>
      <c r="AN113" s="95">
        <f t="shared" si="20"/>
        <v>0</v>
      </c>
      <c r="AO113" s="101">
        <f t="shared" si="21"/>
        <v>0</v>
      </c>
      <c r="AP113" s="99"/>
      <c r="AQ113" s="99">
        <f t="shared" si="22"/>
        <v>0</v>
      </c>
      <c r="AT113" s="115" t="b">
        <f t="shared" si="23"/>
        <v>0</v>
      </c>
      <c r="AU113" s="115">
        <f t="shared" si="24"/>
        <v>0</v>
      </c>
      <c r="AV113" s="115" t="str">
        <f t="shared" si="25"/>
        <v/>
      </c>
      <c r="AW113" s="115" t="b">
        <f t="shared" si="26"/>
        <v>0</v>
      </c>
      <c r="AX113" s="115">
        <f t="shared" si="27"/>
        <v>0</v>
      </c>
      <c r="AY113" s="115" t="b">
        <f t="shared" si="28"/>
        <v>0</v>
      </c>
      <c r="AZ113" s="115">
        <f t="shared" si="29"/>
        <v>0</v>
      </c>
      <c r="BB113" s="108">
        <f t="shared" si="30"/>
        <v>0</v>
      </c>
      <c r="BD113" s="108">
        <f t="shared" si="31"/>
        <v>0</v>
      </c>
    </row>
    <row r="114" spans="1:56" ht="15" customHeight="1" thickBot="1">
      <c r="A114" s="72"/>
      <c r="B114" s="8"/>
      <c r="C114" s="117" t="s">
        <v>148</v>
      </c>
      <c r="D114" s="264"/>
      <c r="E114" s="264"/>
      <c r="F114" s="264"/>
      <c r="G114" s="264"/>
      <c r="H114" s="264"/>
      <c r="I114" s="264"/>
      <c r="J114" s="264"/>
      <c r="K114" s="264"/>
      <c r="L114" s="264"/>
      <c r="M114" s="264"/>
      <c r="N114" s="264"/>
      <c r="O114" s="172"/>
      <c r="P114" s="172"/>
      <c r="Q114" s="172"/>
      <c r="R114" s="172"/>
      <c r="S114" s="172"/>
      <c r="T114" s="172"/>
      <c r="U114" s="172"/>
      <c r="V114" s="172"/>
      <c r="W114" s="172"/>
      <c r="X114" s="172"/>
      <c r="Y114" s="172"/>
      <c r="Z114" s="172"/>
      <c r="AA114" s="172"/>
      <c r="AB114" s="172"/>
      <c r="AC114" s="172"/>
      <c r="AD114" s="172"/>
      <c r="AG114" s="99">
        <f t="shared" si="16"/>
        <v>12</v>
      </c>
      <c r="AH114" s="99">
        <f t="shared" si="17"/>
        <v>0</v>
      </c>
      <c r="AI114" s="99"/>
      <c r="AJ114" s="99">
        <f>IF(AND(D114="",COUNTA($D115:$N$158)&gt;0),1,0)</f>
        <v>0</v>
      </c>
      <c r="AK114" s="99"/>
      <c r="AL114" s="94">
        <f t="shared" si="18"/>
        <v>0</v>
      </c>
      <c r="AM114" s="95">
        <f t="shared" si="19"/>
        <v>0</v>
      </c>
      <c r="AN114" s="95">
        <f t="shared" si="20"/>
        <v>0</v>
      </c>
      <c r="AO114" s="101">
        <f t="shared" si="21"/>
        <v>0</v>
      </c>
      <c r="AP114" s="99"/>
      <c r="AQ114" s="99">
        <f t="shared" si="22"/>
        <v>0</v>
      </c>
      <c r="AT114" s="115" t="b">
        <f t="shared" si="23"/>
        <v>0</v>
      </c>
      <c r="AU114" s="115">
        <f t="shared" si="24"/>
        <v>0</v>
      </c>
      <c r="AV114" s="115" t="str">
        <f t="shared" si="25"/>
        <v/>
      </c>
      <c r="AW114" s="115" t="b">
        <f t="shared" si="26"/>
        <v>0</v>
      </c>
      <c r="AX114" s="115">
        <f t="shared" si="27"/>
        <v>0</v>
      </c>
      <c r="AY114" s="115" t="b">
        <f t="shared" si="28"/>
        <v>0</v>
      </c>
      <c r="AZ114" s="115">
        <f t="shared" si="29"/>
        <v>0</v>
      </c>
      <c r="BB114" s="108">
        <f t="shared" si="30"/>
        <v>0</v>
      </c>
      <c r="BD114" s="108">
        <f t="shared" si="31"/>
        <v>0</v>
      </c>
    </row>
    <row r="115" spans="1:56" ht="15" customHeight="1" thickBot="1">
      <c r="A115" s="72"/>
      <c r="B115" s="8"/>
      <c r="C115" s="117" t="s">
        <v>149</v>
      </c>
      <c r="D115" s="264"/>
      <c r="E115" s="264"/>
      <c r="F115" s="264"/>
      <c r="G115" s="264"/>
      <c r="H115" s="264"/>
      <c r="I115" s="264"/>
      <c r="J115" s="264"/>
      <c r="K115" s="264"/>
      <c r="L115" s="264"/>
      <c r="M115" s="264"/>
      <c r="N115" s="264"/>
      <c r="O115" s="172"/>
      <c r="P115" s="172"/>
      <c r="Q115" s="172"/>
      <c r="R115" s="172"/>
      <c r="S115" s="172"/>
      <c r="T115" s="172"/>
      <c r="U115" s="172"/>
      <c r="V115" s="172"/>
      <c r="W115" s="172"/>
      <c r="X115" s="172"/>
      <c r="Y115" s="172"/>
      <c r="Z115" s="172"/>
      <c r="AA115" s="172"/>
      <c r="AB115" s="172"/>
      <c r="AC115" s="172"/>
      <c r="AD115" s="172"/>
      <c r="AG115" s="99">
        <f t="shared" si="16"/>
        <v>12</v>
      </c>
      <c r="AH115" s="99">
        <f t="shared" si="17"/>
        <v>0</v>
      </c>
      <c r="AI115" s="99"/>
      <c r="AJ115" s="99">
        <f>IF(AND(D115="",COUNTA($D116:$N$158)&gt;0),1,0)</f>
        <v>0</v>
      </c>
      <c r="AK115" s="99"/>
      <c r="AL115" s="94">
        <f t="shared" si="18"/>
        <v>0</v>
      </c>
      <c r="AM115" s="95">
        <f t="shared" si="19"/>
        <v>0</v>
      </c>
      <c r="AN115" s="95">
        <f t="shared" si="20"/>
        <v>0</v>
      </c>
      <c r="AO115" s="101">
        <f t="shared" si="21"/>
        <v>0</v>
      </c>
      <c r="AP115" s="99"/>
      <c r="AQ115" s="99">
        <f t="shared" si="22"/>
        <v>0</v>
      </c>
      <c r="AT115" s="115" t="b">
        <f t="shared" si="23"/>
        <v>0</v>
      </c>
      <c r="AU115" s="115">
        <f t="shared" si="24"/>
        <v>0</v>
      </c>
      <c r="AV115" s="115" t="str">
        <f t="shared" si="25"/>
        <v/>
      </c>
      <c r="AW115" s="115" t="b">
        <f t="shared" si="26"/>
        <v>0</v>
      </c>
      <c r="AX115" s="115">
        <f t="shared" si="27"/>
        <v>0</v>
      </c>
      <c r="AY115" s="115" t="b">
        <f t="shared" si="28"/>
        <v>0</v>
      </c>
      <c r="AZ115" s="115">
        <f t="shared" si="29"/>
        <v>0</v>
      </c>
      <c r="BB115" s="108">
        <f t="shared" si="30"/>
        <v>0</v>
      </c>
      <c r="BD115" s="108">
        <f t="shared" si="31"/>
        <v>0</v>
      </c>
    </row>
    <row r="116" spans="1:56" ht="15" customHeight="1" thickBot="1">
      <c r="A116" s="72"/>
      <c r="B116" s="8"/>
      <c r="C116" s="117" t="s">
        <v>150</v>
      </c>
      <c r="D116" s="264"/>
      <c r="E116" s="264"/>
      <c r="F116" s="264"/>
      <c r="G116" s="264"/>
      <c r="H116" s="264"/>
      <c r="I116" s="264"/>
      <c r="J116" s="264"/>
      <c r="K116" s="264"/>
      <c r="L116" s="264"/>
      <c r="M116" s="264"/>
      <c r="N116" s="264"/>
      <c r="O116" s="172"/>
      <c r="P116" s="172"/>
      <c r="Q116" s="172"/>
      <c r="R116" s="172"/>
      <c r="S116" s="172"/>
      <c r="T116" s="172"/>
      <c r="U116" s="172"/>
      <c r="V116" s="172"/>
      <c r="W116" s="172"/>
      <c r="X116" s="172"/>
      <c r="Y116" s="172"/>
      <c r="Z116" s="172"/>
      <c r="AA116" s="172"/>
      <c r="AB116" s="172"/>
      <c r="AC116" s="172"/>
      <c r="AD116" s="172"/>
      <c r="AG116" s="99">
        <f t="shared" si="16"/>
        <v>12</v>
      </c>
      <c r="AH116" s="99">
        <f t="shared" si="17"/>
        <v>0</v>
      </c>
      <c r="AI116" s="99"/>
      <c r="AJ116" s="99">
        <f>IF(AND(D116="",COUNTA($D117:$N$158)&gt;0),1,0)</f>
        <v>0</v>
      </c>
      <c r="AK116" s="99"/>
      <c r="AL116" s="94">
        <f t="shared" si="18"/>
        <v>0</v>
      </c>
      <c r="AM116" s="95">
        <f t="shared" si="19"/>
        <v>0</v>
      </c>
      <c r="AN116" s="95">
        <f t="shared" si="20"/>
        <v>0</v>
      </c>
      <c r="AO116" s="101">
        <f t="shared" si="21"/>
        <v>0</v>
      </c>
      <c r="AP116" s="99"/>
      <c r="AQ116" s="99">
        <f t="shared" si="22"/>
        <v>0</v>
      </c>
      <c r="AT116" s="115" t="b">
        <f t="shared" si="23"/>
        <v>0</v>
      </c>
      <c r="AU116" s="115">
        <f t="shared" si="24"/>
        <v>0</v>
      </c>
      <c r="AV116" s="115" t="str">
        <f t="shared" si="25"/>
        <v/>
      </c>
      <c r="AW116" s="115" t="b">
        <f t="shared" si="26"/>
        <v>0</v>
      </c>
      <c r="AX116" s="115">
        <f t="shared" si="27"/>
        <v>0</v>
      </c>
      <c r="AY116" s="115" t="b">
        <f t="shared" si="28"/>
        <v>0</v>
      </c>
      <c r="AZ116" s="115">
        <f t="shared" si="29"/>
        <v>0</v>
      </c>
      <c r="BB116" s="108">
        <f t="shared" si="30"/>
        <v>0</v>
      </c>
      <c r="BD116" s="108">
        <f t="shared" si="31"/>
        <v>0</v>
      </c>
    </row>
    <row r="117" spans="1:56" ht="15" customHeight="1" thickBot="1">
      <c r="A117" s="72"/>
      <c r="B117" s="8"/>
      <c r="C117" s="117" t="s">
        <v>151</v>
      </c>
      <c r="D117" s="264"/>
      <c r="E117" s="264"/>
      <c r="F117" s="264"/>
      <c r="G117" s="264"/>
      <c r="H117" s="264"/>
      <c r="I117" s="264"/>
      <c r="J117" s="264"/>
      <c r="K117" s="264"/>
      <c r="L117" s="264"/>
      <c r="M117" s="264"/>
      <c r="N117" s="264"/>
      <c r="O117" s="172"/>
      <c r="P117" s="172"/>
      <c r="Q117" s="172"/>
      <c r="R117" s="172"/>
      <c r="S117" s="172"/>
      <c r="T117" s="172"/>
      <c r="U117" s="172"/>
      <c r="V117" s="172"/>
      <c r="W117" s="172"/>
      <c r="X117" s="172"/>
      <c r="Y117" s="172"/>
      <c r="Z117" s="172"/>
      <c r="AA117" s="172"/>
      <c r="AB117" s="172"/>
      <c r="AC117" s="172"/>
      <c r="AD117" s="172"/>
      <c r="AG117" s="99">
        <f t="shared" si="16"/>
        <v>12</v>
      </c>
      <c r="AH117" s="99">
        <f t="shared" si="17"/>
        <v>0</v>
      </c>
      <c r="AI117" s="99"/>
      <c r="AJ117" s="99">
        <f>IF(AND(D117="",COUNTA($D118:$N$158)&gt;0),1,0)</f>
        <v>0</v>
      </c>
      <c r="AK117" s="99"/>
      <c r="AL117" s="94">
        <f t="shared" si="18"/>
        <v>0</v>
      </c>
      <c r="AM117" s="95">
        <f t="shared" si="19"/>
        <v>0</v>
      </c>
      <c r="AN117" s="95">
        <f t="shared" si="20"/>
        <v>0</v>
      </c>
      <c r="AO117" s="101">
        <f t="shared" si="21"/>
        <v>0</v>
      </c>
      <c r="AP117" s="99"/>
      <c r="AQ117" s="99">
        <f t="shared" si="22"/>
        <v>0</v>
      </c>
      <c r="AT117" s="115" t="b">
        <f t="shared" si="23"/>
        <v>0</v>
      </c>
      <c r="AU117" s="115">
        <f t="shared" si="24"/>
        <v>0</v>
      </c>
      <c r="AV117" s="115" t="str">
        <f t="shared" si="25"/>
        <v/>
      </c>
      <c r="AW117" s="115" t="b">
        <f t="shared" si="26"/>
        <v>0</v>
      </c>
      <c r="AX117" s="115">
        <f t="shared" si="27"/>
        <v>0</v>
      </c>
      <c r="AY117" s="115" t="b">
        <f t="shared" si="28"/>
        <v>0</v>
      </c>
      <c r="AZ117" s="115">
        <f t="shared" si="29"/>
        <v>0</v>
      </c>
      <c r="BB117" s="108">
        <f t="shared" si="30"/>
        <v>0</v>
      </c>
      <c r="BD117" s="108">
        <f t="shared" si="31"/>
        <v>0</v>
      </c>
    </row>
    <row r="118" spans="1:56" ht="15" customHeight="1" thickBot="1">
      <c r="A118" s="72"/>
      <c r="B118" s="8"/>
      <c r="C118" s="117" t="s">
        <v>152</v>
      </c>
      <c r="D118" s="264"/>
      <c r="E118" s="264"/>
      <c r="F118" s="264"/>
      <c r="G118" s="264"/>
      <c r="H118" s="264"/>
      <c r="I118" s="264"/>
      <c r="J118" s="264"/>
      <c r="K118" s="264"/>
      <c r="L118" s="264"/>
      <c r="M118" s="264"/>
      <c r="N118" s="264"/>
      <c r="O118" s="172"/>
      <c r="P118" s="172"/>
      <c r="Q118" s="172"/>
      <c r="R118" s="172"/>
      <c r="S118" s="172"/>
      <c r="T118" s="172"/>
      <c r="U118" s="172"/>
      <c r="V118" s="172"/>
      <c r="W118" s="172"/>
      <c r="X118" s="172"/>
      <c r="Y118" s="172"/>
      <c r="Z118" s="172"/>
      <c r="AA118" s="172"/>
      <c r="AB118" s="172"/>
      <c r="AC118" s="172"/>
      <c r="AD118" s="172"/>
      <c r="AG118" s="99">
        <f t="shared" si="16"/>
        <v>12</v>
      </c>
      <c r="AH118" s="99">
        <f t="shared" si="17"/>
        <v>0</v>
      </c>
      <c r="AI118" s="99"/>
      <c r="AJ118" s="99">
        <f>IF(AND(D118="",COUNTA($D119:$N$158)&gt;0),1,0)</f>
        <v>0</v>
      </c>
      <c r="AK118" s="99"/>
      <c r="AL118" s="94">
        <f t="shared" si="18"/>
        <v>0</v>
      </c>
      <c r="AM118" s="95">
        <f t="shared" si="19"/>
        <v>0</v>
      </c>
      <c r="AN118" s="95">
        <f t="shared" si="20"/>
        <v>0</v>
      </c>
      <c r="AO118" s="101">
        <f t="shared" si="21"/>
        <v>0</v>
      </c>
      <c r="AP118" s="99"/>
      <c r="AQ118" s="99">
        <f t="shared" si="22"/>
        <v>0</v>
      </c>
      <c r="AT118" s="115" t="b">
        <f t="shared" si="23"/>
        <v>0</v>
      </c>
      <c r="AU118" s="115">
        <f t="shared" si="24"/>
        <v>0</v>
      </c>
      <c r="AV118" s="115" t="str">
        <f t="shared" si="25"/>
        <v/>
      </c>
      <c r="AW118" s="115" t="b">
        <f t="shared" si="26"/>
        <v>0</v>
      </c>
      <c r="AX118" s="115">
        <f t="shared" si="27"/>
        <v>0</v>
      </c>
      <c r="AY118" s="115" t="b">
        <f t="shared" si="28"/>
        <v>0</v>
      </c>
      <c r="AZ118" s="115">
        <f t="shared" si="29"/>
        <v>0</v>
      </c>
      <c r="BB118" s="108">
        <f t="shared" si="30"/>
        <v>0</v>
      </c>
      <c r="BD118" s="108">
        <f t="shared" si="31"/>
        <v>0</v>
      </c>
    </row>
    <row r="119" spans="1:56" ht="15" customHeight="1" thickBot="1">
      <c r="A119" s="72"/>
      <c r="B119" s="8"/>
      <c r="C119" s="117" t="s">
        <v>153</v>
      </c>
      <c r="D119" s="264"/>
      <c r="E119" s="264"/>
      <c r="F119" s="264"/>
      <c r="G119" s="264"/>
      <c r="H119" s="264"/>
      <c r="I119" s="264"/>
      <c r="J119" s="264"/>
      <c r="K119" s="264"/>
      <c r="L119" s="264"/>
      <c r="M119" s="264"/>
      <c r="N119" s="264"/>
      <c r="O119" s="172"/>
      <c r="P119" s="172"/>
      <c r="Q119" s="172"/>
      <c r="R119" s="172"/>
      <c r="S119" s="172"/>
      <c r="T119" s="172"/>
      <c r="U119" s="172"/>
      <c r="V119" s="172"/>
      <c r="W119" s="172"/>
      <c r="X119" s="172"/>
      <c r="Y119" s="172"/>
      <c r="Z119" s="172"/>
      <c r="AA119" s="172"/>
      <c r="AB119" s="172"/>
      <c r="AC119" s="172"/>
      <c r="AD119" s="172"/>
      <c r="AG119" s="99">
        <f t="shared" si="16"/>
        <v>12</v>
      </c>
      <c r="AH119" s="99">
        <f t="shared" si="17"/>
        <v>0</v>
      </c>
      <c r="AI119" s="99"/>
      <c r="AJ119" s="99">
        <f>IF(AND(D119="",COUNTA($D120:$N$158)&gt;0),1,0)</f>
        <v>0</v>
      </c>
      <c r="AK119" s="99"/>
      <c r="AL119" s="94">
        <f t="shared" si="18"/>
        <v>0</v>
      </c>
      <c r="AM119" s="95">
        <f t="shared" si="19"/>
        <v>0</v>
      </c>
      <c r="AN119" s="95">
        <f t="shared" si="20"/>
        <v>0</v>
      </c>
      <c r="AO119" s="101">
        <f t="shared" si="21"/>
        <v>0</v>
      </c>
      <c r="AP119" s="99"/>
      <c r="AQ119" s="99">
        <f t="shared" si="22"/>
        <v>0</v>
      </c>
      <c r="AT119" s="115" t="b">
        <f t="shared" si="23"/>
        <v>0</v>
      </c>
      <c r="AU119" s="115">
        <f t="shared" si="24"/>
        <v>0</v>
      </c>
      <c r="AV119" s="115" t="str">
        <f t="shared" si="25"/>
        <v/>
      </c>
      <c r="AW119" s="115" t="b">
        <f t="shared" si="26"/>
        <v>0</v>
      </c>
      <c r="AX119" s="115">
        <f t="shared" si="27"/>
        <v>0</v>
      </c>
      <c r="AY119" s="115" t="b">
        <f t="shared" si="28"/>
        <v>0</v>
      </c>
      <c r="AZ119" s="115">
        <f t="shared" si="29"/>
        <v>0</v>
      </c>
      <c r="BB119" s="108">
        <f t="shared" si="30"/>
        <v>0</v>
      </c>
      <c r="BD119" s="108">
        <f t="shared" si="31"/>
        <v>0</v>
      </c>
    </row>
    <row r="120" spans="1:56" ht="15" customHeight="1" thickBot="1">
      <c r="A120" s="72"/>
      <c r="B120" s="8"/>
      <c r="C120" s="117" t="s">
        <v>154</v>
      </c>
      <c r="D120" s="264"/>
      <c r="E120" s="264"/>
      <c r="F120" s="264"/>
      <c r="G120" s="264"/>
      <c r="H120" s="264"/>
      <c r="I120" s="264"/>
      <c r="J120" s="264"/>
      <c r="K120" s="264"/>
      <c r="L120" s="264"/>
      <c r="M120" s="264"/>
      <c r="N120" s="264"/>
      <c r="O120" s="172"/>
      <c r="P120" s="172"/>
      <c r="Q120" s="172"/>
      <c r="R120" s="172"/>
      <c r="S120" s="172"/>
      <c r="T120" s="172"/>
      <c r="U120" s="172"/>
      <c r="V120" s="172"/>
      <c r="W120" s="172"/>
      <c r="X120" s="172"/>
      <c r="Y120" s="172"/>
      <c r="Z120" s="172"/>
      <c r="AA120" s="172"/>
      <c r="AB120" s="172"/>
      <c r="AC120" s="172"/>
      <c r="AD120" s="172"/>
      <c r="AG120" s="99">
        <f t="shared" si="16"/>
        <v>12</v>
      </c>
      <c r="AH120" s="99">
        <f t="shared" si="17"/>
        <v>0</v>
      </c>
      <c r="AI120" s="99"/>
      <c r="AJ120" s="99">
        <f>IF(AND(D120="",COUNTA($D121:$N$158)&gt;0),1,0)</f>
        <v>0</v>
      </c>
      <c r="AK120" s="99"/>
      <c r="AL120" s="94">
        <f t="shared" si="18"/>
        <v>0</v>
      </c>
      <c r="AM120" s="95">
        <f t="shared" si="19"/>
        <v>0</v>
      </c>
      <c r="AN120" s="95">
        <f t="shared" si="20"/>
        <v>0</v>
      </c>
      <c r="AO120" s="101">
        <f t="shared" si="21"/>
        <v>0</v>
      </c>
      <c r="AP120" s="99"/>
      <c r="AQ120" s="99">
        <f t="shared" si="22"/>
        <v>0</v>
      </c>
      <c r="AT120" s="115" t="b">
        <f t="shared" si="23"/>
        <v>0</v>
      </c>
      <c r="AU120" s="115">
        <f t="shared" si="24"/>
        <v>0</v>
      </c>
      <c r="AV120" s="115" t="str">
        <f t="shared" si="25"/>
        <v/>
      </c>
      <c r="AW120" s="115" t="b">
        <f t="shared" si="26"/>
        <v>0</v>
      </c>
      <c r="AX120" s="115">
        <f t="shared" si="27"/>
        <v>0</v>
      </c>
      <c r="AY120" s="115" t="b">
        <f t="shared" si="28"/>
        <v>0</v>
      </c>
      <c r="AZ120" s="115">
        <f t="shared" si="29"/>
        <v>0</v>
      </c>
      <c r="BB120" s="108">
        <f t="shared" si="30"/>
        <v>0</v>
      </c>
      <c r="BD120" s="108">
        <f t="shared" si="31"/>
        <v>0</v>
      </c>
    </row>
    <row r="121" spans="1:56" ht="15" customHeight="1" thickBot="1">
      <c r="A121" s="72"/>
      <c r="B121" s="8"/>
      <c r="C121" s="117" t="s">
        <v>155</v>
      </c>
      <c r="D121" s="264"/>
      <c r="E121" s="264"/>
      <c r="F121" s="264"/>
      <c r="G121" s="264"/>
      <c r="H121" s="264"/>
      <c r="I121" s="264"/>
      <c r="J121" s="264"/>
      <c r="K121" s="264"/>
      <c r="L121" s="264"/>
      <c r="M121" s="264"/>
      <c r="N121" s="264"/>
      <c r="O121" s="172"/>
      <c r="P121" s="172"/>
      <c r="Q121" s="172"/>
      <c r="R121" s="172"/>
      <c r="S121" s="172"/>
      <c r="T121" s="172"/>
      <c r="U121" s="172"/>
      <c r="V121" s="172"/>
      <c r="W121" s="172"/>
      <c r="X121" s="172"/>
      <c r="Y121" s="172"/>
      <c r="Z121" s="172"/>
      <c r="AA121" s="172"/>
      <c r="AB121" s="172"/>
      <c r="AC121" s="172"/>
      <c r="AD121" s="172"/>
      <c r="AG121" s="99">
        <f t="shared" si="16"/>
        <v>12</v>
      </c>
      <c r="AH121" s="99">
        <f t="shared" si="17"/>
        <v>0</v>
      </c>
      <c r="AI121" s="99"/>
      <c r="AJ121" s="99">
        <f>IF(AND(D121="",COUNTA($D122:$N$158)&gt;0),1,0)</f>
        <v>0</v>
      </c>
      <c r="AK121" s="99"/>
      <c r="AL121" s="94">
        <f t="shared" si="18"/>
        <v>0</v>
      </c>
      <c r="AM121" s="95">
        <f t="shared" si="19"/>
        <v>0</v>
      </c>
      <c r="AN121" s="95">
        <f t="shared" si="20"/>
        <v>0</v>
      </c>
      <c r="AO121" s="101">
        <f t="shared" si="21"/>
        <v>0</v>
      </c>
      <c r="AP121" s="99"/>
      <c r="AQ121" s="99">
        <f t="shared" si="22"/>
        <v>0</v>
      </c>
      <c r="AT121" s="115" t="b">
        <f t="shared" si="23"/>
        <v>0</v>
      </c>
      <c r="AU121" s="115">
        <f t="shared" si="24"/>
        <v>0</v>
      </c>
      <c r="AV121" s="115" t="str">
        <f t="shared" si="25"/>
        <v/>
      </c>
      <c r="AW121" s="115" t="b">
        <f t="shared" si="26"/>
        <v>0</v>
      </c>
      <c r="AX121" s="115">
        <f t="shared" si="27"/>
        <v>0</v>
      </c>
      <c r="AY121" s="115" t="b">
        <f t="shared" si="28"/>
        <v>0</v>
      </c>
      <c r="AZ121" s="115">
        <f t="shared" si="29"/>
        <v>0</v>
      </c>
      <c r="BB121" s="108">
        <f t="shared" si="30"/>
        <v>0</v>
      </c>
      <c r="BD121" s="108">
        <f t="shared" si="31"/>
        <v>0</v>
      </c>
    </row>
    <row r="122" spans="1:56" ht="15" customHeight="1" thickBot="1">
      <c r="A122" s="72"/>
      <c r="B122" s="8"/>
      <c r="C122" s="117" t="s">
        <v>156</v>
      </c>
      <c r="D122" s="264"/>
      <c r="E122" s="264"/>
      <c r="F122" s="264"/>
      <c r="G122" s="264"/>
      <c r="H122" s="264"/>
      <c r="I122" s="264"/>
      <c r="J122" s="264"/>
      <c r="K122" s="264"/>
      <c r="L122" s="264"/>
      <c r="M122" s="264"/>
      <c r="N122" s="264"/>
      <c r="O122" s="172"/>
      <c r="P122" s="172"/>
      <c r="Q122" s="172"/>
      <c r="R122" s="172"/>
      <c r="S122" s="172"/>
      <c r="T122" s="172"/>
      <c r="U122" s="172"/>
      <c r="V122" s="172"/>
      <c r="W122" s="172"/>
      <c r="X122" s="172"/>
      <c r="Y122" s="172"/>
      <c r="Z122" s="172"/>
      <c r="AA122" s="172"/>
      <c r="AB122" s="172"/>
      <c r="AC122" s="172"/>
      <c r="AD122" s="172"/>
      <c r="AG122" s="99">
        <f t="shared" si="16"/>
        <v>12</v>
      </c>
      <c r="AH122" s="99">
        <f t="shared" si="17"/>
        <v>0</v>
      </c>
      <c r="AI122" s="99"/>
      <c r="AJ122" s="99">
        <f>IF(AND(D122="",COUNTA($D123:$N$158)&gt;0),1,0)</f>
        <v>0</v>
      </c>
      <c r="AK122" s="99"/>
      <c r="AL122" s="94">
        <f t="shared" si="18"/>
        <v>0</v>
      </c>
      <c r="AM122" s="95">
        <f t="shared" si="19"/>
        <v>0</v>
      </c>
      <c r="AN122" s="95">
        <f t="shared" si="20"/>
        <v>0</v>
      </c>
      <c r="AO122" s="101">
        <f t="shared" si="21"/>
        <v>0</v>
      </c>
      <c r="AP122" s="99"/>
      <c r="AQ122" s="99">
        <f t="shared" si="22"/>
        <v>0</v>
      </c>
      <c r="AT122" s="115" t="b">
        <f t="shared" si="23"/>
        <v>0</v>
      </c>
      <c r="AU122" s="115">
        <f t="shared" si="24"/>
        <v>0</v>
      </c>
      <c r="AV122" s="115" t="str">
        <f t="shared" si="25"/>
        <v/>
      </c>
      <c r="AW122" s="115" t="b">
        <f t="shared" si="26"/>
        <v>0</v>
      </c>
      <c r="AX122" s="115">
        <f t="shared" si="27"/>
        <v>0</v>
      </c>
      <c r="AY122" s="115" t="b">
        <f t="shared" si="28"/>
        <v>0</v>
      </c>
      <c r="AZ122" s="115">
        <f t="shared" si="29"/>
        <v>0</v>
      </c>
      <c r="BB122" s="108">
        <f t="shared" si="30"/>
        <v>0</v>
      </c>
      <c r="BD122" s="108">
        <f t="shared" si="31"/>
        <v>0</v>
      </c>
    </row>
    <row r="123" spans="1:56" ht="15" customHeight="1" thickBot="1">
      <c r="A123" s="72"/>
      <c r="B123" s="8"/>
      <c r="C123" s="117" t="s">
        <v>157</v>
      </c>
      <c r="D123" s="264"/>
      <c r="E123" s="264"/>
      <c r="F123" s="264"/>
      <c r="G123" s="264"/>
      <c r="H123" s="264"/>
      <c r="I123" s="264"/>
      <c r="J123" s="264"/>
      <c r="K123" s="264"/>
      <c r="L123" s="264"/>
      <c r="M123" s="264"/>
      <c r="N123" s="264"/>
      <c r="O123" s="172"/>
      <c r="P123" s="172"/>
      <c r="Q123" s="172"/>
      <c r="R123" s="172"/>
      <c r="S123" s="172"/>
      <c r="T123" s="172"/>
      <c r="U123" s="172"/>
      <c r="V123" s="172"/>
      <c r="W123" s="172"/>
      <c r="X123" s="172"/>
      <c r="Y123" s="172"/>
      <c r="Z123" s="172"/>
      <c r="AA123" s="172"/>
      <c r="AB123" s="172"/>
      <c r="AC123" s="172"/>
      <c r="AD123" s="172"/>
      <c r="AG123" s="99">
        <f t="shared" si="16"/>
        <v>12</v>
      </c>
      <c r="AH123" s="99">
        <f t="shared" si="17"/>
        <v>0</v>
      </c>
      <c r="AI123" s="99"/>
      <c r="AJ123" s="99">
        <f>IF(AND(D123="",COUNTA($D124:$N$158)&gt;0),1,0)</f>
        <v>0</v>
      </c>
      <c r="AK123" s="99"/>
      <c r="AL123" s="94">
        <f t="shared" si="18"/>
        <v>0</v>
      </c>
      <c r="AM123" s="95">
        <f t="shared" si="19"/>
        <v>0</v>
      </c>
      <c r="AN123" s="95">
        <f t="shared" si="20"/>
        <v>0</v>
      </c>
      <c r="AO123" s="101">
        <f t="shared" si="21"/>
        <v>0</v>
      </c>
      <c r="AP123" s="99"/>
      <c r="AQ123" s="99">
        <f t="shared" si="22"/>
        <v>0</v>
      </c>
      <c r="AT123" s="115" t="b">
        <f t="shared" si="23"/>
        <v>0</v>
      </c>
      <c r="AU123" s="115">
        <f t="shared" si="24"/>
        <v>0</v>
      </c>
      <c r="AV123" s="115" t="str">
        <f t="shared" si="25"/>
        <v/>
      </c>
      <c r="AW123" s="115" t="b">
        <f t="shared" si="26"/>
        <v>0</v>
      </c>
      <c r="AX123" s="115">
        <f t="shared" si="27"/>
        <v>0</v>
      </c>
      <c r="AY123" s="115" t="b">
        <f t="shared" si="28"/>
        <v>0</v>
      </c>
      <c r="AZ123" s="115">
        <f t="shared" si="29"/>
        <v>0</v>
      </c>
      <c r="BB123" s="108">
        <f t="shared" si="30"/>
        <v>0</v>
      </c>
      <c r="BD123" s="108">
        <f t="shared" si="31"/>
        <v>0</v>
      </c>
    </row>
    <row r="124" spans="1:56" ht="15" customHeight="1" thickBot="1">
      <c r="A124" s="72"/>
      <c r="B124" s="8"/>
      <c r="C124" s="117" t="s">
        <v>158</v>
      </c>
      <c r="D124" s="264"/>
      <c r="E124" s="264"/>
      <c r="F124" s="264"/>
      <c r="G124" s="264"/>
      <c r="H124" s="264"/>
      <c r="I124" s="264"/>
      <c r="J124" s="264"/>
      <c r="K124" s="264"/>
      <c r="L124" s="264"/>
      <c r="M124" s="264"/>
      <c r="N124" s="264"/>
      <c r="O124" s="172"/>
      <c r="P124" s="172"/>
      <c r="Q124" s="172"/>
      <c r="R124" s="172"/>
      <c r="S124" s="172"/>
      <c r="T124" s="172"/>
      <c r="U124" s="172"/>
      <c r="V124" s="172"/>
      <c r="W124" s="172"/>
      <c r="X124" s="172"/>
      <c r="Y124" s="172"/>
      <c r="Z124" s="172"/>
      <c r="AA124" s="172"/>
      <c r="AB124" s="172"/>
      <c r="AC124" s="172"/>
      <c r="AD124" s="172"/>
      <c r="AG124" s="99">
        <f t="shared" si="16"/>
        <v>12</v>
      </c>
      <c r="AH124" s="99">
        <f t="shared" si="17"/>
        <v>0</v>
      </c>
      <c r="AI124" s="99"/>
      <c r="AJ124" s="99">
        <f>IF(AND(D124="",COUNTA($D125:$N$158)&gt;0),1,0)</f>
        <v>0</v>
      </c>
      <c r="AK124" s="99"/>
      <c r="AL124" s="94">
        <f t="shared" si="18"/>
        <v>0</v>
      </c>
      <c r="AM124" s="95">
        <f t="shared" si="19"/>
        <v>0</v>
      </c>
      <c r="AN124" s="95">
        <f t="shared" si="20"/>
        <v>0</v>
      </c>
      <c r="AO124" s="101">
        <f t="shared" si="21"/>
        <v>0</v>
      </c>
      <c r="AP124" s="99"/>
      <c r="AQ124" s="99">
        <f t="shared" si="22"/>
        <v>0</v>
      </c>
      <c r="AT124" s="115" t="b">
        <f t="shared" si="23"/>
        <v>0</v>
      </c>
      <c r="AU124" s="115">
        <f t="shared" si="24"/>
        <v>0</v>
      </c>
      <c r="AV124" s="115" t="str">
        <f t="shared" si="25"/>
        <v/>
      </c>
      <c r="AW124" s="115" t="b">
        <f t="shared" si="26"/>
        <v>0</v>
      </c>
      <c r="AX124" s="115">
        <f t="shared" si="27"/>
        <v>0</v>
      </c>
      <c r="AY124" s="115" t="b">
        <f t="shared" si="28"/>
        <v>0</v>
      </c>
      <c r="AZ124" s="115">
        <f t="shared" si="29"/>
        <v>0</v>
      </c>
      <c r="BB124" s="108">
        <f t="shared" si="30"/>
        <v>0</v>
      </c>
      <c r="BD124" s="108">
        <f t="shared" si="31"/>
        <v>0</v>
      </c>
    </row>
    <row r="125" spans="1:56" ht="15" customHeight="1" thickBot="1">
      <c r="A125" s="72"/>
      <c r="B125" s="8"/>
      <c r="C125" s="117" t="s">
        <v>159</v>
      </c>
      <c r="D125" s="264"/>
      <c r="E125" s="264"/>
      <c r="F125" s="264"/>
      <c r="G125" s="264"/>
      <c r="H125" s="264"/>
      <c r="I125" s="264"/>
      <c r="J125" s="264"/>
      <c r="K125" s="264"/>
      <c r="L125" s="264"/>
      <c r="M125" s="264"/>
      <c r="N125" s="264"/>
      <c r="O125" s="172"/>
      <c r="P125" s="172"/>
      <c r="Q125" s="172"/>
      <c r="R125" s="172"/>
      <c r="S125" s="172"/>
      <c r="T125" s="172"/>
      <c r="U125" s="172"/>
      <c r="V125" s="172"/>
      <c r="W125" s="172"/>
      <c r="X125" s="172"/>
      <c r="Y125" s="172"/>
      <c r="Z125" s="172"/>
      <c r="AA125" s="172"/>
      <c r="AB125" s="172"/>
      <c r="AC125" s="172"/>
      <c r="AD125" s="172"/>
      <c r="AG125" s="99">
        <f t="shared" si="16"/>
        <v>12</v>
      </c>
      <c r="AH125" s="99">
        <f t="shared" si="17"/>
        <v>0</v>
      </c>
      <c r="AI125" s="99"/>
      <c r="AJ125" s="99">
        <f>IF(AND(D125="",COUNTA($D126:$N$158)&gt;0),1,0)</f>
        <v>0</v>
      </c>
      <c r="AK125" s="99"/>
      <c r="AL125" s="94">
        <f t="shared" si="18"/>
        <v>0</v>
      </c>
      <c r="AM125" s="95">
        <f t="shared" si="19"/>
        <v>0</v>
      </c>
      <c r="AN125" s="95">
        <f t="shared" si="20"/>
        <v>0</v>
      </c>
      <c r="AO125" s="101">
        <f t="shared" si="21"/>
        <v>0</v>
      </c>
      <c r="AP125" s="99"/>
      <c r="AQ125" s="99">
        <f t="shared" si="22"/>
        <v>0</v>
      </c>
      <c r="AT125" s="115" t="b">
        <f t="shared" si="23"/>
        <v>0</v>
      </c>
      <c r="AU125" s="115">
        <f t="shared" si="24"/>
        <v>0</v>
      </c>
      <c r="AV125" s="115" t="str">
        <f t="shared" si="25"/>
        <v/>
      </c>
      <c r="AW125" s="115" t="b">
        <f t="shared" si="26"/>
        <v>0</v>
      </c>
      <c r="AX125" s="115">
        <f t="shared" si="27"/>
        <v>0</v>
      </c>
      <c r="AY125" s="115" t="b">
        <f t="shared" si="28"/>
        <v>0</v>
      </c>
      <c r="AZ125" s="115">
        <f t="shared" si="29"/>
        <v>0</v>
      </c>
      <c r="BB125" s="108">
        <f t="shared" si="30"/>
        <v>0</v>
      </c>
      <c r="BD125" s="108">
        <f t="shared" si="31"/>
        <v>0</v>
      </c>
    </row>
    <row r="126" spans="1:56" ht="15" customHeight="1" thickBot="1">
      <c r="A126" s="72"/>
      <c r="B126" s="8"/>
      <c r="C126" s="117" t="s">
        <v>160</v>
      </c>
      <c r="D126" s="264"/>
      <c r="E126" s="264"/>
      <c r="F126" s="264"/>
      <c r="G126" s="264"/>
      <c r="H126" s="264"/>
      <c r="I126" s="264"/>
      <c r="J126" s="264"/>
      <c r="K126" s="264"/>
      <c r="L126" s="264"/>
      <c r="M126" s="264"/>
      <c r="N126" s="264"/>
      <c r="O126" s="172"/>
      <c r="P126" s="172"/>
      <c r="Q126" s="172"/>
      <c r="R126" s="172"/>
      <c r="S126" s="172"/>
      <c r="T126" s="172"/>
      <c r="U126" s="172"/>
      <c r="V126" s="172"/>
      <c r="W126" s="172"/>
      <c r="X126" s="172"/>
      <c r="Y126" s="172"/>
      <c r="Z126" s="172"/>
      <c r="AA126" s="172"/>
      <c r="AB126" s="172"/>
      <c r="AC126" s="172"/>
      <c r="AD126" s="172"/>
      <c r="AG126" s="99">
        <f t="shared" si="16"/>
        <v>12</v>
      </c>
      <c r="AH126" s="99">
        <f t="shared" si="17"/>
        <v>0</v>
      </c>
      <c r="AI126" s="99"/>
      <c r="AJ126" s="99">
        <f>IF(AND(D126="",COUNTA($D127:$N$158)&gt;0),1,0)</f>
        <v>0</v>
      </c>
      <c r="AK126" s="99"/>
      <c r="AL126" s="94">
        <f t="shared" si="18"/>
        <v>0</v>
      </c>
      <c r="AM126" s="95">
        <f t="shared" si="19"/>
        <v>0</v>
      </c>
      <c r="AN126" s="95">
        <f t="shared" si="20"/>
        <v>0</v>
      </c>
      <c r="AO126" s="101">
        <f t="shared" si="21"/>
        <v>0</v>
      </c>
      <c r="AP126" s="99"/>
      <c r="AQ126" s="99">
        <f t="shared" si="22"/>
        <v>0</v>
      </c>
      <c r="AT126" s="115" t="b">
        <f t="shared" si="23"/>
        <v>0</v>
      </c>
      <c r="AU126" s="115">
        <f t="shared" si="24"/>
        <v>0</v>
      </c>
      <c r="AV126" s="115" t="str">
        <f t="shared" si="25"/>
        <v/>
      </c>
      <c r="AW126" s="115" t="b">
        <f t="shared" si="26"/>
        <v>0</v>
      </c>
      <c r="AX126" s="115">
        <f t="shared" si="27"/>
        <v>0</v>
      </c>
      <c r="AY126" s="115" t="b">
        <f t="shared" si="28"/>
        <v>0</v>
      </c>
      <c r="AZ126" s="115">
        <f t="shared" si="29"/>
        <v>0</v>
      </c>
      <c r="BB126" s="108">
        <f t="shared" si="30"/>
        <v>0</v>
      </c>
      <c r="BD126" s="108">
        <f t="shared" si="31"/>
        <v>0</v>
      </c>
    </row>
    <row r="127" spans="1:56" ht="15" customHeight="1" thickBot="1">
      <c r="A127" s="72"/>
      <c r="B127" s="8"/>
      <c r="C127" s="117" t="s">
        <v>161</v>
      </c>
      <c r="D127" s="264"/>
      <c r="E127" s="264"/>
      <c r="F127" s="264"/>
      <c r="G127" s="264"/>
      <c r="H127" s="264"/>
      <c r="I127" s="264"/>
      <c r="J127" s="264"/>
      <c r="K127" s="264"/>
      <c r="L127" s="264"/>
      <c r="M127" s="264"/>
      <c r="N127" s="264"/>
      <c r="O127" s="172"/>
      <c r="P127" s="172"/>
      <c r="Q127" s="172"/>
      <c r="R127" s="172"/>
      <c r="S127" s="172"/>
      <c r="T127" s="172"/>
      <c r="U127" s="172"/>
      <c r="V127" s="172"/>
      <c r="W127" s="172"/>
      <c r="X127" s="172"/>
      <c r="Y127" s="172"/>
      <c r="Z127" s="172"/>
      <c r="AA127" s="172"/>
      <c r="AB127" s="172"/>
      <c r="AC127" s="172"/>
      <c r="AD127" s="172"/>
      <c r="AG127" s="99">
        <f t="shared" si="16"/>
        <v>12</v>
      </c>
      <c r="AH127" s="99">
        <f t="shared" si="17"/>
        <v>0</v>
      </c>
      <c r="AI127" s="99"/>
      <c r="AJ127" s="99">
        <f>IF(AND(D127="",COUNTA($D128:$N$158)&gt;0),1,0)</f>
        <v>0</v>
      </c>
      <c r="AK127" s="99"/>
      <c r="AL127" s="94">
        <f t="shared" si="18"/>
        <v>0</v>
      </c>
      <c r="AM127" s="95">
        <f t="shared" si="19"/>
        <v>0</v>
      </c>
      <c r="AN127" s="95">
        <f t="shared" si="20"/>
        <v>0</v>
      </c>
      <c r="AO127" s="101">
        <f t="shared" si="21"/>
        <v>0</v>
      </c>
      <c r="AP127" s="99"/>
      <c r="AQ127" s="99">
        <f t="shared" si="22"/>
        <v>0</v>
      </c>
      <c r="AT127" s="115" t="b">
        <f t="shared" si="23"/>
        <v>0</v>
      </c>
      <c r="AU127" s="115">
        <f t="shared" si="24"/>
        <v>0</v>
      </c>
      <c r="AV127" s="115" t="str">
        <f t="shared" si="25"/>
        <v/>
      </c>
      <c r="AW127" s="115" t="b">
        <f t="shared" si="26"/>
        <v>0</v>
      </c>
      <c r="AX127" s="115">
        <f t="shared" si="27"/>
        <v>0</v>
      </c>
      <c r="AY127" s="115" t="b">
        <f t="shared" si="28"/>
        <v>0</v>
      </c>
      <c r="AZ127" s="115">
        <f t="shared" si="29"/>
        <v>0</v>
      </c>
      <c r="BB127" s="108">
        <f t="shared" si="30"/>
        <v>0</v>
      </c>
      <c r="BD127" s="108">
        <f t="shared" si="31"/>
        <v>0</v>
      </c>
    </row>
    <row r="128" spans="1:56" ht="15" customHeight="1" thickBot="1">
      <c r="A128" s="72"/>
      <c r="B128" s="8"/>
      <c r="C128" s="117" t="s">
        <v>162</v>
      </c>
      <c r="D128" s="264"/>
      <c r="E128" s="264"/>
      <c r="F128" s="264"/>
      <c r="G128" s="264"/>
      <c r="H128" s="264"/>
      <c r="I128" s="264"/>
      <c r="J128" s="264"/>
      <c r="K128" s="264"/>
      <c r="L128" s="264"/>
      <c r="M128" s="264"/>
      <c r="N128" s="264"/>
      <c r="O128" s="172"/>
      <c r="P128" s="172"/>
      <c r="Q128" s="172"/>
      <c r="R128" s="172"/>
      <c r="S128" s="172"/>
      <c r="T128" s="172"/>
      <c r="U128" s="172"/>
      <c r="V128" s="172"/>
      <c r="W128" s="172"/>
      <c r="X128" s="172"/>
      <c r="Y128" s="172"/>
      <c r="Z128" s="172"/>
      <c r="AA128" s="172"/>
      <c r="AB128" s="172"/>
      <c r="AC128" s="172"/>
      <c r="AD128" s="172"/>
      <c r="AG128" s="99">
        <f t="shared" si="16"/>
        <v>12</v>
      </c>
      <c r="AH128" s="99">
        <f t="shared" si="17"/>
        <v>0</v>
      </c>
      <c r="AI128" s="99"/>
      <c r="AJ128" s="99">
        <f>IF(AND(D128="",COUNTA($D129:$N$158)&gt;0),1,0)</f>
        <v>0</v>
      </c>
      <c r="AK128" s="99"/>
      <c r="AL128" s="94">
        <f t="shared" si="18"/>
        <v>0</v>
      </c>
      <c r="AM128" s="95">
        <f t="shared" si="19"/>
        <v>0</v>
      </c>
      <c r="AN128" s="95">
        <f t="shared" si="20"/>
        <v>0</v>
      </c>
      <c r="AO128" s="101">
        <f t="shared" si="21"/>
        <v>0</v>
      </c>
      <c r="AP128" s="99"/>
      <c r="AQ128" s="99">
        <f t="shared" si="22"/>
        <v>0</v>
      </c>
      <c r="AT128" s="115" t="b">
        <f t="shared" si="23"/>
        <v>0</v>
      </c>
      <c r="AU128" s="115">
        <f t="shared" si="24"/>
        <v>0</v>
      </c>
      <c r="AV128" s="115" t="str">
        <f t="shared" si="25"/>
        <v/>
      </c>
      <c r="AW128" s="115" t="b">
        <f t="shared" si="26"/>
        <v>0</v>
      </c>
      <c r="AX128" s="115">
        <f t="shared" si="27"/>
        <v>0</v>
      </c>
      <c r="AY128" s="115" t="b">
        <f t="shared" si="28"/>
        <v>0</v>
      </c>
      <c r="AZ128" s="115">
        <f t="shared" si="29"/>
        <v>0</v>
      </c>
      <c r="BB128" s="108">
        <f t="shared" si="30"/>
        <v>0</v>
      </c>
      <c r="BD128" s="108">
        <f t="shared" si="31"/>
        <v>0</v>
      </c>
    </row>
    <row r="129" spans="1:56" ht="15" customHeight="1" thickBot="1">
      <c r="A129" s="72"/>
      <c r="B129" s="8"/>
      <c r="C129" s="117" t="s">
        <v>163</v>
      </c>
      <c r="D129" s="264"/>
      <c r="E129" s="264"/>
      <c r="F129" s="264"/>
      <c r="G129" s="264"/>
      <c r="H129" s="264"/>
      <c r="I129" s="264"/>
      <c r="J129" s="264"/>
      <c r="K129" s="264"/>
      <c r="L129" s="264"/>
      <c r="M129" s="264"/>
      <c r="N129" s="264"/>
      <c r="O129" s="172"/>
      <c r="P129" s="172"/>
      <c r="Q129" s="172"/>
      <c r="R129" s="172"/>
      <c r="S129" s="172"/>
      <c r="T129" s="172"/>
      <c r="U129" s="172"/>
      <c r="V129" s="172"/>
      <c r="W129" s="172"/>
      <c r="X129" s="172"/>
      <c r="Y129" s="172"/>
      <c r="Z129" s="172"/>
      <c r="AA129" s="172"/>
      <c r="AB129" s="172"/>
      <c r="AC129" s="172"/>
      <c r="AD129" s="172"/>
      <c r="AG129" s="99">
        <f t="shared" si="16"/>
        <v>12</v>
      </c>
      <c r="AH129" s="99">
        <f t="shared" si="17"/>
        <v>0</v>
      </c>
      <c r="AI129" s="99"/>
      <c r="AJ129" s="99">
        <f>IF(AND(D129="",COUNTA($D130:$N$158)&gt;0),1,0)</f>
        <v>0</v>
      </c>
      <c r="AK129" s="99"/>
      <c r="AL129" s="94">
        <f t="shared" si="18"/>
        <v>0</v>
      </c>
      <c r="AM129" s="95">
        <f t="shared" si="19"/>
        <v>0</v>
      </c>
      <c r="AN129" s="95">
        <f t="shared" si="20"/>
        <v>0</v>
      </c>
      <c r="AO129" s="101">
        <f t="shared" si="21"/>
        <v>0</v>
      </c>
      <c r="AP129" s="99"/>
      <c r="AQ129" s="99">
        <f t="shared" si="22"/>
        <v>0</v>
      </c>
      <c r="AT129" s="115" t="b">
        <f t="shared" si="23"/>
        <v>0</v>
      </c>
      <c r="AU129" s="115">
        <f t="shared" si="24"/>
        <v>0</v>
      </c>
      <c r="AV129" s="115" t="str">
        <f t="shared" si="25"/>
        <v/>
      </c>
      <c r="AW129" s="115" t="b">
        <f t="shared" si="26"/>
        <v>0</v>
      </c>
      <c r="AX129" s="115">
        <f t="shared" si="27"/>
        <v>0</v>
      </c>
      <c r="AY129" s="115" t="b">
        <f t="shared" si="28"/>
        <v>0</v>
      </c>
      <c r="AZ129" s="115">
        <f t="shared" si="29"/>
        <v>0</v>
      </c>
      <c r="BB129" s="108">
        <f t="shared" si="30"/>
        <v>0</v>
      </c>
      <c r="BD129" s="108">
        <f t="shared" si="31"/>
        <v>0</v>
      </c>
    </row>
    <row r="130" spans="1:56" ht="15" customHeight="1" thickBot="1">
      <c r="A130" s="72"/>
      <c r="B130" s="8"/>
      <c r="C130" s="117" t="s">
        <v>164</v>
      </c>
      <c r="D130" s="264"/>
      <c r="E130" s="264"/>
      <c r="F130" s="264"/>
      <c r="G130" s="264"/>
      <c r="H130" s="264"/>
      <c r="I130" s="264"/>
      <c r="J130" s="264"/>
      <c r="K130" s="264"/>
      <c r="L130" s="264"/>
      <c r="M130" s="264"/>
      <c r="N130" s="264"/>
      <c r="O130" s="172"/>
      <c r="P130" s="172"/>
      <c r="Q130" s="172"/>
      <c r="R130" s="172"/>
      <c r="S130" s="172"/>
      <c r="T130" s="172"/>
      <c r="U130" s="172"/>
      <c r="V130" s="172"/>
      <c r="W130" s="172"/>
      <c r="X130" s="172"/>
      <c r="Y130" s="172"/>
      <c r="Z130" s="172"/>
      <c r="AA130" s="172"/>
      <c r="AB130" s="172"/>
      <c r="AC130" s="172"/>
      <c r="AD130" s="172"/>
      <c r="AG130" s="99">
        <f t="shared" si="16"/>
        <v>12</v>
      </c>
      <c r="AH130" s="99">
        <f t="shared" si="17"/>
        <v>0</v>
      </c>
      <c r="AI130" s="99"/>
      <c r="AJ130" s="99">
        <f>IF(AND(D130="",COUNTA($D131:$N$158)&gt;0),1,0)</f>
        <v>0</v>
      </c>
      <c r="AK130" s="99"/>
      <c r="AL130" s="94">
        <f t="shared" si="18"/>
        <v>0</v>
      </c>
      <c r="AM130" s="95">
        <f t="shared" si="19"/>
        <v>0</v>
      </c>
      <c r="AN130" s="95">
        <f t="shared" si="20"/>
        <v>0</v>
      </c>
      <c r="AO130" s="101">
        <f t="shared" si="21"/>
        <v>0</v>
      </c>
      <c r="AP130" s="99"/>
      <c r="AQ130" s="99">
        <f t="shared" si="22"/>
        <v>0</v>
      </c>
      <c r="AT130" s="115" t="b">
        <f t="shared" si="23"/>
        <v>0</v>
      </c>
      <c r="AU130" s="115">
        <f t="shared" si="24"/>
        <v>0</v>
      </c>
      <c r="AV130" s="115" t="str">
        <f t="shared" si="25"/>
        <v/>
      </c>
      <c r="AW130" s="115" t="b">
        <f t="shared" si="26"/>
        <v>0</v>
      </c>
      <c r="AX130" s="115">
        <f t="shared" si="27"/>
        <v>0</v>
      </c>
      <c r="AY130" s="115" t="b">
        <f t="shared" si="28"/>
        <v>0</v>
      </c>
      <c r="AZ130" s="115">
        <f t="shared" si="29"/>
        <v>0</v>
      </c>
      <c r="BB130" s="108">
        <f t="shared" si="30"/>
        <v>0</v>
      </c>
      <c r="BD130" s="108">
        <f t="shared" si="31"/>
        <v>0</v>
      </c>
    </row>
    <row r="131" spans="1:56" ht="15" customHeight="1" thickBot="1">
      <c r="A131" s="72"/>
      <c r="B131" s="8"/>
      <c r="C131" s="117" t="s">
        <v>165</v>
      </c>
      <c r="D131" s="264"/>
      <c r="E131" s="264"/>
      <c r="F131" s="264"/>
      <c r="G131" s="264"/>
      <c r="H131" s="264"/>
      <c r="I131" s="264"/>
      <c r="J131" s="264"/>
      <c r="K131" s="264"/>
      <c r="L131" s="264"/>
      <c r="M131" s="264"/>
      <c r="N131" s="264"/>
      <c r="O131" s="172"/>
      <c r="P131" s="172"/>
      <c r="Q131" s="172"/>
      <c r="R131" s="172"/>
      <c r="S131" s="172"/>
      <c r="T131" s="172"/>
      <c r="U131" s="172"/>
      <c r="V131" s="172"/>
      <c r="W131" s="172"/>
      <c r="X131" s="172"/>
      <c r="Y131" s="172"/>
      <c r="Z131" s="172"/>
      <c r="AA131" s="172"/>
      <c r="AB131" s="172"/>
      <c r="AC131" s="172"/>
      <c r="AD131" s="172"/>
      <c r="AG131" s="99">
        <f t="shared" si="16"/>
        <v>12</v>
      </c>
      <c r="AH131" s="99">
        <f t="shared" si="17"/>
        <v>0</v>
      </c>
      <c r="AI131" s="99"/>
      <c r="AJ131" s="99">
        <f>IF(AND(D131="",COUNTA($D132:$N$158)&gt;0),1,0)</f>
        <v>0</v>
      </c>
      <c r="AK131" s="99"/>
      <c r="AL131" s="94">
        <f t="shared" si="18"/>
        <v>0</v>
      </c>
      <c r="AM131" s="95">
        <f t="shared" si="19"/>
        <v>0</v>
      </c>
      <c r="AN131" s="95">
        <f t="shared" si="20"/>
        <v>0</v>
      </c>
      <c r="AO131" s="101">
        <f t="shared" si="21"/>
        <v>0</v>
      </c>
      <c r="AP131" s="99"/>
      <c r="AQ131" s="99">
        <f t="shared" si="22"/>
        <v>0</v>
      </c>
      <c r="AT131" s="115" t="b">
        <f t="shared" si="23"/>
        <v>0</v>
      </c>
      <c r="AU131" s="115">
        <f t="shared" si="24"/>
        <v>0</v>
      </c>
      <c r="AV131" s="115" t="str">
        <f t="shared" si="25"/>
        <v/>
      </c>
      <c r="AW131" s="115" t="b">
        <f t="shared" si="26"/>
        <v>0</v>
      </c>
      <c r="AX131" s="115">
        <f t="shared" si="27"/>
        <v>0</v>
      </c>
      <c r="AY131" s="115" t="b">
        <f t="shared" si="28"/>
        <v>0</v>
      </c>
      <c r="AZ131" s="115">
        <f t="shared" si="29"/>
        <v>0</v>
      </c>
      <c r="BB131" s="108">
        <f t="shared" si="30"/>
        <v>0</v>
      </c>
      <c r="BD131" s="108">
        <f t="shared" si="31"/>
        <v>0</v>
      </c>
    </row>
    <row r="132" spans="1:56" ht="15" customHeight="1" thickBot="1">
      <c r="A132" s="72"/>
      <c r="B132" s="8"/>
      <c r="C132" s="118" t="s">
        <v>166</v>
      </c>
      <c r="D132" s="264"/>
      <c r="E132" s="264"/>
      <c r="F132" s="264"/>
      <c r="G132" s="264"/>
      <c r="H132" s="264"/>
      <c r="I132" s="264"/>
      <c r="J132" s="264"/>
      <c r="K132" s="264"/>
      <c r="L132" s="264"/>
      <c r="M132" s="264"/>
      <c r="N132" s="264"/>
      <c r="O132" s="172"/>
      <c r="P132" s="172"/>
      <c r="Q132" s="172"/>
      <c r="R132" s="172"/>
      <c r="S132" s="172"/>
      <c r="T132" s="172"/>
      <c r="U132" s="172"/>
      <c r="V132" s="172"/>
      <c r="W132" s="172"/>
      <c r="X132" s="172"/>
      <c r="Y132" s="172"/>
      <c r="Z132" s="172"/>
      <c r="AA132" s="172"/>
      <c r="AB132" s="172"/>
      <c r="AC132" s="172"/>
      <c r="AD132" s="172"/>
      <c r="AG132" s="99">
        <f t="shared" si="16"/>
        <v>12</v>
      </c>
      <c r="AH132" s="99">
        <f t="shared" si="17"/>
        <v>0</v>
      </c>
      <c r="AI132" s="99"/>
      <c r="AJ132" s="99">
        <f>IF(AND(D132="",COUNTA($D133:$N$158)&gt;0),1,0)</f>
        <v>0</v>
      </c>
      <c r="AK132" s="99"/>
      <c r="AL132" s="94">
        <f t="shared" si="18"/>
        <v>0</v>
      </c>
      <c r="AM132" s="95">
        <f t="shared" si="19"/>
        <v>0</v>
      </c>
      <c r="AN132" s="95">
        <f t="shared" si="20"/>
        <v>0</v>
      </c>
      <c r="AO132" s="101">
        <f t="shared" si="21"/>
        <v>0</v>
      </c>
      <c r="AP132" s="99"/>
      <c r="AQ132" s="99">
        <f t="shared" si="22"/>
        <v>0</v>
      </c>
      <c r="AT132" s="115" t="b">
        <f t="shared" si="23"/>
        <v>0</v>
      </c>
      <c r="AU132" s="115">
        <f t="shared" si="24"/>
        <v>0</v>
      </c>
      <c r="AV132" s="115" t="str">
        <f t="shared" si="25"/>
        <v/>
      </c>
      <c r="AW132" s="115" t="b">
        <f t="shared" si="26"/>
        <v>0</v>
      </c>
      <c r="AX132" s="115">
        <f t="shared" si="27"/>
        <v>0</v>
      </c>
      <c r="AY132" s="115" t="b">
        <f t="shared" si="28"/>
        <v>0</v>
      </c>
      <c r="AZ132" s="115">
        <f t="shared" si="29"/>
        <v>0</v>
      </c>
      <c r="BB132" s="108">
        <f t="shared" si="30"/>
        <v>0</v>
      </c>
      <c r="BD132" s="108">
        <f t="shared" si="31"/>
        <v>0</v>
      </c>
    </row>
    <row r="133" spans="1:56" ht="15" customHeight="1" thickBot="1">
      <c r="A133" s="72"/>
      <c r="B133" s="8"/>
      <c r="C133" s="118" t="s">
        <v>167</v>
      </c>
      <c r="D133" s="264"/>
      <c r="E133" s="264"/>
      <c r="F133" s="264"/>
      <c r="G133" s="264"/>
      <c r="H133" s="264"/>
      <c r="I133" s="264"/>
      <c r="J133" s="264"/>
      <c r="K133" s="264"/>
      <c r="L133" s="264"/>
      <c r="M133" s="264"/>
      <c r="N133" s="264"/>
      <c r="O133" s="172"/>
      <c r="P133" s="172"/>
      <c r="Q133" s="172"/>
      <c r="R133" s="172"/>
      <c r="S133" s="172"/>
      <c r="T133" s="172"/>
      <c r="U133" s="172"/>
      <c r="V133" s="172"/>
      <c r="W133" s="172"/>
      <c r="X133" s="172"/>
      <c r="Y133" s="172"/>
      <c r="Z133" s="172"/>
      <c r="AA133" s="172"/>
      <c r="AB133" s="172"/>
      <c r="AC133" s="172"/>
      <c r="AD133" s="172"/>
      <c r="AG133" s="99">
        <f t="shared" si="16"/>
        <v>12</v>
      </c>
      <c r="AH133" s="99">
        <f t="shared" si="17"/>
        <v>0</v>
      </c>
      <c r="AI133" s="99"/>
      <c r="AJ133" s="99">
        <f>IF(AND(D133="",COUNTA($D134:$N$158)&gt;0),1,0)</f>
        <v>0</v>
      </c>
      <c r="AK133" s="99"/>
      <c r="AL133" s="94">
        <f t="shared" si="18"/>
        <v>0</v>
      </c>
      <c r="AM133" s="95">
        <f t="shared" si="19"/>
        <v>0</v>
      </c>
      <c r="AN133" s="95">
        <f t="shared" si="20"/>
        <v>0</v>
      </c>
      <c r="AO133" s="101">
        <f t="shared" si="21"/>
        <v>0</v>
      </c>
      <c r="AP133" s="99"/>
      <c r="AQ133" s="99">
        <f t="shared" si="22"/>
        <v>0</v>
      </c>
      <c r="AT133" s="115" t="b">
        <f t="shared" si="23"/>
        <v>0</v>
      </c>
      <c r="AU133" s="115">
        <f t="shared" si="24"/>
        <v>0</v>
      </c>
      <c r="AV133" s="115" t="str">
        <f t="shared" si="25"/>
        <v/>
      </c>
      <c r="AW133" s="115" t="b">
        <f t="shared" si="26"/>
        <v>0</v>
      </c>
      <c r="AX133" s="115">
        <f t="shared" si="27"/>
        <v>0</v>
      </c>
      <c r="AY133" s="115" t="b">
        <f t="shared" si="28"/>
        <v>0</v>
      </c>
      <c r="AZ133" s="115">
        <f t="shared" si="29"/>
        <v>0</v>
      </c>
      <c r="BB133" s="108">
        <f t="shared" si="30"/>
        <v>0</v>
      </c>
      <c r="BD133" s="108">
        <f t="shared" si="31"/>
        <v>0</v>
      </c>
    </row>
    <row r="134" spans="1:56" ht="15" customHeight="1" thickBot="1">
      <c r="A134" s="72"/>
      <c r="B134" s="8"/>
      <c r="C134" s="118" t="s">
        <v>168</v>
      </c>
      <c r="D134" s="264"/>
      <c r="E134" s="264"/>
      <c r="F134" s="264"/>
      <c r="G134" s="264"/>
      <c r="H134" s="264"/>
      <c r="I134" s="264"/>
      <c r="J134" s="264"/>
      <c r="K134" s="264"/>
      <c r="L134" s="264"/>
      <c r="M134" s="264"/>
      <c r="N134" s="264"/>
      <c r="O134" s="172"/>
      <c r="P134" s="172"/>
      <c r="Q134" s="172"/>
      <c r="R134" s="172"/>
      <c r="S134" s="172"/>
      <c r="T134" s="172"/>
      <c r="U134" s="172"/>
      <c r="V134" s="172"/>
      <c r="W134" s="172"/>
      <c r="X134" s="172"/>
      <c r="Y134" s="172"/>
      <c r="Z134" s="172"/>
      <c r="AA134" s="172"/>
      <c r="AB134" s="172"/>
      <c r="AC134" s="172"/>
      <c r="AD134" s="172"/>
      <c r="AG134" s="99">
        <f t="shared" si="16"/>
        <v>12</v>
      </c>
      <c r="AH134" s="99">
        <f t="shared" si="17"/>
        <v>0</v>
      </c>
      <c r="AI134" s="99"/>
      <c r="AJ134" s="99">
        <f>IF(AND(D134="",COUNTA($D135:$N$158)&gt;0),1,0)</f>
        <v>0</v>
      </c>
      <c r="AK134" s="99"/>
      <c r="AL134" s="94">
        <f t="shared" si="18"/>
        <v>0</v>
      </c>
      <c r="AM134" s="95">
        <f t="shared" si="19"/>
        <v>0</v>
      </c>
      <c r="AN134" s="95">
        <f t="shared" si="20"/>
        <v>0</v>
      </c>
      <c r="AO134" s="101">
        <f t="shared" si="21"/>
        <v>0</v>
      </c>
      <c r="AP134" s="99"/>
      <c r="AQ134" s="99">
        <f t="shared" si="22"/>
        <v>0</v>
      </c>
      <c r="AT134" s="115" t="b">
        <f t="shared" si="23"/>
        <v>0</v>
      </c>
      <c r="AU134" s="115">
        <f t="shared" si="24"/>
        <v>0</v>
      </c>
      <c r="AV134" s="115" t="str">
        <f t="shared" si="25"/>
        <v/>
      </c>
      <c r="AW134" s="115" t="b">
        <f t="shared" si="26"/>
        <v>0</v>
      </c>
      <c r="AX134" s="115">
        <f t="shared" si="27"/>
        <v>0</v>
      </c>
      <c r="AY134" s="115" t="b">
        <f t="shared" si="28"/>
        <v>0</v>
      </c>
      <c r="AZ134" s="115">
        <f t="shared" si="29"/>
        <v>0</v>
      </c>
      <c r="BB134" s="108">
        <f t="shared" si="30"/>
        <v>0</v>
      </c>
      <c r="BD134" s="108">
        <f t="shared" si="31"/>
        <v>0</v>
      </c>
    </row>
    <row r="135" spans="1:56" ht="15" customHeight="1" thickBot="1">
      <c r="A135" s="72"/>
      <c r="B135" s="8"/>
      <c r="C135" s="118" t="s">
        <v>169</v>
      </c>
      <c r="D135" s="264"/>
      <c r="E135" s="264"/>
      <c r="F135" s="264"/>
      <c r="G135" s="264"/>
      <c r="H135" s="264"/>
      <c r="I135" s="264"/>
      <c r="J135" s="264"/>
      <c r="K135" s="264"/>
      <c r="L135" s="264"/>
      <c r="M135" s="264"/>
      <c r="N135" s="264"/>
      <c r="O135" s="172"/>
      <c r="P135" s="172"/>
      <c r="Q135" s="172"/>
      <c r="R135" s="172"/>
      <c r="S135" s="172"/>
      <c r="T135" s="172"/>
      <c r="U135" s="172"/>
      <c r="V135" s="172"/>
      <c r="W135" s="172"/>
      <c r="X135" s="172"/>
      <c r="Y135" s="172"/>
      <c r="Z135" s="172"/>
      <c r="AA135" s="172"/>
      <c r="AB135" s="172"/>
      <c r="AC135" s="172"/>
      <c r="AD135" s="172"/>
      <c r="AG135" s="99">
        <f t="shared" si="16"/>
        <v>12</v>
      </c>
      <c r="AH135" s="99">
        <f t="shared" si="17"/>
        <v>0</v>
      </c>
      <c r="AI135" s="99"/>
      <c r="AJ135" s="99">
        <f>IF(AND(D135="",COUNTA($D136:$N$158)&gt;0),1,0)</f>
        <v>0</v>
      </c>
      <c r="AK135" s="99"/>
      <c r="AL135" s="94">
        <f t="shared" si="18"/>
        <v>0</v>
      </c>
      <c r="AM135" s="95">
        <f t="shared" si="19"/>
        <v>0</v>
      </c>
      <c r="AN135" s="95">
        <f t="shared" si="20"/>
        <v>0</v>
      </c>
      <c r="AO135" s="101">
        <f t="shared" si="21"/>
        <v>0</v>
      </c>
      <c r="AP135" s="99"/>
      <c r="AQ135" s="99">
        <f t="shared" si="22"/>
        <v>0</v>
      </c>
      <c r="AT135" s="115" t="b">
        <f t="shared" si="23"/>
        <v>0</v>
      </c>
      <c r="AU135" s="115">
        <f t="shared" si="24"/>
        <v>0</v>
      </c>
      <c r="AV135" s="115" t="str">
        <f t="shared" si="25"/>
        <v/>
      </c>
      <c r="AW135" s="115" t="b">
        <f t="shared" si="26"/>
        <v>0</v>
      </c>
      <c r="AX135" s="115">
        <f t="shared" si="27"/>
        <v>0</v>
      </c>
      <c r="AY135" s="115" t="b">
        <f t="shared" si="28"/>
        <v>0</v>
      </c>
      <c r="AZ135" s="115">
        <f t="shared" si="29"/>
        <v>0</v>
      </c>
      <c r="BB135" s="108">
        <f t="shared" si="30"/>
        <v>0</v>
      </c>
      <c r="BD135" s="108">
        <f t="shared" si="31"/>
        <v>0</v>
      </c>
    </row>
    <row r="136" spans="1:56" ht="15" customHeight="1" thickBot="1">
      <c r="A136" s="72"/>
      <c r="B136" s="8"/>
      <c r="C136" s="118" t="s">
        <v>170</v>
      </c>
      <c r="D136" s="264"/>
      <c r="E136" s="264"/>
      <c r="F136" s="264"/>
      <c r="G136" s="264"/>
      <c r="H136" s="264"/>
      <c r="I136" s="264"/>
      <c r="J136" s="264"/>
      <c r="K136" s="264"/>
      <c r="L136" s="264"/>
      <c r="M136" s="264"/>
      <c r="N136" s="264"/>
      <c r="O136" s="172"/>
      <c r="P136" s="172"/>
      <c r="Q136" s="172"/>
      <c r="R136" s="172"/>
      <c r="S136" s="172"/>
      <c r="T136" s="172"/>
      <c r="U136" s="172"/>
      <c r="V136" s="172"/>
      <c r="W136" s="172"/>
      <c r="X136" s="172"/>
      <c r="Y136" s="172"/>
      <c r="Z136" s="172"/>
      <c r="AA136" s="172"/>
      <c r="AB136" s="172"/>
      <c r="AC136" s="172"/>
      <c r="AD136" s="172"/>
      <c r="AG136" s="99">
        <f t="shared" si="16"/>
        <v>12</v>
      </c>
      <c r="AH136" s="99">
        <f t="shared" si="17"/>
        <v>0</v>
      </c>
      <c r="AI136" s="99"/>
      <c r="AJ136" s="99">
        <f>IF(AND(D136="",COUNTA($D137:$N$158)&gt;0),1,0)</f>
        <v>0</v>
      </c>
      <c r="AK136" s="99"/>
      <c r="AL136" s="94">
        <f t="shared" si="18"/>
        <v>0</v>
      </c>
      <c r="AM136" s="95">
        <f t="shared" si="19"/>
        <v>0</v>
      </c>
      <c r="AN136" s="95">
        <f t="shared" si="20"/>
        <v>0</v>
      </c>
      <c r="AO136" s="101">
        <f t="shared" si="21"/>
        <v>0</v>
      </c>
      <c r="AP136" s="99"/>
      <c r="AQ136" s="99">
        <f t="shared" si="22"/>
        <v>0</v>
      </c>
      <c r="AT136" s="115" t="b">
        <f t="shared" si="23"/>
        <v>0</v>
      </c>
      <c r="AU136" s="115">
        <f t="shared" si="24"/>
        <v>0</v>
      </c>
      <c r="AV136" s="115" t="str">
        <f t="shared" si="25"/>
        <v/>
      </c>
      <c r="AW136" s="115" t="b">
        <f t="shared" si="26"/>
        <v>0</v>
      </c>
      <c r="AX136" s="115">
        <f t="shared" si="27"/>
        <v>0</v>
      </c>
      <c r="AY136" s="115" t="b">
        <f t="shared" si="28"/>
        <v>0</v>
      </c>
      <c r="AZ136" s="115">
        <f t="shared" si="29"/>
        <v>0</v>
      </c>
      <c r="BB136" s="108">
        <f t="shared" si="30"/>
        <v>0</v>
      </c>
      <c r="BD136" s="108">
        <f t="shared" si="31"/>
        <v>0</v>
      </c>
    </row>
    <row r="137" spans="1:56" ht="15" customHeight="1" thickBot="1">
      <c r="A137" s="72"/>
      <c r="B137" s="8"/>
      <c r="C137" s="118" t="s">
        <v>171</v>
      </c>
      <c r="D137" s="264"/>
      <c r="E137" s="264"/>
      <c r="F137" s="264"/>
      <c r="G137" s="264"/>
      <c r="H137" s="264"/>
      <c r="I137" s="264"/>
      <c r="J137" s="264"/>
      <c r="K137" s="264"/>
      <c r="L137" s="264"/>
      <c r="M137" s="264"/>
      <c r="N137" s="264"/>
      <c r="O137" s="172"/>
      <c r="P137" s="172"/>
      <c r="Q137" s="172"/>
      <c r="R137" s="172"/>
      <c r="S137" s="172"/>
      <c r="T137" s="172"/>
      <c r="U137" s="172"/>
      <c r="V137" s="172"/>
      <c r="W137" s="172"/>
      <c r="X137" s="172"/>
      <c r="Y137" s="172"/>
      <c r="Z137" s="172"/>
      <c r="AA137" s="172"/>
      <c r="AB137" s="172"/>
      <c r="AC137" s="172"/>
      <c r="AD137" s="172"/>
      <c r="AG137" s="99">
        <f t="shared" si="16"/>
        <v>12</v>
      </c>
      <c r="AH137" s="99">
        <f t="shared" si="17"/>
        <v>0</v>
      </c>
      <c r="AI137" s="99"/>
      <c r="AJ137" s="99">
        <f>IF(AND(D137="",COUNTA($D138:$N$158)&gt;0),1,0)</f>
        <v>0</v>
      </c>
      <c r="AK137" s="99"/>
      <c r="AL137" s="94">
        <f t="shared" si="18"/>
        <v>0</v>
      </c>
      <c r="AM137" s="95">
        <f t="shared" si="19"/>
        <v>0</v>
      </c>
      <c r="AN137" s="95">
        <f t="shared" si="20"/>
        <v>0</v>
      </c>
      <c r="AO137" s="101">
        <f t="shared" si="21"/>
        <v>0</v>
      </c>
      <c r="AP137" s="99"/>
      <c r="AQ137" s="99">
        <f t="shared" si="22"/>
        <v>0</v>
      </c>
      <c r="AT137" s="115" t="b">
        <f t="shared" si="23"/>
        <v>0</v>
      </c>
      <c r="AU137" s="115">
        <f t="shared" si="24"/>
        <v>0</v>
      </c>
      <c r="AV137" s="115" t="str">
        <f t="shared" si="25"/>
        <v/>
      </c>
      <c r="AW137" s="115" t="b">
        <f t="shared" si="26"/>
        <v>0</v>
      </c>
      <c r="AX137" s="115">
        <f t="shared" si="27"/>
        <v>0</v>
      </c>
      <c r="AY137" s="115" t="b">
        <f t="shared" si="28"/>
        <v>0</v>
      </c>
      <c r="AZ137" s="115">
        <f t="shared" si="29"/>
        <v>0</v>
      </c>
      <c r="BB137" s="108">
        <f t="shared" si="30"/>
        <v>0</v>
      </c>
      <c r="BD137" s="108">
        <f t="shared" si="31"/>
        <v>0</v>
      </c>
    </row>
    <row r="138" spans="1:56" ht="15" customHeight="1" thickBot="1">
      <c r="A138" s="72"/>
      <c r="B138" s="8"/>
      <c r="C138" s="118" t="s">
        <v>172</v>
      </c>
      <c r="D138" s="264"/>
      <c r="E138" s="264"/>
      <c r="F138" s="264"/>
      <c r="G138" s="264"/>
      <c r="H138" s="264"/>
      <c r="I138" s="264"/>
      <c r="J138" s="264"/>
      <c r="K138" s="264"/>
      <c r="L138" s="264"/>
      <c r="M138" s="264"/>
      <c r="N138" s="264"/>
      <c r="O138" s="172"/>
      <c r="P138" s="172"/>
      <c r="Q138" s="172"/>
      <c r="R138" s="172"/>
      <c r="S138" s="172"/>
      <c r="T138" s="172"/>
      <c r="U138" s="172"/>
      <c r="V138" s="172"/>
      <c r="W138" s="172"/>
      <c r="X138" s="172"/>
      <c r="Y138" s="172"/>
      <c r="Z138" s="172"/>
      <c r="AA138" s="172"/>
      <c r="AB138" s="172"/>
      <c r="AC138" s="172"/>
      <c r="AD138" s="172"/>
      <c r="AG138" s="99">
        <f t="shared" si="16"/>
        <v>12</v>
      </c>
      <c r="AH138" s="99">
        <f t="shared" si="17"/>
        <v>0</v>
      </c>
      <c r="AI138" s="99"/>
      <c r="AJ138" s="99">
        <f>IF(AND(D138="",COUNTA($D139:$N$158)&gt;0),1,0)</f>
        <v>0</v>
      </c>
      <c r="AK138" s="99"/>
      <c r="AL138" s="94">
        <f t="shared" si="18"/>
        <v>0</v>
      </c>
      <c r="AM138" s="95">
        <f t="shared" si="19"/>
        <v>0</v>
      </c>
      <c r="AN138" s="95">
        <f t="shared" si="20"/>
        <v>0</v>
      </c>
      <c r="AO138" s="101">
        <f t="shared" si="21"/>
        <v>0</v>
      </c>
      <c r="AP138" s="99"/>
      <c r="AQ138" s="99">
        <f t="shared" si="22"/>
        <v>0</v>
      </c>
      <c r="AT138" s="115" t="b">
        <f t="shared" si="23"/>
        <v>0</v>
      </c>
      <c r="AU138" s="115">
        <f t="shared" si="24"/>
        <v>0</v>
      </c>
      <c r="AV138" s="115" t="str">
        <f t="shared" si="25"/>
        <v/>
      </c>
      <c r="AW138" s="115" t="b">
        <f t="shared" si="26"/>
        <v>0</v>
      </c>
      <c r="AX138" s="115">
        <f t="shared" si="27"/>
        <v>0</v>
      </c>
      <c r="AY138" s="115" t="b">
        <f t="shared" si="28"/>
        <v>0</v>
      </c>
      <c r="AZ138" s="115">
        <f t="shared" si="29"/>
        <v>0</v>
      </c>
      <c r="BB138" s="108">
        <f t="shared" si="30"/>
        <v>0</v>
      </c>
      <c r="BD138" s="108">
        <f t="shared" si="31"/>
        <v>0</v>
      </c>
    </row>
    <row r="139" spans="1:56" ht="15" customHeight="1" thickBot="1">
      <c r="A139" s="72"/>
      <c r="B139" s="8"/>
      <c r="C139" s="118" t="s">
        <v>173</v>
      </c>
      <c r="D139" s="264"/>
      <c r="E139" s="264"/>
      <c r="F139" s="264"/>
      <c r="G139" s="264"/>
      <c r="H139" s="264"/>
      <c r="I139" s="264"/>
      <c r="J139" s="264"/>
      <c r="K139" s="264"/>
      <c r="L139" s="264"/>
      <c r="M139" s="264"/>
      <c r="N139" s="264"/>
      <c r="O139" s="172"/>
      <c r="P139" s="172"/>
      <c r="Q139" s="172"/>
      <c r="R139" s="172"/>
      <c r="S139" s="172"/>
      <c r="T139" s="172"/>
      <c r="U139" s="172"/>
      <c r="V139" s="172"/>
      <c r="W139" s="172"/>
      <c r="X139" s="172"/>
      <c r="Y139" s="172"/>
      <c r="Z139" s="172"/>
      <c r="AA139" s="172"/>
      <c r="AB139" s="172"/>
      <c r="AC139" s="172"/>
      <c r="AD139" s="172"/>
      <c r="AG139" s="99">
        <f t="shared" si="16"/>
        <v>12</v>
      </c>
      <c r="AH139" s="99">
        <f t="shared" si="17"/>
        <v>0</v>
      </c>
      <c r="AI139" s="99"/>
      <c r="AJ139" s="99">
        <f>IF(AND(D139="",COUNTA($D140:$N$158)&gt;0),1,0)</f>
        <v>0</v>
      </c>
      <c r="AK139" s="99"/>
      <c r="AL139" s="94">
        <f t="shared" si="18"/>
        <v>0</v>
      </c>
      <c r="AM139" s="95">
        <f t="shared" si="19"/>
        <v>0</v>
      </c>
      <c r="AN139" s="95">
        <f t="shared" si="20"/>
        <v>0</v>
      </c>
      <c r="AO139" s="101">
        <f t="shared" si="21"/>
        <v>0</v>
      </c>
      <c r="AP139" s="99"/>
      <c r="AQ139" s="99">
        <f t="shared" si="22"/>
        <v>0</v>
      </c>
      <c r="AT139" s="115" t="b">
        <f t="shared" si="23"/>
        <v>0</v>
      </c>
      <c r="AU139" s="115">
        <f t="shared" si="24"/>
        <v>0</v>
      </c>
      <c r="AV139" s="115" t="str">
        <f t="shared" si="25"/>
        <v/>
      </c>
      <c r="AW139" s="115" t="b">
        <f t="shared" si="26"/>
        <v>0</v>
      </c>
      <c r="AX139" s="115">
        <f t="shared" si="27"/>
        <v>0</v>
      </c>
      <c r="AY139" s="115" t="b">
        <f t="shared" si="28"/>
        <v>0</v>
      </c>
      <c r="AZ139" s="115">
        <f t="shared" si="29"/>
        <v>0</v>
      </c>
      <c r="BB139" s="108">
        <f t="shared" si="30"/>
        <v>0</v>
      </c>
      <c r="BD139" s="108">
        <f t="shared" si="31"/>
        <v>0</v>
      </c>
    </row>
    <row r="140" spans="1:56" ht="15" customHeight="1" thickBot="1">
      <c r="A140" s="72"/>
      <c r="B140" s="8"/>
      <c r="C140" s="118" t="s">
        <v>174</v>
      </c>
      <c r="D140" s="264"/>
      <c r="E140" s="264"/>
      <c r="F140" s="264"/>
      <c r="G140" s="264"/>
      <c r="H140" s="264"/>
      <c r="I140" s="264"/>
      <c r="J140" s="264"/>
      <c r="K140" s="264"/>
      <c r="L140" s="264"/>
      <c r="M140" s="264"/>
      <c r="N140" s="264"/>
      <c r="O140" s="172"/>
      <c r="P140" s="172"/>
      <c r="Q140" s="172"/>
      <c r="R140" s="172"/>
      <c r="S140" s="172"/>
      <c r="T140" s="172"/>
      <c r="U140" s="172"/>
      <c r="V140" s="172"/>
      <c r="W140" s="172"/>
      <c r="X140" s="172"/>
      <c r="Y140" s="172"/>
      <c r="Z140" s="172"/>
      <c r="AA140" s="172"/>
      <c r="AB140" s="172"/>
      <c r="AC140" s="172"/>
      <c r="AD140" s="172"/>
      <c r="AG140" s="99">
        <f t="shared" si="16"/>
        <v>12</v>
      </c>
      <c r="AH140" s="99">
        <f t="shared" si="17"/>
        <v>0</v>
      </c>
      <c r="AI140" s="99"/>
      <c r="AJ140" s="99">
        <f>IF(AND(D140="",COUNTA($D141:$N$158)&gt;0),1,0)</f>
        <v>0</v>
      </c>
      <c r="AK140" s="99"/>
      <c r="AL140" s="94">
        <f t="shared" si="18"/>
        <v>0</v>
      </c>
      <c r="AM140" s="95">
        <f t="shared" si="19"/>
        <v>0</v>
      </c>
      <c r="AN140" s="95">
        <f t="shared" si="20"/>
        <v>0</v>
      </c>
      <c r="AO140" s="101">
        <f t="shared" si="21"/>
        <v>0</v>
      </c>
      <c r="AP140" s="99"/>
      <c r="AQ140" s="99">
        <f t="shared" si="22"/>
        <v>0</v>
      </c>
      <c r="AT140" s="115" t="b">
        <f t="shared" si="23"/>
        <v>0</v>
      </c>
      <c r="AU140" s="115">
        <f t="shared" si="24"/>
        <v>0</v>
      </c>
      <c r="AV140" s="115" t="str">
        <f t="shared" si="25"/>
        <v/>
      </c>
      <c r="AW140" s="115" t="b">
        <f t="shared" si="26"/>
        <v>0</v>
      </c>
      <c r="AX140" s="115">
        <f t="shared" si="27"/>
        <v>0</v>
      </c>
      <c r="AY140" s="115" t="b">
        <f t="shared" si="28"/>
        <v>0</v>
      </c>
      <c r="AZ140" s="115">
        <f t="shared" si="29"/>
        <v>0</v>
      </c>
      <c r="BB140" s="108">
        <f t="shared" si="30"/>
        <v>0</v>
      </c>
      <c r="BD140" s="108">
        <f t="shared" si="31"/>
        <v>0</v>
      </c>
    </row>
    <row r="141" spans="1:56" ht="15" customHeight="1" thickBot="1">
      <c r="A141" s="72"/>
      <c r="B141" s="8"/>
      <c r="C141" s="118" t="s">
        <v>175</v>
      </c>
      <c r="D141" s="264"/>
      <c r="E141" s="264"/>
      <c r="F141" s="264"/>
      <c r="G141" s="264"/>
      <c r="H141" s="264"/>
      <c r="I141" s="264"/>
      <c r="J141" s="264"/>
      <c r="K141" s="264"/>
      <c r="L141" s="264"/>
      <c r="M141" s="264"/>
      <c r="N141" s="264"/>
      <c r="O141" s="172"/>
      <c r="P141" s="172"/>
      <c r="Q141" s="172"/>
      <c r="R141" s="172"/>
      <c r="S141" s="172"/>
      <c r="T141" s="172"/>
      <c r="U141" s="172"/>
      <c r="V141" s="172"/>
      <c r="W141" s="172"/>
      <c r="X141" s="172"/>
      <c r="Y141" s="172"/>
      <c r="Z141" s="172"/>
      <c r="AA141" s="172"/>
      <c r="AB141" s="172"/>
      <c r="AC141" s="172"/>
      <c r="AD141" s="172"/>
      <c r="AG141" s="99">
        <f t="shared" si="16"/>
        <v>12</v>
      </c>
      <c r="AH141" s="99">
        <f t="shared" si="17"/>
        <v>0</v>
      </c>
      <c r="AI141" s="99"/>
      <c r="AJ141" s="99">
        <f>IF(AND(D141="",COUNTA($D142:$N$158)&gt;0),1,0)</f>
        <v>0</v>
      </c>
      <c r="AK141" s="99"/>
      <c r="AL141" s="94">
        <f t="shared" si="18"/>
        <v>0</v>
      </c>
      <c r="AM141" s="95">
        <f t="shared" si="19"/>
        <v>0</v>
      </c>
      <c r="AN141" s="95">
        <f t="shared" si="20"/>
        <v>0</v>
      </c>
      <c r="AO141" s="101">
        <f t="shared" si="21"/>
        <v>0</v>
      </c>
      <c r="AP141" s="99"/>
      <c r="AQ141" s="99">
        <f t="shared" si="22"/>
        <v>0</v>
      </c>
      <c r="AT141" s="115" t="b">
        <f t="shared" si="23"/>
        <v>0</v>
      </c>
      <c r="AU141" s="115">
        <f t="shared" si="24"/>
        <v>0</v>
      </c>
      <c r="AV141" s="115" t="str">
        <f t="shared" si="25"/>
        <v/>
      </c>
      <c r="AW141" s="115" t="b">
        <f t="shared" si="26"/>
        <v>0</v>
      </c>
      <c r="AX141" s="115">
        <f t="shared" si="27"/>
        <v>0</v>
      </c>
      <c r="AY141" s="115" t="b">
        <f t="shared" si="28"/>
        <v>0</v>
      </c>
      <c r="AZ141" s="115">
        <f t="shared" si="29"/>
        <v>0</v>
      </c>
      <c r="BB141" s="108">
        <f t="shared" si="30"/>
        <v>0</v>
      </c>
      <c r="BD141" s="108">
        <f t="shared" si="31"/>
        <v>0</v>
      </c>
    </row>
    <row r="142" spans="1:56" ht="15" customHeight="1" thickBot="1">
      <c r="A142" s="72"/>
      <c r="B142" s="8"/>
      <c r="C142" s="118" t="s">
        <v>176</v>
      </c>
      <c r="D142" s="264"/>
      <c r="E142" s="264"/>
      <c r="F142" s="264"/>
      <c r="G142" s="264"/>
      <c r="H142" s="264"/>
      <c r="I142" s="264"/>
      <c r="J142" s="264"/>
      <c r="K142" s="264"/>
      <c r="L142" s="264"/>
      <c r="M142" s="264"/>
      <c r="N142" s="264"/>
      <c r="O142" s="172"/>
      <c r="P142" s="172"/>
      <c r="Q142" s="172"/>
      <c r="R142" s="172"/>
      <c r="S142" s="172"/>
      <c r="T142" s="172"/>
      <c r="U142" s="172"/>
      <c r="V142" s="172"/>
      <c r="W142" s="172"/>
      <c r="X142" s="172"/>
      <c r="Y142" s="172"/>
      <c r="Z142" s="172"/>
      <c r="AA142" s="172"/>
      <c r="AB142" s="172"/>
      <c r="AC142" s="172"/>
      <c r="AD142" s="172"/>
      <c r="AG142" s="99">
        <f t="shared" si="16"/>
        <v>12</v>
      </c>
      <c r="AH142" s="99">
        <f t="shared" si="17"/>
        <v>0</v>
      </c>
      <c r="AI142" s="99"/>
      <c r="AJ142" s="99">
        <f>IF(AND(D142="",COUNTA($D143:$N$158)&gt;0),1,0)</f>
        <v>0</v>
      </c>
      <c r="AK142" s="99"/>
      <c r="AL142" s="94">
        <f t="shared" si="18"/>
        <v>0</v>
      </c>
      <c r="AM142" s="95">
        <f t="shared" si="19"/>
        <v>0</v>
      </c>
      <c r="AN142" s="95">
        <f t="shared" si="20"/>
        <v>0</v>
      </c>
      <c r="AO142" s="101">
        <f t="shared" si="21"/>
        <v>0</v>
      </c>
      <c r="AP142" s="99"/>
      <c r="AQ142" s="99">
        <f t="shared" si="22"/>
        <v>0</v>
      </c>
      <c r="AT142" s="115" t="b">
        <f t="shared" si="23"/>
        <v>0</v>
      </c>
      <c r="AU142" s="115">
        <f t="shared" si="24"/>
        <v>0</v>
      </c>
      <c r="AV142" s="115" t="str">
        <f t="shared" si="25"/>
        <v/>
      </c>
      <c r="AW142" s="115" t="b">
        <f t="shared" si="26"/>
        <v>0</v>
      </c>
      <c r="AX142" s="115">
        <f t="shared" si="27"/>
        <v>0</v>
      </c>
      <c r="AY142" s="115" t="b">
        <f t="shared" si="28"/>
        <v>0</v>
      </c>
      <c r="AZ142" s="115">
        <f t="shared" si="29"/>
        <v>0</v>
      </c>
      <c r="BB142" s="108">
        <f t="shared" si="30"/>
        <v>0</v>
      </c>
      <c r="BD142" s="108">
        <f t="shared" si="31"/>
        <v>0</v>
      </c>
    </row>
    <row r="143" spans="1:56" ht="15" customHeight="1" thickBot="1">
      <c r="A143" s="72"/>
      <c r="B143" s="8"/>
      <c r="C143" s="118" t="s">
        <v>177</v>
      </c>
      <c r="D143" s="264"/>
      <c r="E143" s="264"/>
      <c r="F143" s="264"/>
      <c r="G143" s="264"/>
      <c r="H143" s="264"/>
      <c r="I143" s="264"/>
      <c r="J143" s="264"/>
      <c r="K143" s="264"/>
      <c r="L143" s="264"/>
      <c r="M143" s="264"/>
      <c r="N143" s="264"/>
      <c r="O143" s="172"/>
      <c r="P143" s="172"/>
      <c r="Q143" s="172"/>
      <c r="R143" s="172"/>
      <c r="S143" s="172"/>
      <c r="T143" s="172"/>
      <c r="U143" s="172"/>
      <c r="V143" s="172"/>
      <c r="W143" s="172"/>
      <c r="X143" s="172"/>
      <c r="Y143" s="172"/>
      <c r="Z143" s="172"/>
      <c r="AA143" s="172"/>
      <c r="AB143" s="172"/>
      <c r="AC143" s="172"/>
      <c r="AD143" s="172"/>
      <c r="AG143" s="99">
        <f t="shared" si="16"/>
        <v>12</v>
      </c>
      <c r="AH143" s="99">
        <f t="shared" si="17"/>
        <v>0</v>
      </c>
      <c r="AI143" s="99"/>
      <c r="AJ143" s="99">
        <f>IF(AND(D143="",COUNTA($D144:$N$158)&gt;0),1,0)</f>
        <v>0</v>
      </c>
      <c r="AK143" s="99"/>
      <c r="AL143" s="94">
        <f t="shared" si="18"/>
        <v>0</v>
      </c>
      <c r="AM143" s="95">
        <f t="shared" si="19"/>
        <v>0</v>
      </c>
      <c r="AN143" s="95">
        <f t="shared" si="20"/>
        <v>0</v>
      </c>
      <c r="AO143" s="101">
        <f t="shared" si="21"/>
        <v>0</v>
      </c>
      <c r="AP143" s="99"/>
      <c r="AQ143" s="99">
        <f t="shared" si="22"/>
        <v>0</v>
      </c>
      <c r="AT143" s="115" t="b">
        <f t="shared" si="23"/>
        <v>0</v>
      </c>
      <c r="AU143" s="115">
        <f t="shared" si="24"/>
        <v>0</v>
      </c>
      <c r="AV143" s="115" t="str">
        <f t="shared" si="25"/>
        <v/>
      </c>
      <c r="AW143" s="115" t="b">
        <f t="shared" si="26"/>
        <v>0</v>
      </c>
      <c r="AX143" s="115">
        <f t="shared" si="27"/>
        <v>0</v>
      </c>
      <c r="AY143" s="115" t="b">
        <f t="shared" si="28"/>
        <v>0</v>
      </c>
      <c r="AZ143" s="115">
        <f t="shared" si="29"/>
        <v>0</v>
      </c>
      <c r="BB143" s="108">
        <f t="shared" si="30"/>
        <v>0</v>
      </c>
      <c r="BD143" s="108">
        <f t="shared" si="31"/>
        <v>0</v>
      </c>
    </row>
    <row r="144" spans="1:56" ht="15" customHeight="1" thickBot="1">
      <c r="A144" s="72"/>
      <c r="B144" s="8"/>
      <c r="C144" s="118" t="s">
        <v>178</v>
      </c>
      <c r="D144" s="264"/>
      <c r="E144" s="264"/>
      <c r="F144" s="264"/>
      <c r="G144" s="264"/>
      <c r="H144" s="264"/>
      <c r="I144" s="264"/>
      <c r="J144" s="264"/>
      <c r="K144" s="264"/>
      <c r="L144" s="264"/>
      <c r="M144" s="264"/>
      <c r="N144" s="264"/>
      <c r="O144" s="172"/>
      <c r="P144" s="172"/>
      <c r="Q144" s="172"/>
      <c r="R144" s="172"/>
      <c r="S144" s="172"/>
      <c r="T144" s="172"/>
      <c r="U144" s="172"/>
      <c r="V144" s="172"/>
      <c r="W144" s="172"/>
      <c r="X144" s="172"/>
      <c r="Y144" s="172"/>
      <c r="Z144" s="172"/>
      <c r="AA144" s="172"/>
      <c r="AB144" s="172"/>
      <c r="AC144" s="172"/>
      <c r="AD144" s="172"/>
      <c r="AG144" s="99">
        <f t="shared" si="16"/>
        <v>12</v>
      </c>
      <c r="AH144" s="99">
        <f t="shared" si="17"/>
        <v>0</v>
      </c>
      <c r="AI144" s="99"/>
      <c r="AJ144" s="99">
        <f>IF(AND(D144="",COUNTA($D145:$N$158)&gt;0),1,0)</f>
        <v>0</v>
      </c>
      <c r="AK144" s="99"/>
      <c r="AL144" s="94">
        <f t="shared" si="18"/>
        <v>0</v>
      </c>
      <c r="AM144" s="95">
        <f t="shared" si="19"/>
        <v>0</v>
      </c>
      <c r="AN144" s="95">
        <f t="shared" si="20"/>
        <v>0</v>
      </c>
      <c r="AO144" s="101">
        <f t="shared" si="21"/>
        <v>0</v>
      </c>
      <c r="AP144" s="99"/>
      <c r="AQ144" s="99">
        <f t="shared" si="22"/>
        <v>0</v>
      </c>
      <c r="AT144" s="115" t="b">
        <f t="shared" si="23"/>
        <v>0</v>
      </c>
      <c r="AU144" s="115">
        <f t="shared" si="24"/>
        <v>0</v>
      </c>
      <c r="AV144" s="115" t="str">
        <f t="shared" si="25"/>
        <v/>
      </c>
      <c r="AW144" s="115" t="b">
        <f t="shared" si="26"/>
        <v>0</v>
      </c>
      <c r="AX144" s="115">
        <f t="shared" si="27"/>
        <v>0</v>
      </c>
      <c r="AY144" s="115" t="b">
        <f t="shared" si="28"/>
        <v>0</v>
      </c>
      <c r="AZ144" s="115">
        <f t="shared" si="29"/>
        <v>0</v>
      </c>
      <c r="BB144" s="108">
        <f t="shared" si="30"/>
        <v>0</v>
      </c>
      <c r="BD144" s="108">
        <f t="shared" si="31"/>
        <v>0</v>
      </c>
    </row>
    <row r="145" spans="1:56" ht="15" customHeight="1" thickBot="1">
      <c r="A145" s="72"/>
      <c r="B145" s="8"/>
      <c r="C145" s="118" t="s">
        <v>179</v>
      </c>
      <c r="D145" s="264"/>
      <c r="E145" s="264"/>
      <c r="F145" s="264"/>
      <c r="G145" s="264"/>
      <c r="H145" s="264"/>
      <c r="I145" s="264"/>
      <c r="J145" s="264"/>
      <c r="K145" s="264"/>
      <c r="L145" s="264"/>
      <c r="M145" s="264"/>
      <c r="N145" s="264"/>
      <c r="O145" s="172"/>
      <c r="P145" s="172"/>
      <c r="Q145" s="172"/>
      <c r="R145" s="172"/>
      <c r="S145" s="172"/>
      <c r="T145" s="172"/>
      <c r="U145" s="172"/>
      <c r="V145" s="172"/>
      <c r="W145" s="172"/>
      <c r="X145" s="172"/>
      <c r="Y145" s="172"/>
      <c r="Z145" s="172"/>
      <c r="AA145" s="172"/>
      <c r="AB145" s="172"/>
      <c r="AC145" s="172"/>
      <c r="AD145" s="172"/>
      <c r="AG145" s="99">
        <f t="shared" si="16"/>
        <v>12</v>
      </c>
      <c r="AH145" s="99">
        <f t="shared" si="17"/>
        <v>0</v>
      </c>
      <c r="AI145" s="99"/>
      <c r="AJ145" s="99">
        <f>IF(AND(D145="",COUNTA($D146:$N$158)&gt;0),1,0)</f>
        <v>0</v>
      </c>
      <c r="AK145" s="99"/>
      <c r="AL145" s="94">
        <f t="shared" si="18"/>
        <v>0</v>
      </c>
      <c r="AM145" s="95">
        <f t="shared" si="19"/>
        <v>0</v>
      </c>
      <c r="AN145" s="95">
        <f t="shared" si="20"/>
        <v>0</v>
      </c>
      <c r="AO145" s="101">
        <f t="shared" si="21"/>
        <v>0</v>
      </c>
      <c r="AP145" s="99"/>
      <c r="AQ145" s="99">
        <f t="shared" si="22"/>
        <v>0</v>
      </c>
      <c r="AT145" s="115" t="b">
        <f t="shared" si="23"/>
        <v>0</v>
      </c>
      <c r="AU145" s="115">
        <f t="shared" si="24"/>
        <v>0</v>
      </c>
      <c r="AV145" s="115" t="str">
        <f t="shared" si="25"/>
        <v/>
      </c>
      <c r="AW145" s="115" t="b">
        <f t="shared" si="26"/>
        <v>0</v>
      </c>
      <c r="AX145" s="115">
        <f t="shared" si="27"/>
        <v>0</v>
      </c>
      <c r="AY145" s="115" t="b">
        <f t="shared" si="28"/>
        <v>0</v>
      </c>
      <c r="AZ145" s="115">
        <f t="shared" si="29"/>
        <v>0</v>
      </c>
      <c r="BB145" s="108">
        <f t="shared" si="30"/>
        <v>0</v>
      </c>
      <c r="BD145" s="108">
        <f t="shared" si="31"/>
        <v>0</v>
      </c>
    </row>
    <row r="146" spans="1:56" ht="15" customHeight="1" thickBot="1">
      <c r="A146" s="72"/>
      <c r="B146" s="8"/>
      <c r="C146" s="118" t="s">
        <v>180</v>
      </c>
      <c r="D146" s="264"/>
      <c r="E146" s="264"/>
      <c r="F146" s="264"/>
      <c r="G146" s="264"/>
      <c r="H146" s="264"/>
      <c r="I146" s="264"/>
      <c r="J146" s="264"/>
      <c r="K146" s="264"/>
      <c r="L146" s="264"/>
      <c r="M146" s="264"/>
      <c r="N146" s="264"/>
      <c r="O146" s="172"/>
      <c r="P146" s="172"/>
      <c r="Q146" s="172"/>
      <c r="R146" s="172"/>
      <c r="S146" s="172"/>
      <c r="T146" s="172"/>
      <c r="U146" s="172"/>
      <c r="V146" s="172"/>
      <c r="W146" s="172"/>
      <c r="X146" s="172"/>
      <c r="Y146" s="172"/>
      <c r="Z146" s="172"/>
      <c r="AA146" s="172"/>
      <c r="AB146" s="172"/>
      <c r="AC146" s="172"/>
      <c r="AD146" s="172"/>
      <c r="AG146" s="99">
        <f t="shared" si="16"/>
        <v>12</v>
      </c>
      <c r="AH146" s="99">
        <f t="shared" si="17"/>
        <v>0</v>
      </c>
      <c r="AI146" s="99"/>
      <c r="AJ146" s="99">
        <f>IF(AND(D146="",COUNTA($D147:$N$158)&gt;0),1,0)</f>
        <v>0</v>
      </c>
      <c r="AK146" s="99"/>
      <c r="AL146" s="94">
        <f t="shared" si="18"/>
        <v>0</v>
      </c>
      <c r="AM146" s="95">
        <f t="shared" si="19"/>
        <v>0</v>
      </c>
      <c r="AN146" s="95">
        <f t="shared" si="20"/>
        <v>0</v>
      </c>
      <c r="AO146" s="101">
        <f t="shared" si="21"/>
        <v>0</v>
      </c>
      <c r="AP146" s="99"/>
      <c r="AQ146" s="99">
        <f t="shared" si="22"/>
        <v>0</v>
      </c>
      <c r="AT146" s="115" t="b">
        <f t="shared" si="23"/>
        <v>0</v>
      </c>
      <c r="AU146" s="115">
        <f t="shared" si="24"/>
        <v>0</v>
      </c>
      <c r="AV146" s="115" t="str">
        <f t="shared" si="25"/>
        <v/>
      </c>
      <c r="AW146" s="115" t="b">
        <f t="shared" si="26"/>
        <v>0</v>
      </c>
      <c r="AX146" s="115">
        <f t="shared" si="27"/>
        <v>0</v>
      </c>
      <c r="AY146" s="115" t="b">
        <f t="shared" si="28"/>
        <v>0</v>
      </c>
      <c r="AZ146" s="115">
        <f t="shared" si="29"/>
        <v>0</v>
      </c>
      <c r="BB146" s="108">
        <f t="shared" si="30"/>
        <v>0</v>
      </c>
      <c r="BD146" s="108">
        <f t="shared" si="31"/>
        <v>0</v>
      </c>
    </row>
    <row r="147" spans="1:56" ht="15" customHeight="1" thickBot="1">
      <c r="A147" s="72"/>
      <c r="B147" s="8"/>
      <c r="C147" s="118" t="s">
        <v>181</v>
      </c>
      <c r="D147" s="264"/>
      <c r="E147" s="264"/>
      <c r="F147" s="264"/>
      <c r="G147" s="264"/>
      <c r="H147" s="264"/>
      <c r="I147" s="264"/>
      <c r="J147" s="264"/>
      <c r="K147" s="264"/>
      <c r="L147" s="264"/>
      <c r="M147" s="264"/>
      <c r="N147" s="264"/>
      <c r="O147" s="172"/>
      <c r="P147" s="172"/>
      <c r="Q147" s="172"/>
      <c r="R147" s="172"/>
      <c r="S147" s="172"/>
      <c r="T147" s="172"/>
      <c r="U147" s="172"/>
      <c r="V147" s="172"/>
      <c r="W147" s="172"/>
      <c r="X147" s="172"/>
      <c r="Y147" s="172"/>
      <c r="Z147" s="172"/>
      <c r="AA147" s="172"/>
      <c r="AB147" s="172"/>
      <c r="AC147" s="172"/>
      <c r="AD147" s="172"/>
      <c r="AG147" s="99">
        <f t="shared" si="16"/>
        <v>12</v>
      </c>
      <c r="AH147" s="99">
        <f t="shared" si="17"/>
        <v>0</v>
      </c>
      <c r="AI147" s="99"/>
      <c r="AJ147" s="99">
        <f>IF(AND(D147="",COUNTA($D148:$N$158)&gt;0),1,0)</f>
        <v>0</v>
      </c>
      <c r="AK147" s="99"/>
      <c r="AL147" s="94">
        <f t="shared" si="18"/>
        <v>0</v>
      </c>
      <c r="AM147" s="95">
        <f t="shared" si="19"/>
        <v>0</v>
      </c>
      <c r="AN147" s="95">
        <f t="shared" si="20"/>
        <v>0</v>
      </c>
      <c r="AO147" s="101">
        <f t="shared" si="21"/>
        <v>0</v>
      </c>
      <c r="AP147" s="99"/>
      <c r="AQ147" s="99">
        <f t="shared" si="22"/>
        <v>0</v>
      </c>
      <c r="AT147" s="115" t="b">
        <f t="shared" si="23"/>
        <v>0</v>
      </c>
      <c r="AU147" s="115">
        <f t="shared" si="24"/>
        <v>0</v>
      </c>
      <c r="AV147" s="115" t="str">
        <f t="shared" si="25"/>
        <v/>
      </c>
      <c r="AW147" s="115" t="b">
        <f t="shared" si="26"/>
        <v>0</v>
      </c>
      <c r="AX147" s="115">
        <f t="shared" si="27"/>
        <v>0</v>
      </c>
      <c r="AY147" s="115" t="b">
        <f t="shared" si="28"/>
        <v>0</v>
      </c>
      <c r="AZ147" s="115">
        <f t="shared" si="29"/>
        <v>0</v>
      </c>
      <c r="BB147" s="108">
        <f t="shared" si="30"/>
        <v>0</v>
      </c>
      <c r="BD147" s="108">
        <f t="shared" si="31"/>
        <v>0</v>
      </c>
    </row>
    <row r="148" spans="1:56" ht="15" customHeight="1" thickBot="1">
      <c r="A148" s="72"/>
      <c r="B148" s="8"/>
      <c r="C148" s="118" t="s">
        <v>182</v>
      </c>
      <c r="D148" s="264"/>
      <c r="E148" s="264"/>
      <c r="F148" s="264"/>
      <c r="G148" s="264"/>
      <c r="H148" s="264"/>
      <c r="I148" s="264"/>
      <c r="J148" s="264"/>
      <c r="K148" s="264"/>
      <c r="L148" s="264"/>
      <c r="M148" s="264"/>
      <c r="N148" s="264"/>
      <c r="O148" s="172"/>
      <c r="P148" s="172"/>
      <c r="Q148" s="172"/>
      <c r="R148" s="172"/>
      <c r="S148" s="172"/>
      <c r="T148" s="172"/>
      <c r="U148" s="172"/>
      <c r="V148" s="172"/>
      <c r="W148" s="172"/>
      <c r="X148" s="172"/>
      <c r="Y148" s="172"/>
      <c r="Z148" s="172"/>
      <c r="AA148" s="172"/>
      <c r="AB148" s="172"/>
      <c r="AC148" s="172"/>
      <c r="AD148" s="172"/>
      <c r="AG148" s="99">
        <f t="shared" si="16"/>
        <v>12</v>
      </c>
      <c r="AH148" s="99">
        <f t="shared" si="17"/>
        <v>0</v>
      </c>
      <c r="AI148" s="99"/>
      <c r="AJ148" s="99">
        <f>IF(AND(D148="",COUNTA($D149:$N$158)&gt;0),1,0)</f>
        <v>0</v>
      </c>
      <c r="AK148" s="99"/>
      <c r="AL148" s="94">
        <f t="shared" si="18"/>
        <v>0</v>
      </c>
      <c r="AM148" s="95">
        <f t="shared" si="19"/>
        <v>0</v>
      </c>
      <c r="AN148" s="95">
        <f t="shared" si="20"/>
        <v>0</v>
      </c>
      <c r="AO148" s="101">
        <f t="shared" si="21"/>
        <v>0</v>
      </c>
      <c r="AP148" s="99"/>
      <c r="AQ148" s="99">
        <f t="shared" si="22"/>
        <v>0</v>
      </c>
      <c r="AT148" s="115" t="b">
        <f t="shared" si="23"/>
        <v>0</v>
      </c>
      <c r="AU148" s="115">
        <f t="shared" si="24"/>
        <v>0</v>
      </c>
      <c r="AV148" s="115" t="str">
        <f t="shared" si="25"/>
        <v/>
      </c>
      <c r="AW148" s="115" t="b">
        <f t="shared" si="26"/>
        <v>0</v>
      </c>
      <c r="AX148" s="115">
        <f t="shared" si="27"/>
        <v>0</v>
      </c>
      <c r="AY148" s="115" t="b">
        <f t="shared" si="28"/>
        <v>0</v>
      </c>
      <c r="AZ148" s="115">
        <f t="shared" si="29"/>
        <v>0</v>
      </c>
      <c r="BB148" s="108">
        <f t="shared" si="30"/>
        <v>0</v>
      </c>
      <c r="BD148" s="108">
        <f t="shared" si="31"/>
        <v>0</v>
      </c>
    </row>
    <row r="149" spans="1:56" ht="15" customHeight="1" thickBot="1">
      <c r="A149" s="72"/>
      <c r="B149" s="8"/>
      <c r="C149" s="118" t="s">
        <v>183</v>
      </c>
      <c r="D149" s="264"/>
      <c r="E149" s="264"/>
      <c r="F149" s="264"/>
      <c r="G149" s="264"/>
      <c r="H149" s="264"/>
      <c r="I149" s="264"/>
      <c r="J149" s="264"/>
      <c r="K149" s="264"/>
      <c r="L149" s="264"/>
      <c r="M149" s="264"/>
      <c r="N149" s="264"/>
      <c r="O149" s="172"/>
      <c r="P149" s="172"/>
      <c r="Q149" s="172"/>
      <c r="R149" s="172"/>
      <c r="S149" s="172"/>
      <c r="T149" s="172"/>
      <c r="U149" s="172"/>
      <c r="V149" s="172"/>
      <c r="W149" s="172"/>
      <c r="X149" s="172"/>
      <c r="Y149" s="172"/>
      <c r="Z149" s="172"/>
      <c r="AA149" s="172"/>
      <c r="AB149" s="172"/>
      <c r="AC149" s="172"/>
      <c r="AD149" s="172"/>
      <c r="AG149" s="99">
        <f t="shared" si="16"/>
        <v>12</v>
      </c>
      <c r="AH149" s="99">
        <f t="shared" si="17"/>
        <v>0</v>
      </c>
      <c r="AI149" s="99"/>
      <c r="AJ149" s="99">
        <f>IF(AND(D149="",COUNTA($D150:$N$158)&gt;0),1,0)</f>
        <v>0</v>
      </c>
      <c r="AK149" s="99"/>
      <c r="AL149" s="94">
        <f t="shared" si="18"/>
        <v>0</v>
      </c>
      <c r="AM149" s="95">
        <f t="shared" si="19"/>
        <v>0</v>
      </c>
      <c r="AN149" s="95">
        <f t="shared" si="20"/>
        <v>0</v>
      </c>
      <c r="AO149" s="101">
        <f t="shared" si="21"/>
        <v>0</v>
      </c>
      <c r="AP149" s="99"/>
      <c r="AQ149" s="99">
        <f t="shared" si="22"/>
        <v>0</v>
      </c>
      <c r="AT149" s="115" t="b">
        <f t="shared" si="23"/>
        <v>0</v>
      </c>
      <c r="AU149" s="115">
        <f t="shared" si="24"/>
        <v>0</v>
      </c>
      <c r="AV149" s="115" t="str">
        <f t="shared" si="25"/>
        <v/>
      </c>
      <c r="AW149" s="115" t="b">
        <f t="shared" si="26"/>
        <v>0</v>
      </c>
      <c r="AX149" s="115">
        <f t="shared" si="27"/>
        <v>0</v>
      </c>
      <c r="AY149" s="115" t="b">
        <f t="shared" si="28"/>
        <v>0</v>
      </c>
      <c r="AZ149" s="115">
        <f t="shared" si="29"/>
        <v>0</v>
      </c>
      <c r="BB149" s="108">
        <f t="shared" si="30"/>
        <v>0</v>
      </c>
      <c r="BD149" s="108">
        <f t="shared" si="31"/>
        <v>0</v>
      </c>
    </row>
    <row r="150" spans="1:56" ht="15" customHeight="1" thickBot="1">
      <c r="A150" s="72"/>
      <c r="B150" s="8"/>
      <c r="C150" s="118" t="s">
        <v>184</v>
      </c>
      <c r="D150" s="264"/>
      <c r="E150" s="264"/>
      <c r="F150" s="264"/>
      <c r="G150" s="264"/>
      <c r="H150" s="264"/>
      <c r="I150" s="264"/>
      <c r="J150" s="264"/>
      <c r="K150" s="264"/>
      <c r="L150" s="264"/>
      <c r="M150" s="264"/>
      <c r="N150" s="264"/>
      <c r="O150" s="172"/>
      <c r="P150" s="172"/>
      <c r="Q150" s="172"/>
      <c r="R150" s="172"/>
      <c r="S150" s="172"/>
      <c r="T150" s="172"/>
      <c r="U150" s="172"/>
      <c r="V150" s="172"/>
      <c r="W150" s="172"/>
      <c r="X150" s="172"/>
      <c r="Y150" s="172"/>
      <c r="Z150" s="172"/>
      <c r="AA150" s="172"/>
      <c r="AB150" s="172"/>
      <c r="AC150" s="172"/>
      <c r="AD150" s="172"/>
      <c r="AG150" s="99">
        <f t="shared" si="16"/>
        <v>12</v>
      </c>
      <c r="AH150" s="99">
        <f t="shared" si="17"/>
        <v>0</v>
      </c>
      <c r="AI150" s="99"/>
      <c r="AJ150" s="99">
        <f>IF(AND(D150="",COUNTA($D151:$N$158)&gt;0),1,0)</f>
        <v>0</v>
      </c>
      <c r="AK150" s="99"/>
      <c r="AL150" s="94">
        <f t="shared" si="18"/>
        <v>0</v>
      </c>
      <c r="AM150" s="95">
        <f t="shared" si="19"/>
        <v>0</v>
      </c>
      <c r="AN150" s="95">
        <f t="shared" si="20"/>
        <v>0</v>
      </c>
      <c r="AO150" s="101">
        <f t="shared" si="21"/>
        <v>0</v>
      </c>
      <c r="AP150" s="99"/>
      <c r="AQ150" s="99">
        <f t="shared" si="22"/>
        <v>0</v>
      </c>
      <c r="AT150" s="115" t="b">
        <f t="shared" si="23"/>
        <v>0</v>
      </c>
      <c r="AU150" s="115">
        <f t="shared" si="24"/>
        <v>0</v>
      </c>
      <c r="AV150" s="115" t="str">
        <f t="shared" si="25"/>
        <v/>
      </c>
      <c r="AW150" s="115" t="b">
        <f t="shared" si="26"/>
        <v>0</v>
      </c>
      <c r="AX150" s="115">
        <f t="shared" si="27"/>
        <v>0</v>
      </c>
      <c r="AY150" s="115" t="b">
        <f t="shared" si="28"/>
        <v>0</v>
      </c>
      <c r="AZ150" s="115">
        <f t="shared" si="29"/>
        <v>0</v>
      </c>
      <c r="BB150" s="108">
        <f t="shared" si="30"/>
        <v>0</v>
      </c>
      <c r="BD150" s="108">
        <f t="shared" si="31"/>
        <v>0</v>
      </c>
    </row>
    <row r="151" spans="1:56" ht="15" customHeight="1" thickBot="1">
      <c r="A151" s="72"/>
      <c r="B151" s="8"/>
      <c r="C151" s="118" t="s">
        <v>185</v>
      </c>
      <c r="D151" s="264"/>
      <c r="E151" s="264"/>
      <c r="F151" s="264"/>
      <c r="G151" s="264"/>
      <c r="H151" s="264"/>
      <c r="I151" s="264"/>
      <c r="J151" s="264"/>
      <c r="K151" s="264"/>
      <c r="L151" s="264"/>
      <c r="M151" s="264"/>
      <c r="N151" s="264"/>
      <c r="O151" s="172"/>
      <c r="P151" s="172"/>
      <c r="Q151" s="172"/>
      <c r="R151" s="172"/>
      <c r="S151" s="172"/>
      <c r="T151" s="172"/>
      <c r="U151" s="172"/>
      <c r="V151" s="172"/>
      <c r="W151" s="172"/>
      <c r="X151" s="172"/>
      <c r="Y151" s="172"/>
      <c r="Z151" s="172"/>
      <c r="AA151" s="172"/>
      <c r="AB151" s="172"/>
      <c r="AC151" s="172"/>
      <c r="AD151" s="172"/>
      <c r="AG151" s="99">
        <f t="shared" si="16"/>
        <v>12</v>
      </c>
      <c r="AH151" s="99">
        <f t="shared" si="17"/>
        <v>0</v>
      </c>
      <c r="AI151" s="99"/>
      <c r="AJ151" s="99">
        <f>IF(AND(D151="",COUNTA($D152:$N$158)&gt;0),1,0)</f>
        <v>0</v>
      </c>
      <c r="AK151" s="99"/>
      <c r="AL151" s="94">
        <f t="shared" si="18"/>
        <v>0</v>
      </c>
      <c r="AM151" s="95">
        <f t="shared" si="19"/>
        <v>0</v>
      </c>
      <c r="AN151" s="95">
        <f t="shared" si="20"/>
        <v>0</v>
      </c>
      <c r="AO151" s="101">
        <f t="shared" si="21"/>
        <v>0</v>
      </c>
      <c r="AP151" s="99"/>
      <c r="AQ151" s="99">
        <f t="shared" si="22"/>
        <v>0</v>
      </c>
      <c r="AT151" s="115" t="b">
        <f t="shared" si="23"/>
        <v>0</v>
      </c>
      <c r="AU151" s="115">
        <f t="shared" si="24"/>
        <v>0</v>
      </c>
      <c r="AV151" s="115" t="str">
        <f t="shared" si="25"/>
        <v/>
      </c>
      <c r="AW151" s="115" t="b">
        <f t="shared" si="26"/>
        <v>0</v>
      </c>
      <c r="AX151" s="115">
        <f t="shared" si="27"/>
        <v>0</v>
      </c>
      <c r="AY151" s="115" t="b">
        <f t="shared" si="28"/>
        <v>0</v>
      </c>
      <c r="AZ151" s="115">
        <f t="shared" si="29"/>
        <v>0</v>
      </c>
      <c r="BB151" s="108">
        <f t="shared" si="30"/>
        <v>0</v>
      </c>
      <c r="BD151" s="108">
        <f t="shared" si="31"/>
        <v>0</v>
      </c>
    </row>
    <row r="152" spans="1:56" ht="15" customHeight="1" thickBot="1">
      <c r="A152" s="72"/>
      <c r="B152" s="8"/>
      <c r="C152" s="118" t="s">
        <v>186</v>
      </c>
      <c r="D152" s="264"/>
      <c r="E152" s="264"/>
      <c r="F152" s="264"/>
      <c r="G152" s="264"/>
      <c r="H152" s="264"/>
      <c r="I152" s="264"/>
      <c r="J152" s="264"/>
      <c r="K152" s="264"/>
      <c r="L152" s="264"/>
      <c r="M152" s="264"/>
      <c r="N152" s="264"/>
      <c r="O152" s="172"/>
      <c r="P152" s="172"/>
      <c r="Q152" s="172"/>
      <c r="R152" s="172"/>
      <c r="S152" s="172"/>
      <c r="T152" s="172"/>
      <c r="U152" s="172"/>
      <c r="V152" s="172"/>
      <c r="W152" s="172"/>
      <c r="X152" s="172"/>
      <c r="Y152" s="172"/>
      <c r="Z152" s="172"/>
      <c r="AA152" s="172"/>
      <c r="AB152" s="172"/>
      <c r="AC152" s="172"/>
      <c r="AD152" s="172"/>
      <c r="AG152" s="99">
        <f t="shared" si="16"/>
        <v>12</v>
      </c>
      <c r="AH152" s="99">
        <f t="shared" si="17"/>
        <v>0</v>
      </c>
      <c r="AI152" s="99"/>
      <c r="AJ152" s="99">
        <f>IF(AND(D152="",COUNTA($D153:$N$158)&gt;0),1,0)</f>
        <v>0</v>
      </c>
      <c r="AK152" s="99"/>
      <c r="AL152" s="94">
        <f t="shared" si="18"/>
        <v>0</v>
      </c>
      <c r="AM152" s="95">
        <f t="shared" si="19"/>
        <v>0</v>
      </c>
      <c r="AN152" s="95">
        <f t="shared" si="20"/>
        <v>0</v>
      </c>
      <c r="AO152" s="101">
        <f t="shared" si="21"/>
        <v>0</v>
      </c>
      <c r="AP152" s="99"/>
      <c r="AQ152" s="99">
        <f t="shared" si="22"/>
        <v>0</v>
      </c>
      <c r="AT152" s="115" t="b">
        <f t="shared" si="23"/>
        <v>0</v>
      </c>
      <c r="AU152" s="115">
        <f t="shared" si="24"/>
        <v>0</v>
      </c>
      <c r="AV152" s="115" t="str">
        <f t="shared" si="25"/>
        <v/>
      </c>
      <c r="AW152" s="115" t="b">
        <f t="shared" si="26"/>
        <v>0</v>
      </c>
      <c r="AX152" s="115">
        <f t="shared" si="27"/>
        <v>0</v>
      </c>
      <c r="AY152" s="115" t="b">
        <f t="shared" si="28"/>
        <v>0</v>
      </c>
      <c r="AZ152" s="115">
        <f t="shared" si="29"/>
        <v>0</v>
      </c>
      <c r="BB152" s="108">
        <f t="shared" si="30"/>
        <v>0</v>
      </c>
      <c r="BD152" s="108">
        <f t="shared" si="31"/>
        <v>0</v>
      </c>
    </row>
    <row r="153" spans="1:56" ht="15" customHeight="1" thickBot="1">
      <c r="A153" s="72"/>
      <c r="B153" s="8"/>
      <c r="C153" s="118" t="s">
        <v>187</v>
      </c>
      <c r="D153" s="264"/>
      <c r="E153" s="264"/>
      <c r="F153" s="264"/>
      <c r="G153" s="264"/>
      <c r="H153" s="264"/>
      <c r="I153" s="264"/>
      <c r="J153" s="264"/>
      <c r="K153" s="264"/>
      <c r="L153" s="264"/>
      <c r="M153" s="264"/>
      <c r="N153" s="264"/>
      <c r="O153" s="172"/>
      <c r="P153" s="172"/>
      <c r="Q153" s="172"/>
      <c r="R153" s="172"/>
      <c r="S153" s="172"/>
      <c r="T153" s="172"/>
      <c r="U153" s="172"/>
      <c r="V153" s="172"/>
      <c r="W153" s="172"/>
      <c r="X153" s="172"/>
      <c r="Y153" s="172"/>
      <c r="Z153" s="172"/>
      <c r="AA153" s="172"/>
      <c r="AB153" s="172"/>
      <c r="AC153" s="172"/>
      <c r="AD153" s="172"/>
      <c r="AG153" s="99">
        <f t="shared" si="16"/>
        <v>12</v>
      </c>
      <c r="AH153" s="99">
        <f t="shared" si="17"/>
        <v>0</v>
      </c>
      <c r="AI153" s="99"/>
      <c r="AJ153" s="99">
        <f>IF(AND(D153="",COUNTA($D154:$N$158)&gt;0),1,0)</f>
        <v>0</v>
      </c>
      <c r="AK153" s="99"/>
      <c r="AL153" s="94">
        <f t="shared" si="18"/>
        <v>0</v>
      </c>
      <c r="AM153" s="95">
        <f t="shared" si="19"/>
        <v>0</v>
      </c>
      <c r="AN153" s="95">
        <f t="shared" si="20"/>
        <v>0</v>
      </c>
      <c r="AO153" s="101">
        <f t="shared" si="21"/>
        <v>0</v>
      </c>
      <c r="AP153" s="99"/>
      <c r="AQ153" s="99">
        <f t="shared" si="22"/>
        <v>0</v>
      </c>
      <c r="AT153" s="115" t="b">
        <f t="shared" si="23"/>
        <v>0</v>
      </c>
      <c r="AU153" s="115">
        <f t="shared" si="24"/>
        <v>0</v>
      </c>
      <c r="AV153" s="115" t="str">
        <f t="shared" si="25"/>
        <v/>
      </c>
      <c r="AW153" s="115" t="b">
        <f t="shared" si="26"/>
        <v>0</v>
      </c>
      <c r="AX153" s="115">
        <f t="shared" si="27"/>
        <v>0</v>
      </c>
      <c r="AY153" s="115" t="b">
        <f t="shared" si="28"/>
        <v>0</v>
      </c>
      <c r="AZ153" s="115">
        <f t="shared" si="29"/>
        <v>0</v>
      </c>
      <c r="BB153" s="108">
        <f t="shared" si="30"/>
        <v>0</v>
      </c>
      <c r="BD153" s="108">
        <f t="shared" si="31"/>
        <v>0</v>
      </c>
    </row>
    <row r="154" spans="1:56" ht="15" customHeight="1" thickBot="1">
      <c r="A154" s="72"/>
      <c r="B154" s="8"/>
      <c r="C154" s="118" t="s">
        <v>188</v>
      </c>
      <c r="D154" s="264"/>
      <c r="E154" s="264"/>
      <c r="F154" s="264"/>
      <c r="G154" s="264"/>
      <c r="H154" s="264"/>
      <c r="I154" s="264"/>
      <c r="J154" s="264"/>
      <c r="K154" s="264"/>
      <c r="L154" s="264"/>
      <c r="M154" s="264"/>
      <c r="N154" s="264"/>
      <c r="O154" s="172"/>
      <c r="P154" s="172"/>
      <c r="Q154" s="172"/>
      <c r="R154" s="172"/>
      <c r="S154" s="172"/>
      <c r="T154" s="172"/>
      <c r="U154" s="172"/>
      <c r="V154" s="172"/>
      <c r="W154" s="172"/>
      <c r="X154" s="172"/>
      <c r="Y154" s="172"/>
      <c r="Z154" s="172"/>
      <c r="AA154" s="172"/>
      <c r="AB154" s="172"/>
      <c r="AC154" s="172"/>
      <c r="AD154" s="172"/>
      <c r="AG154" s="99">
        <f t="shared" si="16"/>
        <v>12</v>
      </c>
      <c r="AH154" s="99">
        <f t="shared" si="17"/>
        <v>0</v>
      </c>
      <c r="AI154" s="99"/>
      <c r="AJ154" s="99">
        <f>IF(AND(D154="",COUNTA($D155:$N$158)&gt;0),1,0)</f>
        <v>0</v>
      </c>
      <c r="AK154" s="99"/>
      <c r="AL154" s="94">
        <f t="shared" si="18"/>
        <v>0</v>
      </c>
      <c r="AM154" s="95">
        <f t="shared" si="19"/>
        <v>0</v>
      </c>
      <c r="AN154" s="95">
        <f t="shared" si="20"/>
        <v>0</v>
      </c>
      <c r="AO154" s="101">
        <f t="shared" si="21"/>
        <v>0</v>
      </c>
      <c r="AP154" s="99"/>
      <c r="AQ154" s="99">
        <f t="shared" si="22"/>
        <v>0</v>
      </c>
      <c r="AT154" s="115" t="b">
        <f t="shared" si="23"/>
        <v>0</v>
      </c>
      <c r="AU154" s="115">
        <f t="shared" si="24"/>
        <v>0</v>
      </c>
      <c r="AV154" s="115" t="str">
        <f t="shared" si="25"/>
        <v/>
      </c>
      <c r="AW154" s="115" t="b">
        <f t="shared" si="26"/>
        <v>0</v>
      </c>
      <c r="AX154" s="115">
        <f t="shared" si="27"/>
        <v>0</v>
      </c>
      <c r="AY154" s="115" t="b">
        <f t="shared" si="28"/>
        <v>0</v>
      </c>
      <c r="AZ154" s="115">
        <f t="shared" si="29"/>
        <v>0</v>
      </c>
      <c r="BB154" s="108">
        <f t="shared" si="30"/>
        <v>0</v>
      </c>
      <c r="BD154" s="108">
        <f t="shared" si="31"/>
        <v>0</v>
      </c>
    </row>
    <row r="155" spans="1:56" ht="15" customHeight="1" thickBot="1">
      <c r="A155" s="72"/>
      <c r="B155" s="8"/>
      <c r="C155" s="118" t="s">
        <v>189</v>
      </c>
      <c r="D155" s="264"/>
      <c r="E155" s="264"/>
      <c r="F155" s="264"/>
      <c r="G155" s="264"/>
      <c r="H155" s="264"/>
      <c r="I155" s="264"/>
      <c r="J155" s="264"/>
      <c r="K155" s="264"/>
      <c r="L155" s="264"/>
      <c r="M155" s="264"/>
      <c r="N155" s="264"/>
      <c r="O155" s="172"/>
      <c r="P155" s="172"/>
      <c r="Q155" s="172"/>
      <c r="R155" s="172"/>
      <c r="S155" s="172"/>
      <c r="T155" s="172"/>
      <c r="U155" s="172"/>
      <c r="V155" s="172"/>
      <c r="W155" s="172"/>
      <c r="X155" s="172"/>
      <c r="Y155" s="172"/>
      <c r="Z155" s="172"/>
      <c r="AA155" s="172"/>
      <c r="AB155" s="172"/>
      <c r="AC155" s="172"/>
      <c r="AD155" s="172"/>
      <c r="AG155" s="99">
        <f t="shared" si="16"/>
        <v>12</v>
      </c>
      <c r="AH155" s="99">
        <f t="shared" si="17"/>
        <v>0</v>
      </c>
      <c r="AI155" s="99"/>
      <c r="AJ155" s="99">
        <f>IF(AND(D155="",COUNTA($D156:$N$158)&gt;0),1,0)</f>
        <v>0</v>
      </c>
      <c r="AK155" s="99"/>
      <c r="AL155" s="94">
        <f t="shared" si="18"/>
        <v>0</v>
      </c>
      <c r="AM155" s="95">
        <f t="shared" si="19"/>
        <v>0</v>
      </c>
      <c r="AN155" s="95">
        <f t="shared" si="20"/>
        <v>0</v>
      </c>
      <c r="AO155" s="101">
        <f t="shared" si="21"/>
        <v>0</v>
      </c>
      <c r="AP155" s="99"/>
      <c r="AQ155" s="99">
        <f t="shared" si="22"/>
        <v>0</v>
      </c>
      <c r="AT155" s="115" t="b">
        <f t="shared" si="23"/>
        <v>0</v>
      </c>
      <c r="AU155" s="115">
        <f t="shared" si="24"/>
        <v>0</v>
      </c>
      <c r="AV155" s="115" t="str">
        <f t="shared" si="25"/>
        <v/>
      </c>
      <c r="AW155" s="115" t="b">
        <f t="shared" si="26"/>
        <v>0</v>
      </c>
      <c r="AX155" s="115">
        <f t="shared" si="27"/>
        <v>0</v>
      </c>
      <c r="AY155" s="115" t="b">
        <f t="shared" si="28"/>
        <v>0</v>
      </c>
      <c r="AZ155" s="115">
        <f t="shared" si="29"/>
        <v>0</v>
      </c>
      <c r="BB155" s="108">
        <f t="shared" si="30"/>
        <v>0</v>
      </c>
      <c r="BD155" s="108">
        <f t="shared" si="31"/>
        <v>0</v>
      </c>
    </row>
    <row r="156" spans="1:56" ht="15" customHeight="1" thickBot="1">
      <c r="A156" s="72"/>
      <c r="B156" s="8"/>
      <c r="C156" s="118" t="s">
        <v>190</v>
      </c>
      <c r="D156" s="264"/>
      <c r="E156" s="264"/>
      <c r="F156" s="264"/>
      <c r="G156" s="264"/>
      <c r="H156" s="264"/>
      <c r="I156" s="264"/>
      <c r="J156" s="264"/>
      <c r="K156" s="264"/>
      <c r="L156" s="264"/>
      <c r="M156" s="264"/>
      <c r="N156" s="264"/>
      <c r="O156" s="172"/>
      <c r="P156" s="172"/>
      <c r="Q156" s="172"/>
      <c r="R156" s="172"/>
      <c r="S156" s="172"/>
      <c r="T156" s="172"/>
      <c r="U156" s="172"/>
      <c r="V156" s="172"/>
      <c r="W156" s="172"/>
      <c r="X156" s="172"/>
      <c r="Y156" s="172"/>
      <c r="Z156" s="172"/>
      <c r="AA156" s="172"/>
      <c r="AB156" s="172"/>
      <c r="AC156" s="172"/>
      <c r="AD156" s="172"/>
      <c r="AG156" s="99">
        <f t="shared" si="16"/>
        <v>12</v>
      </c>
      <c r="AH156" s="99">
        <f t="shared" si="17"/>
        <v>0</v>
      </c>
      <c r="AI156" s="99"/>
      <c r="AJ156" s="99">
        <f>IF(AND(D156="",COUNTA($D157:$N$158)&gt;0),1,0)</f>
        <v>0</v>
      </c>
      <c r="AK156" s="99"/>
      <c r="AL156" s="94">
        <f t="shared" si="18"/>
        <v>0</v>
      </c>
      <c r="AM156" s="95">
        <f t="shared" si="19"/>
        <v>0</v>
      </c>
      <c r="AN156" s="95">
        <f t="shared" si="20"/>
        <v>0</v>
      </c>
      <c r="AO156" s="101">
        <f t="shared" si="21"/>
        <v>0</v>
      </c>
      <c r="AP156" s="99"/>
      <c r="AQ156" s="99">
        <f t="shared" si="22"/>
        <v>0</v>
      </c>
      <c r="AT156" s="115" t="b">
        <f t="shared" si="23"/>
        <v>0</v>
      </c>
      <c r="AU156" s="115">
        <f t="shared" si="24"/>
        <v>0</v>
      </c>
      <c r="AV156" s="115" t="str">
        <f t="shared" si="25"/>
        <v/>
      </c>
      <c r="AW156" s="115" t="b">
        <f t="shared" si="26"/>
        <v>0</v>
      </c>
      <c r="AX156" s="115">
        <f t="shared" si="27"/>
        <v>0</v>
      </c>
      <c r="AY156" s="115" t="b">
        <f t="shared" si="28"/>
        <v>0</v>
      </c>
      <c r="AZ156" s="115">
        <f t="shared" si="29"/>
        <v>0</v>
      </c>
      <c r="BB156" s="108">
        <f t="shared" si="30"/>
        <v>0</v>
      </c>
      <c r="BD156" s="108">
        <f t="shared" si="31"/>
        <v>0</v>
      </c>
    </row>
    <row r="157" spans="1:56" ht="15" customHeight="1" thickBot="1">
      <c r="A157" s="72"/>
      <c r="B157" s="8"/>
      <c r="C157" s="118" t="s">
        <v>191</v>
      </c>
      <c r="D157" s="264"/>
      <c r="E157" s="264"/>
      <c r="F157" s="264"/>
      <c r="G157" s="264"/>
      <c r="H157" s="264"/>
      <c r="I157" s="264"/>
      <c r="J157" s="264"/>
      <c r="K157" s="264"/>
      <c r="L157" s="264"/>
      <c r="M157" s="264"/>
      <c r="N157" s="264"/>
      <c r="O157" s="172"/>
      <c r="P157" s="172"/>
      <c r="Q157" s="172"/>
      <c r="R157" s="172"/>
      <c r="S157" s="172"/>
      <c r="T157" s="172"/>
      <c r="U157" s="172"/>
      <c r="V157" s="172"/>
      <c r="W157" s="172"/>
      <c r="X157" s="172"/>
      <c r="Y157" s="172"/>
      <c r="Z157" s="172"/>
      <c r="AA157" s="172"/>
      <c r="AB157" s="172"/>
      <c r="AC157" s="172"/>
      <c r="AD157" s="172"/>
      <c r="AG157" s="99">
        <f t="shared" si="16"/>
        <v>12</v>
      </c>
      <c r="AH157" s="99">
        <f t="shared" si="17"/>
        <v>0</v>
      </c>
      <c r="AI157" s="99"/>
      <c r="AJ157" s="99">
        <f>IF(AND(D157="",COUNTA($D158:$N$158)&gt;0),1,0)</f>
        <v>0</v>
      </c>
      <c r="AK157" s="99"/>
      <c r="AL157" s="94">
        <f t="shared" si="18"/>
        <v>0</v>
      </c>
      <c r="AM157" s="95">
        <f t="shared" si="19"/>
        <v>0</v>
      </c>
      <c r="AN157" s="95">
        <f t="shared" si="20"/>
        <v>0</v>
      </c>
      <c r="AO157" s="101">
        <f t="shared" si="21"/>
        <v>0</v>
      </c>
      <c r="AP157" s="99"/>
      <c r="AQ157" s="99">
        <f t="shared" si="22"/>
        <v>0</v>
      </c>
      <c r="AT157" s="115" t="b">
        <f t="shared" si="23"/>
        <v>0</v>
      </c>
      <c r="AU157" s="115">
        <f t="shared" si="24"/>
        <v>0</v>
      </c>
      <c r="AV157" s="115" t="str">
        <f t="shared" si="25"/>
        <v/>
      </c>
      <c r="AW157" s="115" t="b">
        <f t="shared" si="26"/>
        <v>0</v>
      </c>
      <c r="AX157" s="115">
        <f t="shared" si="27"/>
        <v>0</v>
      </c>
      <c r="AY157" s="115" t="b">
        <f t="shared" si="28"/>
        <v>0</v>
      </c>
      <c r="AZ157" s="115">
        <f t="shared" si="29"/>
        <v>0</v>
      </c>
      <c r="BB157" s="108">
        <f t="shared" si="30"/>
        <v>0</v>
      </c>
      <c r="BD157" s="108">
        <f t="shared" si="31"/>
        <v>0</v>
      </c>
    </row>
    <row r="158" spans="1:56" ht="15" customHeight="1" thickBot="1">
      <c r="A158" s="72"/>
      <c r="B158" s="8"/>
      <c r="C158" s="118" t="s">
        <v>192</v>
      </c>
      <c r="D158" s="264"/>
      <c r="E158" s="264"/>
      <c r="F158" s="264"/>
      <c r="G158" s="264"/>
      <c r="H158" s="264"/>
      <c r="I158" s="264"/>
      <c r="J158" s="264"/>
      <c r="K158" s="264"/>
      <c r="L158" s="264"/>
      <c r="M158" s="264"/>
      <c r="N158" s="264"/>
      <c r="O158" s="172"/>
      <c r="P158" s="172"/>
      <c r="Q158" s="172"/>
      <c r="R158" s="172"/>
      <c r="S158" s="172"/>
      <c r="T158" s="172"/>
      <c r="U158" s="172"/>
      <c r="V158" s="172"/>
      <c r="W158" s="172"/>
      <c r="X158" s="172"/>
      <c r="Y158" s="172"/>
      <c r="Z158" s="172"/>
      <c r="AA158" s="172"/>
      <c r="AB158" s="172"/>
      <c r="AC158" s="172"/>
      <c r="AD158" s="172"/>
      <c r="AG158" s="99">
        <f t="shared" si="16"/>
        <v>12</v>
      </c>
      <c r="AH158" s="99">
        <f t="shared" si="17"/>
        <v>0</v>
      </c>
      <c r="AI158" s="99"/>
      <c r="AJ158" s="99"/>
      <c r="AK158" s="99"/>
      <c r="AL158" s="94">
        <f t="shared" si="18"/>
        <v>0</v>
      </c>
      <c r="AM158" s="95">
        <f t="shared" si="19"/>
        <v>0</v>
      </c>
      <c r="AN158" s="95">
        <f t="shared" si="20"/>
        <v>0</v>
      </c>
      <c r="AO158" s="101">
        <f t="shared" si="21"/>
        <v>0</v>
      </c>
      <c r="AP158" s="99"/>
      <c r="AQ158" s="99">
        <f>+IF($AG$29=$AH$29,0,IF(OR(AND(D158&lt;&gt;"",O158=1),AND(D158&lt;&gt;"",OR(O158=2,O158=8,O158=9),AG158=12),AND(D158="",O158="",AG158=12)),0,1))</f>
        <v>0</v>
      </c>
      <c r="AT158" s="115" t="b">
        <f t="shared" si="23"/>
        <v>0</v>
      </c>
      <c r="AU158" s="115">
        <f t="shared" si="24"/>
        <v>0</v>
      </c>
      <c r="AV158" s="115" t="str">
        <f t="shared" si="25"/>
        <v/>
      </c>
      <c r="AW158" s="115" t="b">
        <f t="shared" si="26"/>
        <v>0</v>
      </c>
      <c r="AX158" s="115">
        <f t="shared" si="27"/>
        <v>0</v>
      </c>
      <c r="AY158" s="115" t="b">
        <f t="shared" si="28"/>
        <v>0</v>
      </c>
      <c r="AZ158" s="115">
        <f t="shared" si="29"/>
        <v>0</v>
      </c>
      <c r="BB158" s="108">
        <f t="shared" si="30"/>
        <v>0</v>
      </c>
      <c r="BD158" s="108">
        <f t="shared" si="31"/>
        <v>0</v>
      </c>
    </row>
    <row r="159" spans="1:56" ht="15" customHeight="1">
      <c r="A159" s="72"/>
      <c r="B159" s="8"/>
      <c r="C159" s="8"/>
      <c r="D159" s="8"/>
      <c r="E159" s="8"/>
      <c r="F159" s="8"/>
      <c r="G159" s="8"/>
      <c r="H159" s="8"/>
      <c r="I159" s="8"/>
      <c r="J159" s="8"/>
      <c r="K159" s="8"/>
      <c r="L159" s="8"/>
      <c r="M159" s="8"/>
      <c r="N159" s="8"/>
      <c r="O159" s="119"/>
      <c r="P159" s="5"/>
      <c r="Q159" s="5"/>
      <c r="R159" s="119" t="s">
        <v>193</v>
      </c>
      <c r="S159" s="219">
        <f t="shared" ref="S159:AC159" si="32">IF(AND(SUM(S39:T158)=0,COUNTIF(S39:T158,"NS")&gt;0),"NS",
IF(AND(SUM(S39:T158)=0,COUNTIF(S39:T158,0)&gt;0),0,
IF(AND(SUM(S39:T158)=0,COUNTIF(S39:T158,"NA")&gt;0),"NA",
SUM(S39:T158))))</f>
        <v>0</v>
      </c>
      <c r="T159" s="219"/>
      <c r="U159" s="219">
        <f t="shared" si="32"/>
        <v>0</v>
      </c>
      <c r="V159" s="219"/>
      <c r="W159" s="219">
        <f t="shared" si="32"/>
        <v>0</v>
      </c>
      <c r="X159" s="219"/>
      <c r="Y159" s="219">
        <f t="shared" si="32"/>
        <v>0</v>
      </c>
      <c r="Z159" s="219"/>
      <c r="AA159" s="219">
        <f t="shared" si="32"/>
        <v>0</v>
      </c>
      <c r="AB159" s="219"/>
      <c r="AC159" s="219">
        <f t="shared" si="32"/>
        <v>0</v>
      </c>
      <c r="AD159" s="219"/>
      <c r="AH159" s="108">
        <f>+SUM(AH39:AH158)</f>
        <v>0</v>
      </c>
      <c r="AJ159" s="108">
        <f>+SUM(AJ39:AJ157)</f>
        <v>0</v>
      </c>
      <c r="AO159" s="108">
        <f>+SUM(AO39:AO158)</f>
        <v>0</v>
      </c>
      <c r="AQ159" s="108">
        <f>+SUM(AQ39:AQ158)</f>
        <v>0</v>
      </c>
      <c r="AU159" s="108">
        <f>+SUM(AU39:AU158)</f>
        <v>0</v>
      </c>
      <c r="AX159" s="108">
        <f>+SUM(AX39:AX158)</f>
        <v>0</v>
      </c>
      <c r="AZ159" s="108">
        <f>+SUM(AZ39:AZ158)</f>
        <v>0</v>
      </c>
      <c r="BB159" s="108">
        <f>+SUM(BB39:BB158)</f>
        <v>0</v>
      </c>
      <c r="BD159" s="108">
        <f>+SUM(BD39:BD158)</f>
        <v>0</v>
      </c>
    </row>
    <row r="160" spans="1:56" ht="15" customHeight="1">
      <c r="A160" s="72"/>
      <c r="B160" s="263" t="str">
        <f>IF(AZ160=0,"","Error: el nombre debe registrarse en mayúsculas, sin comillas ni signos de acentuación, puntuación, paréntesis y abreviaturas.")</f>
        <v/>
      </c>
      <c r="C160" s="263"/>
      <c r="D160" s="263"/>
      <c r="E160" s="263"/>
      <c r="F160" s="263"/>
      <c r="G160" s="263"/>
      <c r="H160" s="263"/>
      <c r="I160" s="263"/>
      <c r="J160" s="263"/>
      <c r="K160" s="263"/>
      <c r="L160" s="263"/>
      <c r="M160" s="263"/>
      <c r="N160" s="263"/>
      <c r="O160" s="263"/>
      <c r="P160" s="263"/>
      <c r="Q160" s="263"/>
      <c r="R160" s="263"/>
      <c r="S160" s="263"/>
      <c r="T160" s="263"/>
      <c r="U160" s="263"/>
      <c r="V160" s="263"/>
      <c r="W160" s="263"/>
      <c r="X160" s="263"/>
      <c r="Y160" s="263"/>
      <c r="Z160" s="263"/>
      <c r="AA160" s="263"/>
      <c r="AB160" s="263"/>
      <c r="AC160" s="263"/>
      <c r="AD160" s="263"/>
      <c r="AZ160" s="108">
        <f>+SUM(AU159:AZ159)</f>
        <v>0</v>
      </c>
    </row>
    <row r="161" spans="1:79" ht="24" customHeight="1">
      <c r="A161" s="72"/>
      <c r="B161" s="8"/>
      <c r="C161" s="217" t="s">
        <v>194</v>
      </c>
      <c r="D161" s="217"/>
      <c r="E161" s="217"/>
      <c r="F161" s="217"/>
      <c r="G161" s="217"/>
      <c r="H161" s="217"/>
      <c r="I161" s="217"/>
      <c r="J161" s="217"/>
      <c r="K161" s="217"/>
      <c r="L161" s="217"/>
      <c r="M161" s="217"/>
      <c r="N161" s="217"/>
      <c r="O161" s="217"/>
      <c r="P161" s="217"/>
      <c r="Q161" s="217"/>
      <c r="R161" s="217"/>
      <c r="S161" s="217"/>
      <c r="T161" s="217"/>
      <c r="U161" s="217"/>
      <c r="V161" s="217"/>
      <c r="W161" s="217"/>
      <c r="X161" s="217"/>
      <c r="Y161" s="217"/>
      <c r="Z161" s="217"/>
      <c r="AA161" s="217"/>
      <c r="AB161" s="217"/>
      <c r="AC161" s="217"/>
      <c r="AD161" s="217"/>
    </row>
    <row r="162" spans="1:79" ht="60" customHeight="1">
      <c r="A162" s="72"/>
      <c r="B162" s="8"/>
      <c r="C162" s="230"/>
      <c r="D162" s="230"/>
      <c r="E162" s="230"/>
      <c r="F162" s="230"/>
      <c r="G162" s="230"/>
      <c r="H162" s="230"/>
      <c r="I162" s="230"/>
      <c r="J162" s="230"/>
      <c r="K162" s="230"/>
      <c r="L162" s="230"/>
      <c r="M162" s="230"/>
      <c r="N162" s="230"/>
      <c r="O162" s="230"/>
      <c r="P162" s="230"/>
      <c r="Q162" s="230"/>
      <c r="R162" s="230"/>
      <c r="S162" s="230"/>
      <c r="T162" s="230"/>
      <c r="U162" s="230"/>
      <c r="V162" s="230"/>
      <c r="W162" s="230"/>
      <c r="X162" s="230"/>
      <c r="Y162" s="230"/>
      <c r="Z162" s="230"/>
      <c r="AA162" s="230"/>
      <c r="AB162" s="230"/>
      <c r="AC162" s="230"/>
      <c r="AD162" s="230"/>
    </row>
    <row r="163" spans="1:79" ht="15" customHeight="1">
      <c r="A163" s="72"/>
      <c r="B163" s="277" t="str">
        <f>IF(CA29=0,"","Alerta: se registró NS (no se sabe), favor de agregar su respectivo comentario (7ᵃ instrucción general).")</f>
        <v/>
      </c>
      <c r="C163" s="277"/>
      <c r="D163" s="277"/>
      <c r="E163" s="277"/>
      <c r="F163" s="277"/>
      <c r="G163" s="277"/>
      <c r="H163" s="277"/>
      <c r="I163" s="277"/>
      <c r="J163" s="277"/>
      <c r="K163" s="277"/>
      <c r="L163" s="277"/>
      <c r="M163" s="277"/>
      <c r="N163" s="277"/>
      <c r="O163" s="277"/>
      <c r="P163" s="277"/>
      <c r="Q163" s="277"/>
      <c r="R163" s="277"/>
      <c r="S163" s="277"/>
      <c r="T163" s="277"/>
      <c r="U163" s="277"/>
      <c r="V163" s="277"/>
      <c r="W163" s="277"/>
      <c r="X163" s="277"/>
      <c r="Y163" s="277"/>
      <c r="Z163" s="277"/>
      <c r="AA163" s="277"/>
      <c r="AB163" s="277"/>
      <c r="AC163" s="277"/>
      <c r="AD163" s="277"/>
    </row>
    <row r="164" spans="1:79" ht="15" customHeight="1">
      <c r="A164" s="72"/>
      <c r="B164" s="237" t="str">
        <f>IF(AO159=0,"","Error: verificar sumas.")</f>
        <v/>
      </c>
      <c r="C164" s="237"/>
      <c r="D164" s="237"/>
      <c r="E164" s="237"/>
      <c r="F164" s="237"/>
      <c r="G164" s="237"/>
      <c r="H164" s="237"/>
      <c r="I164" s="237"/>
      <c r="J164" s="237"/>
      <c r="K164" s="237"/>
      <c r="L164" s="237"/>
      <c r="M164" s="237"/>
      <c r="N164" s="237"/>
      <c r="O164" s="237"/>
      <c r="P164" s="237"/>
      <c r="Q164" s="237"/>
      <c r="R164" s="237"/>
      <c r="S164" s="237"/>
      <c r="T164" s="237"/>
      <c r="U164" s="237"/>
      <c r="V164" s="237"/>
      <c r="W164" s="237"/>
      <c r="X164" s="237"/>
      <c r="Y164" s="237"/>
      <c r="Z164" s="237"/>
      <c r="AA164" s="237"/>
      <c r="AB164" s="237"/>
      <c r="AC164" s="237"/>
      <c r="AD164" s="237"/>
    </row>
    <row r="165" spans="1:79" ht="15" customHeight="1">
      <c r="A165" s="72"/>
      <c r="B165" s="278" t="str">
        <f>IF(AJ159=0,"","Error: no debe dejar vacios entre filas.")</f>
        <v/>
      </c>
      <c r="C165" s="278"/>
      <c r="D165" s="278"/>
      <c r="E165" s="278"/>
      <c r="F165" s="278"/>
      <c r="G165" s="278"/>
      <c r="H165" s="278"/>
      <c r="I165" s="278"/>
      <c r="J165" s="278"/>
      <c r="K165" s="278"/>
      <c r="L165" s="278"/>
      <c r="M165" s="278"/>
      <c r="N165" s="278"/>
      <c r="O165" s="278"/>
      <c r="P165" s="278"/>
      <c r="Q165" s="278"/>
      <c r="R165" s="278"/>
      <c r="S165" s="278"/>
      <c r="T165" s="278"/>
      <c r="U165" s="278"/>
      <c r="V165" s="278"/>
      <c r="W165" s="278"/>
      <c r="X165" s="278"/>
      <c r="Y165" s="278"/>
      <c r="Z165" s="278"/>
      <c r="AA165" s="278"/>
      <c r="AB165" s="278"/>
      <c r="AC165" s="278"/>
      <c r="AD165" s="278"/>
    </row>
    <row r="166" spans="1:79" ht="27" customHeight="1">
      <c r="A166" s="72"/>
      <c r="B166" s="279" t="str">
        <f>IF(SUM(AQ159,AH159)=0,"","Error: al seleccionar el código 1 en la columna ¿Estaba facultada para ofrecer y/o realizar trámites y/o servicios? debe completar el resto de la fila o al seleccionar el código 2, 8 o 9 debe dejar el resto de la fila en blanco.")</f>
        <v/>
      </c>
      <c r="C166" s="279"/>
      <c r="D166" s="279"/>
      <c r="E166" s="279"/>
      <c r="F166" s="279"/>
      <c r="G166" s="279"/>
      <c r="H166" s="279"/>
      <c r="I166" s="279"/>
      <c r="J166" s="279"/>
      <c r="K166" s="279"/>
      <c r="L166" s="279"/>
      <c r="M166" s="279"/>
      <c r="N166" s="279"/>
      <c r="O166" s="279"/>
      <c r="P166" s="279"/>
      <c r="Q166" s="279"/>
      <c r="R166" s="279"/>
      <c r="S166" s="279"/>
      <c r="T166" s="279"/>
      <c r="U166" s="279"/>
      <c r="V166" s="279"/>
      <c r="W166" s="279"/>
      <c r="X166" s="279"/>
      <c r="Y166" s="279"/>
      <c r="Z166" s="279"/>
      <c r="AA166" s="279"/>
      <c r="AB166" s="279"/>
      <c r="AC166" s="279"/>
      <c r="AD166" s="279"/>
    </row>
    <row r="167" spans="1:79" ht="15" customHeight="1">
      <c r="A167" s="72"/>
      <c r="B167" s="237" t="str">
        <f>IF(BB159=0,"","Error: no debe registrar NA en la columna total, para eso debe colocar el código correspondiente en la columna adecuada.")</f>
        <v/>
      </c>
      <c r="C167" s="237"/>
      <c r="D167" s="237"/>
      <c r="E167" s="237"/>
      <c r="F167" s="237"/>
      <c r="G167" s="237"/>
      <c r="H167" s="237"/>
      <c r="I167" s="237"/>
      <c r="J167" s="237"/>
      <c r="K167" s="237"/>
      <c r="L167" s="237"/>
      <c r="M167" s="237"/>
      <c r="N167" s="237"/>
      <c r="O167" s="237"/>
      <c r="P167" s="237"/>
      <c r="Q167" s="237"/>
      <c r="R167" s="237"/>
      <c r="S167" s="237"/>
      <c r="T167" s="237"/>
      <c r="U167" s="237"/>
      <c r="V167" s="237"/>
      <c r="W167" s="237"/>
      <c r="X167" s="237"/>
      <c r="Y167" s="237"/>
      <c r="Z167" s="237"/>
      <c r="AA167" s="237"/>
      <c r="AB167" s="237"/>
      <c r="AC167" s="237"/>
      <c r="AD167" s="237"/>
    </row>
    <row r="168" spans="1:79" ht="16.5" customHeight="1">
      <c r="A168" s="72"/>
      <c r="B168" s="238" t="str">
        <f>IF(BD159=0,"","Error: debe completar toda la información requerida.")</f>
        <v/>
      </c>
      <c r="C168" s="238"/>
      <c r="D168" s="238"/>
      <c r="E168" s="238"/>
      <c r="F168" s="238"/>
      <c r="G168" s="238"/>
      <c r="H168" s="238"/>
      <c r="I168" s="238"/>
      <c r="J168" s="238"/>
      <c r="K168" s="238"/>
      <c r="L168" s="238"/>
      <c r="M168" s="238"/>
      <c r="N168" s="238"/>
      <c r="O168" s="238"/>
      <c r="P168" s="238"/>
      <c r="Q168" s="238"/>
      <c r="R168" s="238"/>
      <c r="S168" s="238"/>
      <c r="T168" s="238"/>
      <c r="U168" s="238"/>
      <c r="V168" s="238"/>
      <c r="W168" s="238"/>
      <c r="X168" s="238"/>
      <c r="Y168" s="238"/>
      <c r="Z168" s="238"/>
      <c r="AA168" s="238"/>
      <c r="AB168" s="238"/>
      <c r="AC168" s="238"/>
      <c r="AD168" s="238"/>
      <c r="AG168" s="108" t="s">
        <v>498</v>
      </c>
    </row>
    <row r="169" spans="1:79" ht="48" customHeight="1">
      <c r="A169" s="113" t="s">
        <v>412</v>
      </c>
      <c r="B169" s="255" t="s">
        <v>323</v>
      </c>
      <c r="C169" s="236"/>
      <c r="D169" s="236"/>
      <c r="E169" s="236"/>
      <c r="F169" s="236"/>
      <c r="G169" s="236"/>
      <c r="H169" s="236"/>
      <c r="I169" s="236"/>
      <c r="J169" s="236"/>
      <c r="K169" s="236"/>
      <c r="L169" s="236"/>
      <c r="M169" s="236"/>
      <c r="N169" s="236"/>
      <c r="O169" s="236"/>
      <c r="P169" s="236"/>
      <c r="Q169" s="236"/>
      <c r="R169" s="236"/>
      <c r="S169" s="236"/>
      <c r="T169" s="236"/>
      <c r="U169" s="236"/>
      <c r="V169" s="236"/>
      <c r="W169" s="236"/>
      <c r="X169" s="236"/>
      <c r="Y169" s="236"/>
      <c r="Z169" s="236"/>
      <c r="AA169" s="236"/>
      <c r="AB169" s="236"/>
      <c r="AC169" s="236"/>
      <c r="AD169" s="236"/>
      <c r="AG169" s="108">
        <f>+COUNTBLANK(M179:AD198)</f>
        <v>360</v>
      </c>
      <c r="AH169" s="108">
        <v>360</v>
      </c>
      <c r="CA169" s="108">
        <f>+COUNTIF(M179:AD198,"NS")</f>
        <v>0</v>
      </c>
    </row>
    <row r="170" spans="1:79" ht="24" customHeight="1">
      <c r="A170" s="72"/>
      <c r="B170" s="120"/>
      <c r="C170" s="218" t="s">
        <v>195</v>
      </c>
      <c r="D170" s="218"/>
      <c r="E170" s="218"/>
      <c r="F170" s="218"/>
      <c r="G170" s="218"/>
      <c r="H170" s="218"/>
      <c r="I170" s="218"/>
      <c r="J170" s="218"/>
      <c r="K170" s="218"/>
      <c r="L170" s="218"/>
      <c r="M170" s="218"/>
      <c r="N170" s="218"/>
      <c r="O170" s="218"/>
      <c r="P170" s="218"/>
      <c r="Q170" s="218"/>
      <c r="R170" s="218"/>
      <c r="S170" s="218"/>
      <c r="T170" s="218"/>
      <c r="U170" s="218"/>
      <c r="V170" s="218"/>
      <c r="W170" s="218"/>
      <c r="X170" s="218"/>
      <c r="Y170" s="218"/>
      <c r="Z170" s="218"/>
      <c r="AA170" s="218"/>
      <c r="AB170" s="218"/>
      <c r="AC170" s="218"/>
      <c r="AD170" s="218"/>
    </row>
    <row r="171" spans="1:79" ht="15" customHeight="1">
      <c r="A171" s="72"/>
      <c r="B171" s="120"/>
      <c r="C171" s="218" t="s">
        <v>324</v>
      </c>
      <c r="D171" s="218"/>
      <c r="E171" s="218"/>
      <c r="F171" s="218"/>
      <c r="G171" s="218"/>
      <c r="H171" s="218"/>
      <c r="I171" s="218"/>
      <c r="J171" s="218"/>
      <c r="K171" s="218"/>
      <c r="L171" s="218"/>
      <c r="M171" s="218"/>
      <c r="N171" s="218"/>
      <c r="O171" s="218"/>
      <c r="P171" s="218"/>
      <c r="Q171" s="218"/>
      <c r="R171" s="218"/>
      <c r="S171" s="218"/>
      <c r="T171" s="218"/>
      <c r="U171" s="218"/>
      <c r="V171" s="218"/>
      <c r="W171" s="218"/>
      <c r="X171" s="218"/>
      <c r="Y171" s="218"/>
      <c r="Z171" s="218"/>
      <c r="AA171" s="218"/>
      <c r="AB171" s="218"/>
      <c r="AC171" s="218"/>
      <c r="AD171" s="218"/>
    </row>
    <row r="172" spans="1:79" ht="24" customHeight="1">
      <c r="A172" s="72"/>
      <c r="B172" s="120"/>
      <c r="C172" s="218" t="s">
        <v>325</v>
      </c>
      <c r="D172" s="218"/>
      <c r="E172" s="218"/>
      <c r="F172" s="218"/>
      <c r="G172" s="218"/>
      <c r="H172" s="218"/>
      <c r="I172" s="218"/>
      <c r="J172" s="218"/>
      <c r="K172" s="218"/>
      <c r="L172" s="218"/>
      <c r="M172" s="218"/>
      <c r="N172" s="218"/>
      <c r="O172" s="218"/>
      <c r="P172" s="218"/>
      <c r="Q172" s="218"/>
      <c r="R172" s="218"/>
      <c r="S172" s="218"/>
      <c r="T172" s="218"/>
      <c r="U172" s="218"/>
      <c r="V172" s="218"/>
      <c r="W172" s="218"/>
      <c r="X172" s="218"/>
      <c r="Y172" s="218"/>
      <c r="Z172" s="218"/>
      <c r="AA172" s="218"/>
      <c r="AB172" s="218"/>
      <c r="AC172" s="218"/>
      <c r="AD172" s="218"/>
    </row>
    <row r="173" spans="1:79" ht="36" customHeight="1">
      <c r="A173" s="72"/>
      <c r="B173" s="120"/>
      <c r="C173" s="217" t="s">
        <v>326</v>
      </c>
      <c r="D173" s="217"/>
      <c r="E173" s="217"/>
      <c r="F173" s="217"/>
      <c r="G173" s="217"/>
      <c r="H173" s="217"/>
      <c r="I173" s="217"/>
      <c r="J173" s="217"/>
      <c r="K173" s="217"/>
      <c r="L173" s="217"/>
      <c r="M173" s="217"/>
      <c r="N173" s="217"/>
      <c r="O173" s="217"/>
      <c r="P173" s="217"/>
      <c r="Q173" s="217"/>
      <c r="R173" s="217"/>
      <c r="S173" s="217"/>
      <c r="T173" s="217"/>
      <c r="U173" s="217"/>
      <c r="V173" s="217"/>
      <c r="W173" s="217"/>
      <c r="X173" s="217"/>
      <c r="Y173" s="217"/>
      <c r="Z173" s="217"/>
      <c r="AA173" s="217"/>
      <c r="AB173" s="217"/>
      <c r="AC173" s="217"/>
      <c r="AD173" s="217"/>
    </row>
    <row r="174" spans="1:79" ht="24" customHeight="1">
      <c r="A174" s="72"/>
      <c r="B174" s="8"/>
      <c r="C174" s="217" t="s">
        <v>196</v>
      </c>
      <c r="D174" s="217"/>
      <c r="E174" s="217"/>
      <c r="F174" s="217"/>
      <c r="G174" s="217"/>
      <c r="H174" s="217"/>
      <c r="I174" s="217"/>
      <c r="J174" s="217"/>
      <c r="K174" s="217"/>
      <c r="L174" s="217"/>
      <c r="M174" s="217"/>
      <c r="N174" s="217"/>
      <c r="O174" s="217"/>
      <c r="P174" s="217"/>
      <c r="Q174" s="217"/>
      <c r="R174" s="217"/>
      <c r="S174" s="217"/>
      <c r="T174" s="217"/>
      <c r="U174" s="217"/>
      <c r="V174" s="217"/>
      <c r="W174" s="217"/>
      <c r="X174" s="217"/>
      <c r="Y174" s="217"/>
      <c r="Z174" s="217"/>
      <c r="AA174" s="217"/>
      <c r="AB174" s="217"/>
      <c r="AC174" s="217"/>
      <c r="AD174" s="217"/>
    </row>
    <row r="175" spans="1:79" ht="24" customHeight="1">
      <c r="A175" s="72"/>
      <c r="B175" s="8"/>
      <c r="C175" s="217" t="s">
        <v>197</v>
      </c>
      <c r="D175" s="217"/>
      <c r="E175" s="217"/>
      <c r="F175" s="217"/>
      <c r="G175" s="217"/>
      <c r="H175" s="217"/>
      <c r="I175" s="217"/>
      <c r="J175" s="217"/>
      <c r="K175" s="217"/>
      <c r="L175" s="217"/>
      <c r="M175" s="217"/>
      <c r="N175" s="217"/>
      <c r="O175" s="217"/>
      <c r="P175" s="217"/>
      <c r="Q175" s="217"/>
      <c r="R175" s="217"/>
      <c r="S175" s="217"/>
      <c r="T175" s="217"/>
      <c r="U175" s="217"/>
      <c r="V175" s="217"/>
      <c r="W175" s="217"/>
      <c r="X175" s="217"/>
      <c r="Y175" s="217"/>
      <c r="Z175" s="217"/>
      <c r="AA175" s="217"/>
      <c r="AB175" s="217"/>
      <c r="AC175" s="217"/>
      <c r="AD175" s="217"/>
    </row>
    <row r="176" spans="1:79" ht="15" customHeight="1">
      <c r="A176" s="72"/>
      <c r="B176" s="8"/>
      <c r="C176" s="121"/>
      <c r="D176" s="121"/>
      <c r="E176" s="121"/>
      <c r="F176" s="121"/>
      <c r="G176" s="121"/>
      <c r="H176" s="121"/>
      <c r="I176" s="121"/>
      <c r="J176" s="121"/>
      <c r="K176" s="121"/>
      <c r="L176" s="121"/>
      <c r="M176" s="121"/>
      <c r="N176" s="121"/>
      <c r="O176" s="121"/>
      <c r="P176" s="121"/>
      <c r="Q176" s="121"/>
      <c r="R176" s="121"/>
      <c r="S176" s="121"/>
      <c r="T176" s="121"/>
      <c r="U176" s="121"/>
      <c r="V176" s="121"/>
      <c r="W176" s="121"/>
      <c r="X176" s="121"/>
      <c r="Y176" s="121"/>
      <c r="Z176" s="121"/>
      <c r="AA176" s="121"/>
      <c r="AB176" s="121"/>
      <c r="AC176" s="121"/>
      <c r="AD176" s="121"/>
    </row>
    <row r="177" spans="1:49" ht="36" customHeight="1">
      <c r="A177" s="72"/>
      <c r="B177" s="8"/>
      <c r="C177" s="256" t="s">
        <v>198</v>
      </c>
      <c r="D177" s="257"/>
      <c r="E177" s="257"/>
      <c r="F177" s="257"/>
      <c r="G177" s="257"/>
      <c r="H177" s="257"/>
      <c r="I177" s="257"/>
      <c r="J177" s="257"/>
      <c r="K177" s="257"/>
      <c r="L177" s="258"/>
      <c r="M177" s="251" t="s">
        <v>199</v>
      </c>
      <c r="N177" s="251"/>
      <c r="O177" s="240" t="s">
        <v>200</v>
      </c>
      <c r="P177" s="241"/>
      <c r="Q177" s="241"/>
      <c r="R177" s="242"/>
      <c r="S177" s="240" t="s">
        <v>201</v>
      </c>
      <c r="T177" s="241"/>
      <c r="U177" s="242"/>
      <c r="V177" s="231" t="s">
        <v>202</v>
      </c>
      <c r="W177" s="232"/>
      <c r="X177" s="232"/>
      <c r="Y177" s="232"/>
      <c r="Z177" s="232"/>
      <c r="AA177" s="232"/>
      <c r="AB177" s="232"/>
      <c r="AC177" s="232"/>
      <c r="AD177" s="233"/>
    </row>
    <row r="178" spans="1:49" ht="72" customHeight="1" thickBot="1">
      <c r="A178" s="72"/>
      <c r="B178" s="8"/>
      <c r="C178" s="259"/>
      <c r="D178" s="260"/>
      <c r="E178" s="260"/>
      <c r="F178" s="260"/>
      <c r="G178" s="260"/>
      <c r="H178" s="260"/>
      <c r="I178" s="260"/>
      <c r="J178" s="260"/>
      <c r="K178" s="260"/>
      <c r="L178" s="261"/>
      <c r="M178" s="251"/>
      <c r="N178" s="251"/>
      <c r="O178" s="122" t="s">
        <v>58</v>
      </c>
      <c r="P178" s="122" t="s">
        <v>59</v>
      </c>
      <c r="Q178" s="122" t="s">
        <v>60</v>
      </c>
      <c r="R178" s="122" t="s">
        <v>66</v>
      </c>
      <c r="S178" s="243"/>
      <c r="T178" s="244"/>
      <c r="U178" s="245"/>
      <c r="V178" s="151" t="s">
        <v>102</v>
      </c>
      <c r="W178" s="152"/>
      <c r="X178" s="153"/>
      <c r="Y178" s="246" t="s">
        <v>203</v>
      </c>
      <c r="Z178" s="247"/>
      <c r="AA178" s="248"/>
      <c r="AB178" s="246" t="s">
        <v>204</v>
      </c>
      <c r="AC178" s="247"/>
      <c r="AD178" s="248"/>
      <c r="AG178" s="99" t="s">
        <v>498</v>
      </c>
      <c r="AH178" s="99"/>
      <c r="AI178" s="99"/>
      <c r="AJ178" s="99" t="s">
        <v>508</v>
      </c>
      <c r="AK178" s="99"/>
      <c r="AL178" s="99" t="s">
        <v>509</v>
      </c>
      <c r="AM178" s="99"/>
      <c r="AN178" s="99" t="s">
        <v>515</v>
      </c>
      <c r="AO178" s="99" t="s">
        <v>510</v>
      </c>
      <c r="AQ178" s="99" t="s">
        <v>511</v>
      </c>
      <c r="AR178" s="99" t="s">
        <v>512</v>
      </c>
      <c r="AS178" s="99" t="s">
        <v>513</v>
      </c>
      <c r="AT178" s="99" t="s">
        <v>514</v>
      </c>
      <c r="AU178" s="99"/>
      <c r="AV178" s="99"/>
      <c r="AW178" s="99"/>
    </row>
    <row r="179" spans="1:49" ht="15" customHeight="1" thickBot="1">
      <c r="A179" s="72"/>
      <c r="B179" s="8"/>
      <c r="C179" s="123" t="s">
        <v>58</v>
      </c>
      <c r="D179" s="213" t="s">
        <v>443</v>
      </c>
      <c r="E179" s="213"/>
      <c r="F179" s="213"/>
      <c r="G179" s="213"/>
      <c r="H179" s="213"/>
      <c r="I179" s="213"/>
      <c r="J179" s="213"/>
      <c r="K179" s="213"/>
      <c r="L179" s="213"/>
      <c r="M179" s="172"/>
      <c r="N179" s="172"/>
      <c r="O179" s="107"/>
      <c r="P179" s="107"/>
      <c r="Q179" s="107"/>
      <c r="R179" s="107"/>
      <c r="S179" s="172"/>
      <c r="T179" s="172"/>
      <c r="U179" s="172"/>
      <c r="V179" s="172"/>
      <c r="W179" s="172"/>
      <c r="X179" s="172"/>
      <c r="Y179" s="172"/>
      <c r="Z179" s="172"/>
      <c r="AA179" s="172"/>
      <c r="AB179" s="172"/>
      <c r="AC179" s="172"/>
      <c r="AD179" s="172"/>
      <c r="AG179" s="99">
        <f>+COUNTBLANK(O179:AD179)</f>
        <v>16</v>
      </c>
      <c r="AH179" s="99">
        <f>+IF($AG$169=$AH$169,0,IF(OR(AND(M179="x",AG179=16),AND(M179="",AG179&lt;12)),0,1))</f>
        <v>0</v>
      </c>
      <c r="AI179" s="99"/>
      <c r="AJ179" s="99">
        <f>+IF($AG$169=$AH$169,0,IF(OR(AND(M179="",COUNTIF(O179:R179,"X")&gt;=1),AND(M179="X",COUNTBLANK(O179:R179)=4)),0,1))</f>
        <v>0</v>
      </c>
      <c r="AK179" s="99"/>
      <c r="AL179">
        <f>+IF($AG$169=$AH$169,0,IF(OR(AND(R179="X",Q179="",P179="",O35="",O179=""),AND(R179="",OR(Q179="X",P179="x",O179="X")),OR(AND(AH179=0,R179&lt;&gt;"X"),AND(AH179=0,R179="X",COUNTBLANK(O179:Q179)=3))),0,1))</f>
        <v>0</v>
      </c>
      <c r="AM179" s="99"/>
      <c r="AN179" s="99">
        <f>+IF($AG$169=$AH$169,0,IF(OR(AND(O179="X",COUNTBLANK(P179:R179)=3,S179=4,M179=""),AND(O179="X",COUNTBLANK(P179:R179)&lt;&gt;3,S179&gt;=1,M179="")),0,1))</f>
        <v>0</v>
      </c>
      <c r="AO179" s="99">
        <f>+IF($AG$169=$AH$169,0,IF(OR(AND(AN179=1,AH179=0,M179="",COUNTBLANK(P179:R179)&lt;&gt;3),AND(AN179=1,AH179=0,M179="x"),AND(AN179=0,AH179=0,M179="x"),AND(AN179=0,AH179=0)),0,1))</f>
        <v>0</v>
      </c>
      <c r="AQ179" s="102">
        <f>V179</f>
        <v>0</v>
      </c>
      <c r="AR179" s="103">
        <f>COUNTIF(Y179:AD179,"NS")</f>
        <v>0</v>
      </c>
      <c r="AS179" s="103">
        <f>SUM(Y179:AD179)</f>
        <v>0</v>
      </c>
      <c r="AT179" s="104">
        <f>IF($AG$169=$AH$169, 0, IF(OR(AND(AQ179=0, AR179&gt;0), AND(AQ179="ns", AS179&gt;0), AND(AQ179="ns", AR179=0, AS179=0)), 1, IF(OR(AND(AQ179&gt;0, AR179=2), AND(AQ179="ns", AR179=2), AND(AQ179="ns", AS179=0, AR179&gt;0), AQ179=AS179, COUNTIF(V179:AD179, "NA")=COUNTA(V179:AD179)), 0, 1)))</f>
        <v>0</v>
      </c>
      <c r="AU179" s="99"/>
      <c r="AV179" s="99"/>
      <c r="AW179" s="99"/>
    </row>
    <row r="180" spans="1:49" ht="24" customHeight="1" thickBot="1">
      <c r="A180" s="72"/>
      <c r="B180" s="8"/>
      <c r="C180" s="125" t="s">
        <v>59</v>
      </c>
      <c r="D180" s="213" t="s">
        <v>444</v>
      </c>
      <c r="E180" s="213"/>
      <c r="F180" s="213"/>
      <c r="G180" s="213"/>
      <c r="H180" s="213"/>
      <c r="I180" s="213"/>
      <c r="J180" s="213"/>
      <c r="K180" s="213"/>
      <c r="L180" s="213"/>
      <c r="M180" s="172"/>
      <c r="N180" s="172"/>
      <c r="O180" s="107"/>
      <c r="P180" s="107"/>
      <c r="Q180" s="107"/>
      <c r="R180" s="107"/>
      <c r="S180" s="172"/>
      <c r="T180" s="172"/>
      <c r="U180" s="172"/>
      <c r="V180" s="172"/>
      <c r="W180" s="172"/>
      <c r="X180" s="172"/>
      <c r="Y180" s="172"/>
      <c r="Z180" s="172"/>
      <c r="AA180" s="172"/>
      <c r="AB180" s="172"/>
      <c r="AC180" s="172"/>
      <c r="AD180" s="172"/>
      <c r="AG180" s="99">
        <f t="shared" ref="AG180:AG198" si="33">+COUNTBLANK(O180:AD180)</f>
        <v>16</v>
      </c>
      <c r="AH180" s="99">
        <f t="shared" ref="AH180:AH198" si="34">+IF($AG$169=$AH$169,0,IF(OR(AND(M180="x",AG180=16),AND(M180="",AG180&lt;12)),0,1))</f>
        <v>0</v>
      </c>
      <c r="AI180" s="99"/>
      <c r="AJ180" s="99">
        <f t="shared" ref="AJ180:AJ198" si="35">+IF($AG$169=$AH$169,0,IF(OR(AND(M180="",COUNTIF(O180:R180,"X")&gt;=1),AND(M180="X",COUNTBLANK(O180:R180)=4)),0,1))</f>
        <v>0</v>
      </c>
      <c r="AK180" s="99"/>
      <c r="AL180">
        <f t="shared" ref="AL180:AL198" si="36">+IF($AG$169=$AH$169,0,IF(OR(AND(R180="X",Q180="",P180="",O36="",O180=""),AND(R180="",OR(Q180="X",P180="x",O180="X")),OR(AND(AH180=0,R180&lt;&gt;"X"),AND(AH180=0,R180="X",COUNTBLANK(O180:Q180)=3))),0,1))</f>
        <v>0</v>
      </c>
      <c r="AM180" s="99"/>
      <c r="AN180" s="99">
        <f t="shared" ref="AN180:AN198" si="37">+IF($AG$169=$AH$169,0,IF(OR(AND(O180="X",COUNTBLANK(P180:R180)=3,S180=4,M180=""),AND(O180="X",COUNTBLANK(P180:R180)&lt;&gt;3,S180&gt;=1,M180="")),0,1))</f>
        <v>0</v>
      </c>
      <c r="AO180" s="99">
        <f t="shared" ref="AO180:AO198" si="38">+IF($AG$169=$AH$169,0,IF(OR(AND(AN180=1,AH180=0,M180="",COUNTBLANK(P180:R180)&lt;&gt;3),AND(AN180=1,AH180=0,M180="x"),AND(AN180=0,AH180=0,M180="x"),AND(AN180=0,AH180=0)),0,1))</f>
        <v>0</v>
      </c>
      <c r="AQ180" s="102">
        <f t="shared" ref="AQ180:AQ198" si="39">V180</f>
        <v>0</v>
      </c>
      <c r="AR180" s="103">
        <f t="shared" ref="AR180:AR198" si="40">COUNTIF(Y180:AD180,"NS")</f>
        <v>0</v>
      </c>
      <c r="AS180" s="103">
        <f t="shared" ref="AS180:AS198" si="41">SUM(Y180:AD180)</f>
        <v>0</v>
      </c>
      <c r="AT180" s="104">
        <f t="shared" ref="AT180:AT198" si="42">IF($AG$169=$AH$169, 0, IF(OR(AND(AQ180=0, AR180&gt;0), AND(AQ180="ns", AS180&gt;0), AND(AQ180="ns", AR180=0, AS180=0)), 1, IF(OR(AND(AQ180&gt;0, AR180=2), AND(AQ180="ns", AR180=2), AND(AQ180="ns", AS180=0, AR180&gt;0), AQ180=AS180, COUNTIF(V180:AD180, "NA")=COUNTA(V180:AD180)), 0, 1)))</f>
        <v>0</v>
      </c>
    </row>
    <row r="181" spans="1:49" ht="24" customHeight="1" thickBot="1">
      <c r="A181" s="72"/>
      <c r="B181" s="8"/>
      <c r="C181" s="117" t="s">
        <v>60</v>
      </c>
      <c r="D181" s="208" t="s">
        <v>448</v>
      </c>
      <c r="E181" s="209"/>
      <c r="F181" s="209"/>
      <c r="G181" s="209"/>
      <c r="H181" s="209"/>
      <c r="I181" s="209"/>
      <c r="J181" s="209"/>
      <c r="K181" s="209"/>
      <c r="L181" s="210"/>
      <c r="M181" s="172"/>
      <c r="N181" s="172"/>
      <c r="O181" s="107"/>
      <c r="P181" s="107"/>
      <c r="Q181" s="107"/>
      <c r="R181" s="107"/>
      <c r="S181" s="172"/>
      <c r="T181" s="172"/>
      <c r="U181" s="172"/>
      <c r="V181" s="172"/>
      <c r="W181" s="172"/>
      <c r="X181" s="172"/>
      <c r="Y181" s="172"/>
      <c r="Z181" s="172"/>
      <c r="AA181" s="172"/>
      <c r="AB181" s="172"/>
      <c r="AC181" s="172"/>
      <c r="AD181" s="172"/>
      <c r="AG181" s="99">
        <f t="shared" si="33"/>
        <v>16</v>
      </c>
      <c r="AH181" s="99">
        <f>+IF($AG$169=$AH$169,0,IF(OR(AND(M181="x",AG181=16),AND(M181="",AG181&lt;12)),0,1))</f>
        <v>0</v>
      </c>
      <c r="AI181" s="99"/>
      <c r="AJ181" s="99">
        <f t="shared" si="35"/>
        <v>0</v>
      </c>
      <c r="AK181" s="99"/>
      <c r="AL181">
        <f t="shared" si="36"/>
        <v>0</v>
      </c>
      <c r="AM181" s="99"/>
      <c r="AN181" s="99">
        <f t="shared" si="37"/>
        <v>0</v>
      </c>
      <c r="AO181" s="99">
        <f t="shared" si="38"/>
        <v>0</v>
      </c>
      <c r="AQ181" s="102">
        <f t="shared" si="39"/>
        <v>0</v>
      </c>
      <c r="AR181" s="103">
        <f t="shared" si="40"/>
        <v>0</v>
      </c>
      <c r="AS181" s="103">
        <f t="shared" si="41"/>
        <v>0</v>
      </c>
      <c r="AT181" s="104">
        <f t="shared" si="42"/>
        <v>0</v>
      </c>
    </row>
    <row r="182" spans="1:49" ht="24" customHeight="1" thickBot="1">
      <c r="A182" s="72"/>
      <c r="B182" s="8"/>
      <c r="C182" s="117" t="s">
        <v>61</v>
      </c>
      <c r="D182" s="213" t="s">
        <v>445</v>
      </c>
      <c r="E182" s="213"/>
      <c r="F182" s="213"/>
      <c r="G182" s="213"/>
      <c r="H182" s="213"/>
      <c r="I182" s="213"/>
      <c r="J182" s="213"/>
      <c r="K182" s="213"/>
      <c r="L182" s="213"/>
      <c r="M182" s="172"/>
      <c r="N182" s="172"/>
      <c r="O182" s="107"/>
      <c r="P182" s="107"/>
      <c r="Q182" s="107"/>
      <c r="R182" s="107"/>
      <c r="S182" s="172"/>
      <c r="T182" s="172"/>
      <c r="U182" s="172"/>
      <c r="V182" s="172"/>
      <c r="W182" s="172"/>
      <c r="X182" s="172"/>
      <c r="Y182" s="172"/>
      <c r="Z182" s="172"/>
      <c r="AA182" s="172"/>
      <c r="AB182" s="172"/>
      <c r="AC182" s="172"/>
      <c r="AD182" s="172"/>
      <c r="AG182" s="99">
        <f t="shared" si="33"/>
        <v>16</v>
      </c>
      <c r="AH182" s="99">
        <f t="shared" si="34"/>
        <v>0</v>
      </c>
      <c r="AI182" s="99"/>
      <c r="AJ182" s="99">
        <f t="shared" si="35"/>
        <v>0</v>
      </c>
      <c r="AK182" s="99"/>
      <c r="AL182">
        <f t="shared" si="36"/>
        <v>0</v>
      </c>
      <c r="AM182" s="99"/>
      <c r="AN182" s="99">
        <f t="shared" si="37"/>
        <v>0</v>
      </c>
      <c r="AO182" s="99">
        <f t="shared" si="38"/>
        <v>0</v>
      </c>
      <c r="AQ182" s="102">
        <f t="shared" si="39"/>
        <v>0</v>
      </c>
      <c r="AR182" s="103">
        <f t="shared" si="40"/>
        <v>0</v>
      </c>
      <c r="AS182" s="103">
        <f t="shared" si="41"/>
        <v>0</v>
      </c>
      <c r="AT182" s="104">
        <f t="shared" si="42"/>
        <v>0</v>
      </c>
    </row>
    <row r="183" spans="1:49" ht="24" customHeight="1" thickBot="1">
      <c r="A183" s="72"/>
      <c r="B183" s="8"/>
      <c r="C183" s="117" t="s">
        <v>62</v>
      </c>
      <c r="D183" s="213" t="s">
        <v>446</v>
      </c>
      <c r="E183" s="213"/>
      <c r="F183" s="213"/>
      <c r="G183" s="213"/>
      <c r="H183" s="213"/>
      <c r="I183" s="213"/>
      <c r="J183" s="213"/>
      <c r="K183" s="213"/>
      <c r="L183" s="213"/>
      <c r="M183" s="172"/>
      <c r="N183" s="172"/>
      <c r="O183" s="107"/>
      <c r="P183" s="107"/>
      <c r="Q183" s="107"/>
      <c r="R183" s="107"/>
      <c r="S183" s="172"/>
      <c r="T183" s="172"/>
      <c r="U183" s="172"/>
      <c r="V183" s="172"/>
      <c r="W183" s="172"/>
      <c r="X183" s="172"/>
      <c r="Y183" s="172"/>
      <c r="Z183" s="172"/>
      <c r="AA183" s="172"/>
      <c r="AB183" s="172"/>
      <c r="AC183" s="172"/>
      <c r="AD183" s="172"/>
      <c r="AG183" s="99">
        <f t="shared" si="33"/>
        <v>16</v>
      </c>
      <c r="AH183" s="99">
        <f t="shared" si="34"/>
        <v>0</v>
      </c>
      <c r="AI183" s="99"/>
      <c r="AJ183" s="99">
        <f t="shared" si="35"/>
        <v>0</v>
      </c>
      <c r="AK183" s="99"/>
      <c r="AL183">
        <f t="shared" si="36"/>
        <v>0</v>
      </c>
      <c r="AM183" s="99"/>
      <c r="AN183" s="99">
        <f t="shared" si="37"/>
        <v>0</v>
      </c>
      <c r="AO183" s="99">
        <f t="shared" si="38"/>
        <v>0</v>
      </c>
      <c r="AQ183" s="102">
        <f t="shared" si="39"/>
        <v>0</v>
      </c>
      <c r="AR183" s="103">
        <f t="shared" si="40"/>
        <v>0</v>
      </c>
      <c r="AS183" s="103">
        <f t="shared" si="41"/>
        <v>0</v>
      </c>
      <c r="AT183" s="104">
        <f t="shared" si="42"/>
        <v>0</v>
      </c>
    </row>
    <row r="184" spans="1:49" ht="24" customHeight="1" thickBot="1">
      <c r="A184" s="72"/>
      <c r="B184" s="8"/>
      <c r="C184" s="117" t="s">
        <v>63</v>
      </c>
      <c r="D184" s="213" t="s">
        <v>447</v>
      </c>
      <c r="E184" s="213"/>
      <c r="F184" s="213"/>
      <c r="G184" s="213"/>
      <c r="H184" s="213"/>
      <c r="I184" s="213"/>
      <c r="J184" s="213"/>
      <c r="K184" s="213"/>
      <c r="L184" s="213"/>
      <c r="M184" s="172"/>
      <c r="N184" s="172"/>
      <c r="O184" s="107"/>
      <c r="P184" s="107"/>
      <c r="Q184" s="107"/>
      <c r="R184" s="107"/>
      <c r="S184" s="172"/>
      <c r="T184" s="172"/>
      <c r="U184" s="172"/>
      <c r="V184" s="172"/>
      <c r="W184" s="172"/>
      <c r="X184" s="172"/>
      <c r="Y184" s="172"/>
      <c r="Z184" s="172"/>
      <c r="AA184" s="172"/>
      <c r="AB184" s="172"/>
      <c r="AC184" s="172"/>
      <c r="AD184" s="172"/>
      <c r="AG184" s="99">
        <f t="shared" si="33"/>
        <v>16</v>
      </c>
      <c r="AH184" s="99">
        <f t="shared" si="34"/>
        <v>0</v>
      </c>
      <c r="AI184" s="99"/>
      <c r="AJ184" s="99">
        <f t="shared" si="35"/>
        <v>0</v>
      </c>
      <c r="AK184" s="99"/>
      <c r="AL184">
        <f t="shared" si="36"/>
        <v>0</v>
      </c>
      <c r="AM184" s="99"/>
      <c r="AN184" s="99">
        <f t="shared" si="37"/>
        <v>0</v>
      </c>
      <c r="AO184" s="99">
        <f t="shared" si="38"/>
        <v>0</v>
      </c>
      <c r="AQ184" s="102">
        <f t="shared" si="39"/>
        <v>0</v>
      </c>
      <c r="AR184" s="103">
        <f t="shared" si="40"/>
        <v>0</v>
      </c>
      <c r="AS184" s="103">
        <f t="shared" si="41"/>
        <v>0</v>
      </c>
      <c r="AT184" s="104">
        <f t="shared" si="42"/>
        <v>0</v>
      </c>
    </row>
    <row r="185" spans="1:49" ht="36" customHeight="1" thickBot="1">
      <c r="A185" s="72"/>
      <c r="B185" s="8"/>
      <c r="C185" s="117" t="s">
        <v>64</v>
      </c>
      <c r="D185" s="208" t="s">
        <v>442</v>
      </c>
      <c r="E185" s="209"/>
      <c r="F185" s="209"/>
      <c r="G185" s="209"/>
      <c r="H185" s="209"/>
      <c r="I185" s="209"/>
      <c r="J185" s="209"/>
      <c r="K185" s="209"/>
      <c r="L185" s="210"/>
      <c r="M185" s="172"/>
      <c r="N185" s="172"/>
      <c r="O185" s="107"/>
      <c r="P185" s="107"/>
      <c r="Q185" s="107"/>
      <c r="R185" s="107"/>
      <c r="S185" s="172"/>
      <c r="T185" s="172"/>
      <c r="U185" s="172"/>
      <c r="V185" s="172"/>
      <c r="W185" s="172"/>
      <c r="X185" s="172"/>
      <c r="Y185" s="172"/>
      <c r="Z185" s="172"/>
      <c r="AA185" s="172"/>
      <c r="AB185" s="172"/>
      <c r="AC185" s="172"/>
      <c r="AD185" s="172"/>
      <c r="AG185" s="99">
        <f t="shared" si="33"/>
        <v>16</v>
      </c>
      <c r="AH185" s="99">
        <f t="shared" si="34"/>
        <v>0</v>
      </c>
      <c r="AI185" s="99"/>
      <c r="AJ185" s="99">
        <f>+IF($AG$169=$AH$169,0,IF(OR(AND(M185="",COUNTIF(O185:R185,"X")&gt;=1),AND(M185="X",COUNTBLANK(O185:R185)=4)),0,1))</f>
        <v>0</v>
      </c>
      <c r="AK185" s="99"/>
      <c r="AL185">
        <f t="shared" si="36"/>
        <v>0</v>
      </c>
      <c r="AM185" s="99"/>
      <c r="AN185" s="99">
        <f t="shared" si="37"/>
        <v>0</v>
      </c>
      <c r="AO185" s="99">
        <f t="shared" si="38"/>
        <v>0</v>
      </c>
      <c r="AQ185" s="102">
        <f t="shared" si="39"/>
        <v>0</v>
      </c>
      <c r="AR185" s="103">
        <f t="shared" si="40"/>
        <v>0</v>
      </c>
      <c r="AS185" s="103">
        <f t="shared" si="41"/>
        <v>0</v>
      </c>
      <c r="AT185" s="104">
        <f t="shared" si="42"/>
        <v>0</v>
      </c>
    </row>
    <row r="186" spans="1:49" ht="36" customHeight="1" thickBot="1">
      <c r="A186" s="72"/>
      <c r="B186" s="8"/>
      <c r="C186" s="117" t="s">
        <v>65</v>
      </c>
      <c r="D186" s="208" t="s">
        <v>205</v>
      </c>
      <c r="E186" s="209"/>
      <c r="F186" s="209"/>
      <c r="G186" s="209"/>
      <c r="H186" s="209"/>
      <c r="I186" s="209"/>
      <c r="J186" s="209"/>
      <c r="K186" s="209"/>
      <c r="L186" s="210"/>
      <c r="M186" s="172"/>
      <c r="N186" s="172"/>
      <c r="O186" s="107"/>
      <c r="P186" s="107"/>
      <c r="Q186" s="107"/>
      <c r="R186" s="107"/>
      <c r="S186" s="172"/>
      <c r="T186" s="172"/>
      <c r="U186" s="172"/>
      <c r="V186" s="172"/>
      <c r="W186" s="172"/>
      <c r="X186" s="172"/>
      <c r="Y186" s="172"/>
      <c r="Z186" s="172"/>
      <c r="AA186" s="172"/>
      <c r="AB186" s="172"/>
      <c r="AC186" s="172"/>
      <c r="AD186" s="172"/>
      <c r="AG186" s="99">
        <f t="shared" si="33"/>
        <v>16</v>
      </c>
      <c r="AH186" s="99">
        <f t="shared" si="34"/>
        <v>0</v>
      </c>
      <c r="AI186" s="99"/>
      <c r="AJ186" s="99">
        <f t="shared" si="35"/>
        <v>0</v>
      </c>
      <c r="AK186" s="99"/>
      <c r="AL186">
        <f t="shared" si="36"/>
        <v>0</v>
      </c>
      <c r="AM186" s="99"/>
      <c r="AN186" s="99">
        <f t="shared" si="37"/>
        <v>0</v>
      </c>
      <c r="AO186" s="99">
        <f t="shared" si="38"/>
        <v>0</v>
      </c>
      <c r="AQ186" s="102">
        <f t="shared" si="39"/>
        <v>0</v>
      </c>
      <c r="AR186" s="103">
        <f t="shared" si="40"/>
        <v>0</v>
      </c>
      <c r="AS186" s="103">
        <f t="shared" si="41"/>
        <v>0</v>
      </c>
      <c r="AT186" s="104">
        <f t="shared" si="42"/>
        <v>0</v>
      </c>
    </row>
    <row r="187" spans="1:49" ht="15" customHeight="1" thickBot="1">
      <c r="A187" s="72"/>
      <c r="B187" s="8"/>
      <c r="C187" s="117" t="s">
        <v>66</v>
      </c>
      <c r="D187" s="213" t="s">
        <v>206</v>
      </c>
      <c r="E187" s="213"/>
      <c r="F187" s="213"/>
      <c r="G187" s="213"/>
      <c r="H187" s="213"/>
      <c r="I187" s="213"/>
      <c r="J187" s="213"/>
      <c r="K187" s="213"/>
      <c r="L187" s="213"/>
      <c r="M187" s="172"/>
      <c r="N187" s="172"/>
      <c r="O187" s="107"/>
      <c r="P187" s="107"/>
      <c r="Q187" s="107"/>
      <c r="R187" s="107"/>
      <c r="S187" s="172"/>
      <c r="T187" s="172"/>
      <c r="U187" s="172"/>
      <c r="V187" s="172"/>
      <c r="W187" s="172"/>
      <c r="X187" s="172"/>
      <c r="Y187" s="172"/>
      <c r="Z187" s="172"/>
      <c r="AA187" s="172"/>
      <c r="AB187" s="172"/>
      <c r="AC187" s="172"/>
      <c r="AD187" s="172"/>
      <c r="AG187" s="99">
        <f t="shared" si="33"/>
        <v>16</v>
      </c>
      <c r="AH187" s="99">
        <f t="shared" si="34"/>
        <v>0</v>
      </c>
      <c r="AI187" s="99"/>
      <c r="AJ187" s="99">
        <f t="shared" si="35"/>
        <v>0</v>
      </c>
      <c r="AK187" s="99"/>
      <c r="AL187">
        <f t="shared" si="36"/>
        <v>0</v>
      </c>
      <c r="AM187" s="99"/>
      <c r="AN187" s="99">
        <f t="shared" si="37"/>
        <v>0</v>
      </c>
      <c r="AO187" s="99">
        <f t="shared" si="38"/>
        <v>0</v>
      </c>
      <c r="AQ187" s="102">
        <f t="shared" si="39"/>
        <v>0</v>
      </c>
      <c r="AR187" s="103">
        <f t="shared" si="40"/>
        <v>0</v>
      </c>
      <c r="AS187" s="103">
        <f t="shared" si="41"/>
        <v>0</v>
      </c>
      <c r="AT187" s="104">
        <f t="shared" si="42"/>
        <v>0</v>
      </c>
    </row>
    <row r="188" spans="1:49" ht="15" customHeight="1" thickBot="1">
      <c r="A188" s="72"/>
      <c r="B188" s="8"/>
      <c r="C188" s="117" t="s">
        <v>67</v>
      </c>
      <c r="D188" s="213" t="s">
        <v>207</v>
      </c>
      <c r="E188" s="213"/>
      <c r="F188" s="213"/>
      <c r="G188" s="213"/>
      <c r="H188" s="213"/>
      <c r="I188" s="213"/>
      <c r="J188" s="213"/>
      <c r="K188" s="213"/>
      <c r="L188" s="213"/>
      <c r="M188" s="172"/>
      <c r="N188" s="172"/>
      <c r="O188" s="107"/>
      <c r="P188" s="107"/>
      <c r="Q188" s="107"/>
      <c r="R188" s="107"/>
      <c r="S188" s="172"/>
      <c r="T188" s="172"/>
      <c r="U188" s="172"/>
      <c r="V188" s="172"/>
      <c r="W188" s="172"/>
      <c r="X188" s="172"/>
      <c r="Y188" s="172"/>
      <c r="Z188" s="172"/>
      <c r="AA188" s="172"/>
      <c r="AB188" s="172"/>
      <c r="AC188" s="172"/>
      <c r="AD188" s="172"/>
      <c r="AG188" s="99">
        <f t="shared" si="33"/>
        <v>16</v>
      </c>
      <c r="AH188" s="99">
        <f t="shared" si="34"/>
        <v>0</v>
      </c>
      <c r="AI188" s="99"/>
      <c r="AJ188" s="99">
        <f t="shared" si="35"/>
        <v>0</v>
      </c>
      <c r="AK188" s="99"/>
      <c r="AL188">
        <f t="shared" si="36"/>
        <v>0</v>
      </c>
      <c r="AM188" s="99"/>
      <c r="AN188" s="99">
        <f t="shared" si="37"/>
        <v>0</v>
      </c>
      <c r="AO188" s="99">
        <f t="shared" si="38"/>
        <v>0</v>
      </c>
      <c r="AQ188" s="102">
        <f t="shared" si="39"/>
        <v>0</v>
      </c>
      <c r="AR188" s="103">
        <f t="shared" si="40"/>
        <v>0</v>
      </c>
      <c r="AS188" s="103">
        <f t="shared" si="41"/>
        <v>0</v>
      </c>
      <c r="AT188" s="104">
        <f t="shared" si="42"/>
        <v>0</v>
      </c>
    </row>
    <row r="189" spans="1:49" ht="24" customHeight="1" thickBot="1">
      <c r="A189" s="72"/>
      <c r="B189" s="8"/>
      <c r="C189" s="117" t="s">
        <v>68</v>
      </c>
      <c r="D189" s="213" t="s">
        <v>208</v>
      </c>
      <c r="E189" s="213"/>
      <c r="F189" s="213"/>
      <c r="G189" s="213"/>
      <c r="H189" s="213"/>
      <c r="I189" s="213"/>
      <c r="J189" s="213"/>
      <c r="K189" s="213"/>
      <c r="L189" s="213"/>
      <c r="M189" s="172"/>
      <c r="N189" s="172"/>
      <c r="O189" s="107"/>
      <c r="P189" s="107"/>
      <c r="Q189" s="107"/>
      <c r="R189" s="107"/>
      <c r="S189" s="172"/>
      <c r="T189" s="172"/>
      <c r="U189" s="172"/>
      <c r="V189" s="172"/>
      <c r="W189" s="172"/>
      <c r="X189" s="172"/>
      <c r="Y189" s="172"/>
      <c r="Z189" s="172"/>
      <c r="AA189" s="172"/>
      <c r="AB189" s="172"/>
      <c r="AC189" s="172"/>
      <c r="AD189" s="172"/>
      <c r="AG189" s="99">
        <f t="shared" si="33"/>
        <v>16</v>
      </c>
      <c r="AH189" s="99">
        <f t="shared" si="34"/>
        <v>0</v>
      </c>
      <c r="AI189" s="99"/>
      <c r="AJ189" s="99">
        <f t="shared" si="35"/>
        <v>0</v>
      </c>
      <c r="AK189" s="99"/>
      <c r="AL189">
        <f t="shared" si="36"/>
        <v>0</v>
      </c>
      <c r="AM189" s="99"/>
      <c r="AN189" s="99">
        <f t="shared" si="37"/>
        <v>0</v>
      </c>
      <c r="AO189" s="99">
        <f t="shared" si="38"/>
        <v>0</v>
      </c>
      <c r="AQ189" s="102">
        <f t="shared" si="39"/>
        <v>0</v>
      </c>
      <c r="AR189" s="103">
        <f t="shared" si="40"/>
        <v>0</v>
      </c>
      <c r="AS189" s="103">
        <f t="shared" si="41"/>
        <v>0</v>
      </c>
      <c r="AT189" s="104">
        <f t="shared" si="42"/>
        <v>0</v>
      </c>
    </row>
    <row r="190" spans="1:49" ht="24" customHeight="1" thickBot="1">
      <c r="A190" s="72"/>
      <c r="B190" s="8"/>
      <c r="C190" s="117" t="s">
        <v>69</v>
      </c>
      <c r="D190" s="213" t="s">
        <v>209</v>
      </c>
      <c r="E190" s="213"/>
      <c r="F190" s="213"/>
      <c r="G190" s="213"/>
      <c r="H190" s="213"/>
      <c r="I190" s="213"/>
      <c r="J190" s="213"/>
      <c r="K190" s="213"/>
      <c r="L190" s="213"/>
      <c r="M190" s="172"/>
      <c r="N190" s="172"/>
      <c r="O190" s="107"/>
      <c r="P190" s="107"/>
      <c r="Q190" s="107"/>
      <c r="R190" s="107"/>
      <c r="S190" s="172"/>
      <c r="T190" s="172"/>
      <c r="U190" s="172"/>
      <c r="V190" s="172"/>
      <c r="W190" s="172"/>
      <c r="X190" s="172"/>
      <c r="Y190" s="172"/>
      <c r="Z190" s="172"/>
      <c r="AA190" s="172"/>
      <c r="AB190" s="172"/>
      <c r="AC190" s="172"/>
      <c r="AD190" s="172"/>
      <c r="AG190" s="99">
        <f t="shared" si="33"/>
        <v>16</v>
      </c>
      <c r="AH190" s="99">
        <f t="shared" si="34"/>
        <v>0</v>
      </c>
      <c r="AI190" s="99"/>
      <c r="AJ190" s="99">
        <f t="shared" si="35"/>
        <v>0</v>
      </c>
      <c r="AK190" s="99"/>
      <c r="AL190">
        <f t="shared" si="36"/>
        <v>0</v>
      </c>
      <c r="AM190" s="99"/>
      <c r="AN190" s="99">
        <f t="shared" si="37"/>
        <v>0</v>
      </c>
      <c r="AO190" s="99">
        <f t="shared" si="38"/>
        <v>0</v>
      </c>
      <c r="AQ190" s="102">
        <f t="shared" si="39"/>
        <v>0</v>
      </c>
      <c r="AR190" s="103">
        <f t="shared" si="40"/>
        <v>0</v>
      </c>
      <c r="AS190" s="103">
        <f t="shared" si="41"/>
        <v>0</v>
      </c>
      <c r="AT190" s="104">
        <f t="shared" si="42"/>
        <v>0</v>
      </c>
    </row>
    <row r="191" spans="1:49" ht="24" customHeight="1" thickBot="1">
      <c r="A191" s="72"/>
      <c r="B191" s="8"/>
      <c r="C191" s="117" t="s">
        <v>70</v>
      </c>
      <c r="D191" s="213" t="s">
        <v>210</v>
      </c>
      <c r="E191" s="213"/>
      <c r="F191" s="213"/>
      <c r="G191" s="213"/>
      <c r="H191" s="213"/>
      <c r="I191" s="213"/>
      <c r="J191" s="213"/>
      <c r="K191" s="213"/>
      <c r="L191" s="213"/>
      <c r="M191" s="172"/>
      <c r="N191" s="172"/>
      <c r="O191" s="107"/>
      <c r="P191" s="107"/>
      <c r="Q191" s="107"/>
      <c r="R191" s="107"/>
      <c r="S191" s="172"/>
      <c r="T191" s="172"/>
      <c r="U191" s="172"/>
      <c r="V191" s="172"/>
      <c r="W191" s="172"/>
      <c r="X191" s="172"/>
      <c r="Y191" s="172"/>
      <c r="Z191" s="172"/>
      <c r="AA191" s="172"/>
      <c r="AB191" s="172"/>
      <c r="AC191" s="172"/>
      <c r="AD191" s="172"/>
      <c r="AG191" s="99">
        <f t="shared" si="33"/>
        <v>16</v>
      </c>
      <c r="AH191" s="99">
        <f t="shared" si="34"/>
        <v>0</v>
      </c>
      <c r="AI191" s="99"/>
      <c r="AJ191" s="99">
        <f t="shared" si="35"/>
        <v>0</v>
      </c>
      <c r="AK191" s="99"/>
      <c r="AL191">
        <f t="shared" si="36"/>
        <v>0</v>
      </c>
      <c r="AM191" s="99"/>
      <c r="AN191" s="99">
        <f t="shared" si="37"/>
        <v>0</v>
      </c>
      <c r="AO191" s="99">
        <f t="shared" si="38"/>
        <v>0</v>
      </c>
      <c r="AQ191" s="102">
        <f t="shared" si="39"/>
        <v>0</v>
      </c>
      <c r="AR191" s="103">
        <f t="shared" si="40"/>
        <v>0</v>
      </c>
      <c r="AS191" s="103">
        <f t="shared" si="41"/>
        <v>0</v>
      </c>
      <c r="AT191" s="104">
        <f t="shared" si="42"/>
        <v>0</v>
      </c>
    </row>
    <row r="192" spans="1:49" ht="24" customHeight="1" thickBot="1">
      <c r="A192" s="72"/>
      <c r="B192" s="8"/>
      <c r="C192" s="117" t="s">
        <v>71</v>
      </c>
      <c r="D192" s="213" t="s">
        <v>211</v>
      </c>
      <c r="E192" s="213"/>
      <c r="F192" s="213"/>
      <c r="G192" s="213"/>
      <c r="H192" s="213"/>
      <c r="I192" s="213"/>
      <c r="J192" s="213"/>
      <c r="K192" s="213"/>
      <c r="L192" s="213"/>
      <c r="M192" s="172"/>
      <c r="N192" s="172"/>
      <c r="O192" s="107"/>
      <c r="P192" s="107"/>
      <c r="Q192" s="107"/>
      <c r="R192" s="107"/>
      <c r="S192" s="172"/>
      <c r="T192" s="172"/>
      <c r="U192" s="172"/>
      <c r="V192" s="172"/>
      <c r="W192" s="172"/>
      <c r="X192" s="172"/>
      <c r="Y192" s="172"/>
      <c r="Z192" s="172"/>
      <c r="AA192" s="172"/>
      <c r="AB192" s="172"/>
      <c r="AC192" s="172"/>
      <c r="AD192" s="172"/>
      <c r="AG192" s="99">
        <f t="shared" si="33"/>
        <v>16</v>
      </c>
      <c r="AH192" s="99">
        <f t="shared" si="34"/>
        <v>0</v>
      </c>
      <c r="AI192" s="99"/>
      <c r="AJ192" s="99">
        <f t="shared" si="35"/>
        <v>0</v>
      </c>
      <c r="AK192" s="99"/>
      <c r="AL192">
        <f t="shared" si="36"/>
        <v>0</v>
      </c>
      <c r="AM192" s="99"/>
      <c r="AN192" s="99">
        <f t="shared" si="37"/>
        <v>0</v>
      </c>
      <c r="AO192" s="99">
        <f t="shared" si="38"/>
        <v>0</v>
      </c>
      <c r="AQ192" s="102">
        <f t="shared" si="39"/>
        <v>0</v>
      </c>
      <c r="AR192" s="103">
        <f t="shared" si="40"/>
        <v>0</v>
      </c>
      <c r="AS192" s="103">
        <f t="shared" si="41"/>
        <v>0</v>
      </c>
      <c r="AT192" s="104">
        <f t="shared" si="42"/>
        <v>0</v>
      </c>
    </row>
    <row r="193" spans="1:46" ht="24" customHeight="1" thickBot="1">
      <c r="A193" s="72"/>
      <c r="B193" s="8"/>
      <c r="C193" s="117" t="s">
        <v>72</v>
      </c>
      <c r="D193" s="213" t="s">
        <v>449</v>
      </c>
      <c r="E193" s="213"/>
      <c r="F193" s="213"/>
      <c r="G193" s="213"/>
      <c r="H193" s="213"/>
      <c r="I193" s="213"/>
      <c r="J193" s="213"/>
      <c r="K193" s="213"/>
      <c r="L193" s="213"/>
      <c r="M193" s="172"/>
      <c r="N193" s="172"/>
      <c r="O193" s="107"/>
      <c r="P193" s="107"/>
      <c r="Q193" s="107"/>
      <c r="R193" s="107"/>
      <c r="S193" s="172"/>
      <c r="T193" s="172"/>
      <c r="U193" s="172"/>
      <c r="V193" s="172"/>
      <c r="W193" s="172"/>
      <c r="X193" s="172"/>
      <c r="Y193" s="172"/>
      <c r="Z193" s="172"/>
      <c r="AA193" s="172"/>
      <c r="AB193" s="172"/>
      <c r="AC193" s="172"/>
      <c r="AD193" s="172"/>
      <c r="AG193" s="99">
        <f t="shared" si="33"/>
        <v>16</v>
      </c>
      <c r="AH193" s="99">
        <f t="shared" si="34"/>
        <v>0</v>
      </c>
      <c r="AI193" s="99"/>
      <c r="AJ193" s="99">
        <f t="shared" si="35"/>
        <v>0</v>
      </c>
      <c r="AK193" s="99"/>
      <c r="AL193">
        <f t="shared" si="36"/>
        <v>0</v>
      </c>
      <c r="AM193" s="99"/>
      <c r="AN193" s="99">
        <f t="shared" si="37"/>
        <v>0</v>
      </c>
      <c r="AO193" s="99">
        <f t="shared" si="38"/>
        <v>0</v>
      </c>
      <c r="AQ193" s="102">
        <f t="shared" si="39"/>
        <v>0</v>
      </c>
      <c r="AR193" s="103">
        <f t="shared" si="40"/>
        <v>0</v>
      </c>
      <c r="AS193" s="103">
        <f t="shared" si="41"/>
        <v>0</v>
      </c>
      <c r="AT193" s="104">
        <f t="shared" si="42"/>
        <v>0</v>
      </c>
    </row>
    <row r="194" spans="1:46" ht="15" customHeight="1" thickBot="1">
      <c r="A194" s="72"/>
      <c r="B194" s="8"/>
      <c r="C194" s="117" t="s">
        <v>73</v>
      </c>
      <c r="D194" s="213" t="s">
        <v>212</v>
      </c>
      <c r="E194" s="213"/>
      <c r="F194" s="213"/>
      <c r="G194" s="213"/>
      <c r="H194" s="213"/>
      <c r="I194" s="213"/>
      <c r="J194" s="213"/>
      <c r="K194" s="213"/>
      <c r="L194" s="213"/>
      <c r="M194" s="172"/>
      <c r="N194" s="172"/>
      <c r="O194" s="107"/>
      <c r="P194" s="107"/>
      <c r="Q194" s="107"/>
      <c r="R194" s="107"/>
      <c r="S194" s="172"/>
      <c r="T194" s="172"/>
      <c r="U194" s="172"/>
      <c r="V194" s="172"/>
      <c r="W194" s="172"/>
      <c r="X194" s="172"/>
      <c r="Y194" s="172"/>
      <c r="Z194" s="172"/>
      <c r="AA194" s="172"/>
      <c r="AB194" s="172"/>
      <c r="AC194" s="172"/>
      <c r="AD194" s="172"/>
      <c r="AG194" s="99">
        <f t="shared" si="33"/>
        <v>16</v>
      </c>
      <c r="AH194" s="99">
        <f t="shared" si="34"/>
        <v>0</v>
      </c>
      <c r="AI194" s="99"/>
      <c r="AJ194" s="99">
        <f t="shared" si="35"/>
        <v>0</v>
      </c>
      <c r="AK194" s="99"/>
      <c r="AL194">
        <f t="shared" si="36"/>
        <v>0</v>
      </c>
      <c r="AM194" s="99"/>
      <c r="AN194" s="99">
        <f t="shared" si="37"/>
        <v>0</v>
      </c>
      <c r="AO194" s="99">
        <f t="shared" si="38"/>
        <v>0</v>
      </c>
      <c r="AQ194" s="102">
        <f t="shared" si="39"/>
        <v>0</v>
      </c>
      <c r="AR194" s="103">
        <f t="shared" si="40"/>
        <v>0</v>
      </c>
      <c r="AS194" s="103">
        <f t="shared" si="41"/>
        <v>0</v>
      </c>
      <c r="AT194" s="104">
        <f t="shared" si="42"/>
        <v>0</v>
      </c>
    </row>
    <row r="195" spans="1:46" ht="15" customHeight="1" thickBot="1">
      <c r="A195" s="72"/>
      <c r="B195" s="8"/>
      <c r="C195" s="117" t="s">
        <v>74</v>
      </c>
      <c r="D195" s="213" t="s">
        <v>213</v>
      </c>
      <c r="E195" s="213"/>
      <c r="F195" s="213"/>
      <c r="G195" s="213"/>
      <c r="H195" s="213"/>
      <c r="I195" s="213"/>
      <c r="J195" s="213"/>
      <c r="K195" s="213"/>
      <c r="L195" s="213"/>
      <c r="M195" s="172"/>
      <c r="N195" s="172"/>
      <c r="O195" s="107"/>
      <c r="P195" s="107"/>
      <c r="Q195" s="107"/>
      <c r="R195" s="107"/>
      <c r="S195" s="172"/>
      <c r="T195" s="172"/>
      <c r="U195" s="172"/>
      <c r="V195" s="172"/>
      <c r="W195" s="172"/>
      <c r="X195" s="172"/>
      <c r="Y195" s="172"/>
      <c r="Z195" s="172"/>
      <c r="AA195" s="172"/>
      <c r="AB195" s="172"/>
      <c r="AC195" s="172"/>
      <c r="AD195" s="172"/>
      <c r="AG195" s="99">
        <f t="shared" si="33"/>
        <v>16</v>
      </c>
      <c r="AH195" s="99">
        <f t="shared" si="34"/>
        <v>0</v>
      </c>
      <c r="AI195" s="99"/>
      <c r="AJ195" s="99">
        <f t="shared" si="35"/>
        <v>0</v>
      </c>
      <c r="AK195" s="99"/>
      <c r="AL195">
        <f t="shared" si="36"/>
        <v>0</v>
      </c>
      <c r="AM195" s="99"/>
      <c r="AN195" s="99">
        <f t="shared" si="37"/>
        <v>0</v>
      </c>
      <c r="AO195" s="99">
        <f t="shared" si="38"/>
        <v>0</v>
      </c>
      <c r="AQ195" s="102">
        <f t="shared" si="39"/>
        <v>0</v>
      </c>
      <c r="AR195" s="103">
        <f t="shared" si="40"/>
        <v>0</v>
      </c>
      <c r="AS195" s="103">
        <f t="shared" si="41"/>
        <v>0</v>
      </c>
      <c r="AT195" s="104">
        <f t="shared" si="42"/>
        <v>0</v>
      </c>
    </row>
    <row r="196" spans="1:46" ht="48" customHeight="1" thickBot="1">
      <c r="A196" s="72"/>
      <c r="B196" s="8"/>
      <c r="C196" s="117" t="s">
        <v>75</v>
      </c>
      <c r="D196" s="213" t="s">
        <v>450</v>
      </c>
      <c r="E196" s="213"/>
      <c r="F196" s="213"/>
      <c r="G196" s="213"/>
      <c r="H196" s="213"/>
      <c r="I196" s="213"/>
      <c r="J196" s="213"/>
      <c r="K196" s="213"/>
      <c r="L196" s="213"/>
      <c r="M196" s="172"/>
      <c r="N196" s="172"/>
      <c r="O196" s="107"/>
      <c r="P196" s="107"/>
      <c r="Q196" s="107"/>
      <c r="R196" s="107"/>
      <c r="S196" s="172"/>
      <c r="T196" s="172"/>
      <c r="U196" s="172"/>
      <c r="V196" s="172"/>
      <c r="W196" s="172"/>
      <c r="X196" s="172"/>
      <c r="Y196" s="172"/>
      <c r="Z196" s="172"/>
      <c r="AA196" s="172"/>
      <c r="AB196" s="172"/>
      <c r="AC196" s="172"/>
      <c r="AD196" s="172"/>
      <c r="AG196" s="99">
        <f t="shared" si="33"/>
        <v>16</v>
      </c>
      <c r="AH196" s="99">
        <f t="shared" si="34"/>
        <v>0</v>
      </c>
      <c r="AI196" s="99"/>
      <c r="AJ196" s="99">
        <f t="shared" si="35"/>
        <v>0</v>
      </c>
      <c r="AK196" s="99"/>
      <c r="AL196">
        <f t="shared" si="36"/>
        <v>0</v>
      </c>
      <c r="AM196" s="99"/>
      <c r="AN196" s="99">
        <f t="shared" si="37"/>
        <v>0</v>
      </c>
      <c r="AO196" s="99">
        <f t="shared" si="38"/>
        <v>0</v>
      </c>
      <c r="AQ196" s="102">
        <f t="shared" si="39"/>
        <v>0</v>
      </c>
      <c r="AR196" s="103">
        <f t="shared" si="40"/>
        <v>0</v>
      </c>
      <c r="AS196" s="103">
        <f t="shared" si="41"/>
        <v>0</v>
      </c>
      <c r="AT196" s="104">
        <f t="shared" si="42"/>
        <v>0</v>
      </c>
    </row>
    <row r="197" spans="1:46" ht="15" customHeight="1" thickBot="1">
      <c r="A197" s="72"/>
      <c r="B197" s="8"/>
      <c r="C197" s="117" t="s">
        <v>76</v>
      </c>
      <c r="D197" s="213" t="s">
        <v>214</v>
      </c>
      <c r="E197" s="213"/>
      <c r="F197" s="213"/>
      <c r="G197" s="213"/>
      <c r="H197" s="213"/>
      <c r="I197" s="213"/>
      <c r="J197" s="213"/>
      <c r="K197" s="213"/>
      <c r="L197" s="213"/>
      <c r="M197" s="172"/>
      <c r="N197" s="172"/>
      <c r="O197" s="107"/>
      <c r="P197" s="107"/>
      <c r="Q197" s="107"/>
      <c r="R197" s="107"/>
      <c r="S197" s="172"/>
      <c r="T197" s="172"/>
      <c r="U197" s="172"/>
      <c r="V197" s="172"/>
      <c r="W197" s="172"/>
      <c r="X197" s="172"/>
      <c r="Y197" s="172"/>
      <c r="Z197" s="172"/>
      <c r="AA197" s="172"/>
      <c r="AB197" s="172"/>
      <c r="AC197" s="172"/>
      <c r="AD197" s="172"/>
      <c r="AG197" s="99">
        <f t="shared" si="33"/>
        <v>16</v>
      </c>
      <c r="AH197" s="99">
        <f t="shared" si="34"/>
        <v>0</v>
      </c>
      <c r="AI197" s="99"/>
      <c r="AJ197" s="99">
        <f t="shared" si="35"/>
        <v>0</v>
      </c>
      <c r="AK197" s="99"/>
      <c r="AL197">
        <f t="shared" si="36"/>
        <v>0</v>
      </c>
      <c r="AM197" s="99"/>
      <c r="AN197" s="99">
        <f t="shared" si="37"/>
        <v>0</v>
      </c>
      <c r="AO197" s="99">
        <f t="shared" si="38"/>
        <v>0</v>
      </c>
      <c r="AQ197" s="102">
        <f t="shared" si="39"/>
        <v>0</v>
      </c>
      <c r="AR197" s="103">
        <f t="shared" si="40"/>
        <v>0</v>
      </c>
      <c r="AS197" s="103">
        <f t="shared" si="41"/>
        <v>0</v>
      </c>
      <c r="AT197" s="104">
        <f t="shared" si="42"/>
        <v>0</v>
      </c>
    </row>
    <row r="198" spans="1:46" ht="15" customHeight="1" thickBot="1">
      <c r="A198" s="72"/>
      <c r="B198" s="8"/>
      <c r="C198" s="117" t="s">
        <v>77</v>
      </c>
      <c r="D198" s="239" t="s">
        <v>215</v>
      </c>
      <c r="E198" s="209"/>
      <c r="F198" s="209"/>
      <c r="G198" s="209"/>
      <c r="H198" s="209"/>
      <c r="I198" s="209"/>
      <c r="J198" s="209"/>
      <c r="K198" s="209"/>
      <c r="L198" s="210"/>
      <c r="M198" s="172"/>
      <c r="N198" s="172"/>
      <c r="O198" s="107"/>
      <c r="P198" s="107"/>
      <c r="Q198" s="107"/>
      <c r="R198" s="107"/>
      <c r="S198" s="172"/>
      <c r="T198" s="172"/>
      <c r="U198" s="172"/>
      <c r="V198" s="172"/>
      <c r="W198" s="172"/>
      <c r="X198" s="172"/>
      <c r="Y198" s="172"/>
      <c r="Z198" s="172"/>
      <c r="AA198" s="172"/>
      <c r="AB198" s="172"/>
      <c r="AC198" s="172"/>
      <c r="AD198" s="172"/>
      <c r="AG198" s="99">
        <f t="shared" si="33"/>
        <v>16</v>
      </c>
      <c r="AH198" s="99">
        <f t="shared" si="34"/>
        <v>0</v>
      </c>
      <c r="AI198" s="99"/>
      <c r="AJ198" s="99">
        <f t="shared" si="35"/>
        <v>0</v>
      </c>
      <c r="AK198" s="99"/>
      <c r="AL198">
        <f t="shared" si="36"/>
        <v>0</v>
      </c>
      <c r="AM198" s="99"/>
      <c r="AN198" s="99">
        <f t="shared" si="37"/>
        <v>0</v>
      </c>
      <c r="AO198" s="99">
        <f t="shared" si="38"/>
        <v>0</v>
      </c>
      <c r="AQ198" s="102">
        <f t="shared" si="39"/>
        <v>0</v>
      </c>
      <c r="AR198" s="103">
        <f t="shared" si="40"/>
        <v>0</v>
      </c>
      <c r="AS198" s="103">
        <f t="shared" si="41"/>
        <v>0</v>
      </c>
      <c r="AT198" s="104">
        <f t="shared" si="42"/>
        <v>0</v>
      </c>
    </row>
    <row r="199" spans="1:46" ht="15" customHeight="1">
      <c r="A199" s="72"/>
      <c r="B199" s="8"/>
      <c r="C199"/>
      <c r="D199"/>
      <c r="E199"/>
      <c r="F199"/>
      <c r="G199"/>
      <c r="H199"/>
      <c r="I199"/>
      <c r="J199"/>
      <c r="K199"/>
      <c r="L199"/>
      <c r="M199"/>
      <c r="N199"/>
      <c r="O199"/>
      <c r="P199"/>
      <c r="Q199"/>
      <c r="R199"/>
      <c r="S199"/>
      <c r="T199"/>
      <c r="U199"/>
      <c r="V199"/>
      <c r="W199"/>
      <c r="X199"/>
      <c r="Y199"/>
      <c r="Z199"/>
      <c r="AA199"/>
      <c r="AB199"/>
      <c r="AC199"/>
      <c r="AD199"/>
      <c r="AG199"/>
      <c r="AH199" s="99">
        <f>+SUM(AH179:AH198)</f>
        <v>0</v>
      </c>
      <c r="AI199"/>
      <c r="AJ199" s="99">
        <f>+SUM(AJ179:AJ198)</f>
        <v>0</v>
      </c>
      <c r="AK199"/>
      <c r="AL199" s="99">
        <f>+SUM(AL179:AL198)</f>
        <v>0</v>
      </c>
      <c r="AM199"/>
      <c r="AN199"/>
      <c r="AO199" s="99">
        <f>+SUM(AO179:AO198)</f>
        <v>0</v>
      </c>
      <c r="AP199"/>
      <c r="AQ199"/>
      <c r="AR199"/>
      <c r="AS199"/>
      <c r="AT199" s="105">
        <f>+SUM(AT179:AT198)</f>
        <v>0</v>
      </c>
    </row>
    <row r="200" spans="1:46" ht="15" customHeight="1">
      <c r="A200" s="72"/>
      <c r="B200" s="8"/>
      <c r="C200" s="151" t="s">
        <v>216</v>
      </c>
      <c r="D200" s="152"/>
      <c r="E200" s="152"/>
      <c r="F200" s="152"/>
      <c r="G200" s="152"/>
      <c r="H200" s="152"/>
      <c r="I200" s="152"/>
      <c r="J200" s="152"/>
      <c r="K200" s="152"/>
      <c r="L200" s="152"/>
      <c r="M200" s="152"/>
      <c r="N200" s="152"/>
      <c r="O200" s="153"/>
      <c r="Q200" s="151" t="s">
        <v>217</v>
      </c>
      <c r="R200" s="152"/>
      <c r="S200" s="152"/>
      <c r="T200" s="152"/>
      <c r="U200" s="152"/>
      <c r="V200" s="152"/>
      <c r="W200" s="152"/>
      <c r="X200" s="152"/>
      <c r="Y200" s="152"/>
      <c r="Z200" s="152"/>
      <c r="AA200" s="152"/>
      <c r="AB200" s="152"/>
      <c r="AC200" s="152"/>
      <c r="AD200" s="153"/>
      <c r="AG200"/>
      <c r="AH200"/>
      <c r="AI200"/>
      <c r="AJ200"/>
      <c r="AK200"/>
      <c r="AL200"/>
      <c r="AM200"/>
      <c r="AN200"/>
      <c r="AO200"/>
      <c r="AP200"/>
      <c r="AQ200"/>
      <c r="AR200"/>
      <c r="AS200"/>
      <c r="AT200"/>
    </row>
    <row r="201" spans="1:46" ht="15" customHeight="1">
      <c r="A201" s="72"/>
      <c r="B201" s="8"/>
      <c r="C201" s="124" t="s">
        <v>58</v>
      </c>
      <c r="D201" s="252" t="s">
        <v>218</v>
      </c>
      <c r="E201" s="253"/>
      <c r="F201" s="253"/>
      <c r="G201" s="253"/>
      <c r="H201" s="253"/>
      <c r="I201" s="253"/>
      <c r="J201" s="253"/>
      <c r="K201" s="253"/>
      <c r="L201" s="253"/>
      <c r="M201" s="253"/>
      <c r="N201" s="253"/>
      <c r="O201" s="254"/>
      <c r="Q201" s="126" t="s">
        <v>58</v>
      </c>
      <c r="R201" s="252" t="s">
        <v>103</v>
      </c>
      <c r="S201" s="253"/>
      <c r="T201" s="253"/>
      <c r="U201" s="253"/>
      <c r="V201" s="253"/>
      <c r="W201" s="253"/>
      <c r="X201" s="253"/>
      <c r="Y201" s="253"/>
      <c r="Z201" s="253"/>
      <c r="AA201" s="253"/>
      <c r="AB201" s="253"/>
      <c r="AC201" s="253"/>
      <c r="AD201" s="254"/>
      <c r="AG201"/>
      <c r="AH201"/>
      <c r="AI201"/>
      <c r="AJ201"/>
      <c r="AK201"/>
      <c r="AL201"/>
      <c r="AM201"/>
      <c r="AN201"/>
      <c r="AO201"/>
      <c r="AP201"/>
      <c r="AQ201"/>
      <c r="AR201"/>
      <c r="AS201"/>
      <c r="AT201"/>
    </row>
    <row r="202" spans="1:46" ht="15" customHeight="1">
      <c r="A202" s="72"/>
      <c r="B202" s="8"/>
      <c r="C202" s="124" t="s">
        <v>59</v>
      </c>
      <c r="D202" s="252" t="s">
        <v>219</v>
      </c>
      <c r="E202" s="253"/>
      <c r="F202" s="253"/>
      <c r="G202" s="253"/>
      <c r="H202" s="253"/>
      <c r="I202" s="253"/>
      <c r="J202" s="253"/>
      <c r="K202" s="253"/>
      <c r="L202" s="253"/>
      <c r="M202" s="253"/>
      <c r="N202" s="253"/>
      <c r="O202" s="254"/>
      <c r="Q202" s="124" t="s">
        <v>59</v>
      </c>
      <c r="R202" s="252" t="s">
        <v>104</v>
      </c>
      <c r="S202" s="253"/>
      <c r="T202" s="253"/>
      <c r="U202" s="253"/>
      <c r="V202" s="253"/>
      <c r="W202" s="253"/>
      <c r="X202" s="253"/>
      <c r="Y202" s="253"/>
      <c r="Z202" s="253"/>
      <c r="AA202" s="253"/>
      <c r="AB202" s="253"/>
      <c r="AC202" s="253"/>
      <c r="AD202" s="254"/>
      <c r="AG202"/>
      <c r="AH202"/>
      <c r="AI202"/>
      <c r="AJ202"/>
      <c r="AK202"/>
      <c r="AL202"/>
      <c r="AM202"/>
      <c r="AN202"/>
      <c r="AO202"/>
      <c r="AP202"/>
      <c r="AQ202"/>
      <c r="AR202"/>
      <c r="AS202"/>
      <c r="AT202"/>
    </row>
    <row r="203" spans="1:46" ht="15" customHeight="1">
      <c r="A203" s="72"/>
      <c r="B203" s="8"/>
      <c r="C203" s="124" t="s">
        <v>60</v>
      </c>
      <c r="D203" s="252" t="s">
        <v>220</v>
      </c>
      <c r="E203" s="253"/>
      <c r="F203" s="253"/>
      <c r="G203" s="253"/>
      <c r="H203" s="253"/>
      <c r="I203" s="253"/>
      <c r="J203" s="253"/>
      <c r="K203" s="253"/>
      <c r="L203" s="253"/>
      <c r="M203" s="253"/>
      <c r="N203" s="253"/>
      <c r="O203" s="254"/>
      <c r="Q203" s="126" t="s">
        <v>60</v>
      </c>
      <c r="R203" s="252" t="s">
        <v>105</v>
      </c>
      <c r="S203" s="253"/>
      <c r="T203" s="253"/>
      <c r="U203" s="253"/>
      <c r="V203" s="253"/>
      <c r="W203" s="253"/>
      <c r="X203" s="253"/>
      <c r="Y203" s="253"/>
      <c r="Z203" s="253"/>
      <c r="AA203" s="253"/>
      <c r="AB203" s="253"/>
      <c r="AC203" s="253"/>
      <c r="AD203" s="254"/>
      <c r="AG203"/>
      <c r="AH203"/>
      <c r="AI203"/>
      <c r="AJ203"/>
      <c r="AK203"/>
      <c r="AL203"/>
      <c r="AM203"/>
      <c r="AN203"/>
      <c r="AO203"/>
      <c r="AP203"/>
      <c r="AQ203"/>
      <c r="AR203"/>
      <c r="AS203"/>
      <c r="AT203"/>
    </row>
    <row r="204" spans="1:46" ht="15" customHeight="1">
      <c r="A204" s="72"/>
      <c r="B204" s="8"/>
      <c r="C204" s="106" t="s">
        <v>66</v>
      </c>
      <c r="D204" s="262" t="s">
        <v>107</v>
      </c>
      <c r="E204" s="262"/>
      <c r="F204" s="262"/>
      <c r="G204" s="262"/>
      <c r="H204" s="262"/>
      <c r="I204" s="262"/>
      <c r="J204" s="262"/>
      <c r="K204" s="262"/>
      <c r="L204" s="262"/>
      <c r="M204" s="262"/>
      <c r="N204" s="262"/>
      <c r="O204" s="262"/>
      <c r="Q204" s="123" t="s">
        <v>61</v>
      </c>
      <c r="R204" s="252" t="s">
        <v>106</v>
      </c>
      <c r="S204" s="253"/>
      <c r="T204" s="253"/>
      <c r="U204" s="253"/>
      <c r="V204" s="253"/>
      <c r="W204" s="253"/>
      <c r="X204" s="253"/>
      <c r="Y204" s="253"/>
      <c r="Z204" s="253"/>
      <c r="AA204" s="253"/>
      <c r="AB204" s="253"/>
      <c r="AC204" s="253"/>
      <c r="AD204" s="254"/>
      <c r="AG204"/>
      <c r="AH204"/>
      <c r="AI204"/>
      <c r="AJ204"/>
      <c r="AK204"/>
      <c r="AL204"/>
      <c r="AM204"/>
      <c r="AN204"/>
      <c r="AO204"/>
      <c r="AP204"/>
      <c r="AQ204"/>
      <c r="AR204"/>
      <c r="AS204"/>
      <c r="AT204"/>
    </row>
    <row r="205" spans="1:46" ht="15" customHeight="1">
      <c r="A205" s="72"/>
      <c r="B205" s="8"/>
      <c r="C205" s="8"/>
      <c r="D205" s="8"/>
      <c r="E205" s="8"/>
      <c r="F205" s="8"/>
      <c r="G205" s="8"/>
      <c r="H205" s="8"/>
      <c r="I205" s="8"/>
      <c r="J205" s="8"/>
      <c r="K205" s="8"/>
      <c r="L205" s="8"/>
      <c r="M205" s="8"/>
      <c r="N205" s="8"/>
      <c r="O205" s="8"/>
      <c r="Q205" s="122" t="s">
        <v>66</v>
      </c>
      <c r="R205" s="252" t="s">
        <v>107</v>
      </c>
      <c r="S205" s="253"/>
      <c r="T205" s="253"/>
      <c r="U205" s="253"/>
      <c r="V205" s="253"/>
      <c r="W205" s="253"/>
      <c r="X205" s="253"/>
      <c r="Y205" s="253"/>
      <c r="Z205" s="253"/>
      <c r="AA205" s="253"/>
      <c r="AB205" s="253"/>
      <c r="AC205" s="253"/>
      <c r="AD205" s="254"/>
      <c r="AG205"/>
      <c r="AH205"/>
      <c r="AI205"/>
      <c r="AJ205"/>
      <c r="AK205"/>
      <c r="AL205"/>
      <c r="AM205"/>
      <c r="AN205"/>
      <c r="AO205"/>
      <c r="AP205"/>
      <c r="AQ205"/>
      <c r="AR205"/>
      <c r="AS205"/>
      <c r="AT205"/>
    </row>
    <row r="206" spans="1:46" ht="15" customHeight="1">
      <c r="A206" s="72"/>
      <c r="B206" s="8"/>
      <c r="AG206"/>
      <c r="AH206"/>
      <c r="AI206"/>
      <c r="AJ206"/>
      <c r="AK206"/>
      <c r="AL206"/>
      <c r="AM206"/>
      <c r="AN206"/>
      <c r="AO206"/>
      <c r="AP206"/>
      <c r="AQ206"/>
      <c r="AR206"/>
      <c r="AS206"/>
      <c r="AT206"/>
    </row>
    <row r="207" spans="1:46" ht="24" customHeight="1">
      <c r="A207" s="72"/>
      <c r="B207" s="8"/>
      <c r="C207" s="217" t="s">
        <v>194</v>
      </c>
      <c r="D207" s="217"/>
      <c r="E207" s="217"/>
      <c r="F207" s="217"/>
      <c r="G207" s="217"/>
      <c r="H207" s="217"/>
      <c r="I207" s="217"/>
      <c r="J207" s="217"/>
      <c r="K207" s="217"/>
      <c r="L207" s="217"/>
      <c r="M207" s="217"/>
      <c r="N207" s="217"/>
      <c r="O207" s="217"/>
      <c r="P207" s="217"/>
      <c r="Q207" s="217"/>
      <c r="R207" s="217"/>
      <c r="S207" s="217"/>
      <c r="T207" s="217"/>
      <c r="U207" s="217"/>
      <c r="V207" s="217"/>
      <c r="W207" s="217"/>
      <c r="X207" s="217"/>
      <c r="Y207" s="217"/>
      <c r="Z207" s="217"/>
      <c r="AA207" s="217"/>
      <c r="AB207" s="217"/>
      <c r="AC207" s="217"/>
      <c r="AD207" s="217"/>
      <c r="AG207"/>
      <c r="AH207"/>
      <c r="AI207"/>
      <c r="AJ207"/>
      <c r="AK207"/>
      <c r="AL207"/>
      <c r="AM207"/>
      <c r="AN207"/>
      <c r="AO207"/>
      <c r="AP207"/>
      <c r="AQ207"/>
      <c r="AR207"/>
      <c r="AS207"/>
      <c r="AT207"/>
    </row>
    <row r="208" spans="1:46" ht="60" customHeight="1">
      <c r="A208" s="72"/>
      <c r="B208" s="8"/>
      <c r="C208" s="230"/>
      <c r="D208" s="230"/>
      <c r="E208" s="230"/>
      <c r="F208" s="230"/>
      <c r="G208" s="230"/>
      <c r="H208" s="230"/>
      <c r="I208" s="230"/>
      <c r="J208" s="230"/>
      <c r="K208" s="230"/>
      <c r="L208" s="230"/>
      <c r="M208" s="230"/>
      <c r="N208" s="230"/>
      <c r="O208" s="230"/>
      <c r="P208" s="230"/>
      <c r="Q208" s="230"/>
      <c r="R208" s="230"/>
      <c r="S208" s="230"/>
      <c r="T208" s="230"/>
      <c r="U208" s="230"/>
      <c r="V208" s="230"/>
      <c r="W208" s="230"/>
      <c r="X208" s="230"/>
      <c r="Y208" s="230"/>
      <c r="Z208" s="230"/>
      <c r="AA208" s="230"/>
      <c r="AB208" s="230"/>
      <c r="AC208" s="230"/>
      <c r="AD208" s="230"/>
      <c r="AG208"/>
      <c r="AH208"/>
      <c r="AI208"/>
      <c r="AJ208"/>
      <c r="AK208"/>
      <c r="AL208"/>
      <c r="AM208"/>
      <c r="AN208"/>
      <c r="AO208"/>
      <c r="AP208"/>
      <c r="AQ208"/>
      <c r="AR208"/>
      <c r="AS208"/>
      <c r="AT208"/>
    </row>
    <row r="209" spans="1:79" ht="15" customHeight="1">
      <c r="A209" s="72"/>
      <c r="B209" s="277" t="str">
        <f>IF(CA169=0,"","Alerta: se registró NS (no se sabe), favor de agregar su respectivo comentario (7ᵃ instrucción general).")</f>
        <v/>
      </c>
      <c r="C209" s="277"/>
      <c r="D209" s="277"/>
      <c r="E209" s="277"/>
      <c r="F209" s="277"/>
      <c r="G209" s="277"/>
      <c r="H209" s="277"/>
      <c r="I209" s="277"/>
      <c r="J209" s="277"/>
      <c r="K209" s="277"/>
      <c r="L209" s="277"/>
      <c r="M209" s="277"/>
      <c r="N209" s="277"/>
      <c r="O209" s="277"/>
      <c r="P209" s="277"/>
      <c r="Q209" s="277"/>
      <c r="R209" s="277"/>
      <c r="S209" s="277"/>
      <c r="T209" s="277"/>
      <c r="U209" s="277"/>
      <c r="V209" s="277"/>
      <c r="W209" s="277"/>
      <c r="X209" s="277"/>
      <c r="Y209" s="277"/>
      <c r="Z209" s="277"/>
      <c r="AA209" s="277"/>
      <c r="AB209" s="277"/>
      <c r="AC209" s="277"/>
      <c r="AD209" s="277"/>
      <c r="AG209"/>
      <c r="AH209"/>
      <c r="AI209"/>
      <c r="AJ209"/>
      <c r="AK209"/>
      <c r="AL209"/>
      <c r="AM209"/>
      <c r="AN209"/>
      <c r="AO209"/>
      <c r="AP209"/>
      <c r="AQ209"/>
      <c r="AR209"/>
      <c r="AS209"/>
      <c r="AT209"/>
    </row>
    <row r="210" spans="1:79" ht="16.5" customHeight="1">
      <c r="A210" s="72"/>
      <c r="B210" s="280" t="str">
        <f>IF(AO199=0,"","Alerta: verificar la consistencia de la 4ᵃ instrucción, de no cumplirse debe registrar su respectivo comentario.")</f>
        <v/>
      </c>
      <c r="C210" s="280"/>
      <c r="D210" s="280"/>
      <c r="E210" s="280"/>
      <c r="F210" s="280"/>
      <c r="G210" s="280"/>
      <c r="H210" s="280"/>
      <c r="I210" s="280"/>
      <c r="J210" s="280"/>
      <c r="K210" s="280"/>
      <c r="L210" s="280"/>
      <c r="M210" s="280"/>
      <c r="N210" s="280"/>
      <c r="O210" s="280"/>
      <c r="P210" s="280"/>
      <c r="Q210" s="280"/>
      <c r="R210" s="280"/>
      <c r="S210" s="280"/>
      <c r="T210" s="280"/>
      <c r="U210" s="280"/>
      <c r="V210" s="280"/>
      <c r="W210" s="280"/>
      <c r="X210" s="280"/>
      <c r="Y210" s="280"/>
      <c r="Z210" s="280"/>
      <c r="AA210" s="280"/>
      <c r="AB210" s="280"/>
      <c r="AC210" s="280"/>
      <c r="AD210" s="280"/>
    </row>
    <row r="211" spans="1:79" ht="27" customHeight="1">
      <c r="A211" s="72"/>
      <c r="B211" s="281" t="str">
        <f>IF(AL199=0,"","Error: en caso de que seleccione el código 9 en el apartado Medio de presentación, no puede seleccionar otro código en dicho apartado")</f>
        <v/>
      </c>
      <c r="C211" s="281"/>
      <c r="D211" s="281"/>
      <c r="E211" s="281"/>
      <c r="F211" s="281"/>
      <c r="G211" s="281"/>
      <c r="H211" s="281"/>
      <c r="I211" s="281"/>
      <c r="J211" s="281"/>
      <c r="K211" s="281"/>
      <c r="L211" s="281"/>
      <c r="M211" s="281"/>
      <c r="N211" s="281"/>
      <c r="O211" s="281"/>
      <c r="P211" s="281"/>
      <c r="Q211" s="281"/>
      <c r="R211" s="281"/>
      <c r="S211" s="281"/>
      <c r="T211" s="281"/>
      <c r="U211" s="281"/>
      <c r="V211" s="281"/>
      <c r="W211" s="281"/>
      <c r="X211" s="281"/>
      <c r="Y211" s="281"/>
      <c r="Z211" s="281"/>
      <c r="AA211" s="281"/>
      <c r="AB211" s="281"/>
      <c r="AC211" s="281"/>
      <c r="AD211" s="281"/>
    </row>
    <row r="212" spans="1:79" ht="15" customHeight="1">
      <c r="A212" s="72"/>
      <c r="B212" s="237" t="str">
        <f>IF(AJ199=0,"","Error: seleccionar con una X el o los medios de presentación que correspondan.")</f>
        <v/>
      </c>
      <c r="C212" s="237"/>
      <c r="D212" s="237"/>
      <c r="E212" s="237"/>
      <c r="F212" s="237"/>
      <c r="G212" s="237"/>
      <c r="H212" s="237"/>
      <c r="I212" s="237"/>
      <c r="J212" s="237"/>
      <c r="K212" s="237"/>
      <c r="L212" s="237"/>
      <c r="M212" s="237"/>
      <c r="N212" s="237"/>
      <c r="O212" s="237"/>
      <c r="P212" s="237"/>
      <c r="Q212" s="237"/>
      <c r="R212" s="237"/>
      <c r="S212" s="237"/>
      <c r="T212" s="237"/>
      <c r="U212" s="237"/>
      <c r="V212" s="237"/>
      <c r="W212" s="237"/>
      <c r="X212" s="237"/>
      <c r="Y212" s="237"/>
      <c r="Z212" s="237"/>
      <c r="AA212" s="237"/>
      <c r="AB212" s="237"/>
      <c r="AC212" s="237"/>
      <c r="AD212" s="237"/>
    </row>
    <row r="213" spans="1:79" ht="15" customHeight="1">
      <c r="A213" s="72"/>
      <c r="B213" s="237" t="str">
        <f>IF(AT199=0,"","Error: verificar sumas.")</f>
        <v/>
      </c>
      <c r="C213" s="237"/>
      <c r="D213" s="237"/>
      <c r="E213" s="237"/>
      <c r="F213" s="237"/>
      <c r="G213" s="237"/>
      <c r="H213" s="237"/>
      <c r="I213" s="237"/>
      <c r="J213" s="237"/>
      <c r="K213" s="237"/>
      <c r="L213" s="237"/>
      <c r="M213" s="237"/>
      <c r="N213" s="237"/>
      <c r="O213" s="237"/>
      <c r="P213" s="237"/>
      <c r="Q213" s="237"/>
      <c r="R213" s="237"/>
      <c r="S213" s="237"/>
      <c r="T213" s="237"/>
      <c r="U213" s="237"/>
      <c r="V213" s="237"/>
      <c r="W213" s="237"/>
      <c r="X213" s="237"/>
      <c r="Y213" s="237"/>
      <c r="Z213" s="237"/>
      <c r="AA213" s="237"/>
      <c r="AB213" s="237"/>
      <c r="AC213" s="237"/>
      <c r="AD213" s="237"/>
    </row>
    <row r="214" spans="1:79" ht="38.25" customHeight="1">
      <c r="A214" s="72"/>
      <c r="B214" s="281" t="str">
        <f>IF(AT200=0,"","Error: al seleccionar No aplica debe dejar el resto de la fila en blanco o al dejar vacia la cleda No aplica debe llenar el resto de la fila de acuerdo a las instrucciones.")</f>
        <v/>
      </c>
      <c r="C214" s="281"/>
      <c r="D214" s="281"/>
      <c r="E214" s="281"/>
      <c r="F214" s="281"/>
      <c r="G214" s="281"/>
      <c r="H214" s="281"/>
      <c r="I214" s="281"/>
      <c r="J214" s="281"/>
      <c r="K214" s="281"/>
      <c r="L214" s="281"/>
      <c r="M214" s="281"/>
      <c r="N214" s="281"/>
      <c r="O214" s="281"/>
      <c r="P214" s="281"/>
      <c r="Q214" s="281"/>
      <c r="R214" s="281"/>
      <c r="S214" s="281"/>
      <c r="T214" s="281"/>
      <c r="U214" s="281"/>
      <c r="V214" s="281"/>
      <c r="W214" s="281"/>
      <c r="X214" s="281"/>
      <c r="Y214" s="281"/>
      <c r="Z214" s="281"/>
      <c r="AA214" s="281"/>
      <c r="AB214" s="281"/>
      <c r="AC214" s="281"/>
      <c r="AD214" s="281"/>
      <c r="AG214" s="108" t="s">
        <v>498</v>
      </c>
    </row>
    <row r="215" spans="1:79" ht="36" customHeight="1">
      <c r="A215" s="113" t="s">
        <v>413</v>
      </c>
      <c r="B215" s="255" t="s">
        <v>265</v>
      </c>
      <c r="C215" s="236"/>
      <c r="D215" s="236"/>
      <c r="E215" s="236"/>
      <c r="F215" s="236"/>
      <c r="G215" s="236"/>
      <c r="H215" s="236"/>
      <c r="I215" s="236"/>
      <c r="J215" s="236"/>
      <c r="K215" s="236"/>
      <c r="L215" s="236"/>
      <c r="M215" s="236"/>
      <c r="N215" s="236"/>
      <c r="O215" s="236"/>
      <c r="P215" s="236"/>
      <c r="Q215" s="236"/>
      <c r="R215" s="236"/>
      <c r="S215" s="236"/>
      <c r="T215" s="236"/>
      <c r="U215" s="236"/>
      <c r="V215" s="236"/>
      <c r="W215" s="236"/>
      <c r="X215" s="236"/>
      <c r="Y215" s="236"/>
      <c r="Z215" s="236"/>
      <c r="AA215" s="236"/>
      <c r="AB215" s="236"/>
      <c r="AC215" s="236"/>
      <c r="AD215" s="236"/>
      <c r="AG215" s="108">
        <f>+COUNTBLANK(O224:AD243)</f>
        <v>320</v>
      </c>
      <c r="AH215" s="108">
        <v>320</v>
      </c>
      <c r="CA215" s="108">
        <f>+COUNTIF(O224:AD243,"NS")</f>
        <v>0</v>
      </c>
    </row>
    <row r="216" spans="1:79" ht="24" customHeight="1">
      <c r="A216" s="72"/>
      <c r="B216" s="8"/>
      <c r="C216" s="217" t="s">
        <v>327</v>
      </c>
      <c r="D216" s="217"/>
      <c r="E216" s="217"/>
      <c r="F216" s="217"/>
      <c r="G216" s="217"/>
      <c r="H216" s="217"/>
      <c r="I216" s="217"/>
      <c r="J216" s="217"/>
      <c r="K216" s="217"/>
      <c r="L216" s="217"/>
      <c r="M216" s="217"/>
      <c r="N216" s="217"/>
      <c r="O216" s="217"/>
      <c r="P216" s="217"/>
      <c r="Q216" s="217"/>
      <c r="R216" s="217"/>
      <c r="S216" s="217"/>
      <c r="T216" s="217"/>
      <c r="U216" s="217"/>
      <c r="V216" s="217"/>
      <c r="W216" s="217"/>
      <c r="X216" s="217"/>
      <c r="Y216" s="217"/>
      <c r="Z216" s="217"/>
      <c r="AA216" s="217"/>
      <c r="AB216" s="217"/>
      <c r="AC216" s="217"/>
      <c r="AD216" s="217"/>
    </row>
    <row r="217" spans="1:79" ht="36" customHeight="1">
      <c r="A217" s="72"/>
      <c r="B217" s="8"/>
      <c r="C217" s="218" t="s">
        <v>557</v>
      </c>
      <c r="D217" s="218"/>
      <c r="E217" s="218"/>
      <c r="F217" s="218"/>
      <c r="G217" s="218"/>
      <c r="H217" s="218"/>
      <c r="I217" s="218"/>
      <c r="J217" s="218"/>
      <c r="K217" s="218"/>
      <c r="L217" s="218"/>
      <c r="M217" s="218"/>
      <c r="N217" s="218"/>
      <c r="O217" s="218"/>
      <c r="P217" s="218"/>
      <c r="Q217" s="218"/>
      <c r="R217" s="218"/>
      <c r="S217" s="218"/>
      <c r="T217" s="218"/>
      <c r="U217" s="218"/>
      <c r="V217" s="218"/>
      <c r="W217" s="218"/>
      <c r="X217" s="218"/>
      <c r="Y217" s="218"/>
      <c r="Z217" s="218"/>
      <c r="AA217" s="218"/>
      <c r="AB217" s="218"/>
      <c r="AC217" s="218"/>
      <c r="AD217" s="218"/>
    </row>
    <row r="218" spans="1:79" ht="15" customHeight="1">
      <c r="A218" s="72"/>
      <c r="B218" s="8"/>
      <c r="C218" s="218" t="s">
        <v>328</v>
      </c>
      <c r="D218" s="218"/>
      <c r="E218" s="218"/>
      <c r="F218" s="218"/>
      <c r="G218" s="218"/>
      <c r="H218" s="218"/>
      <c r="I218" s="218"/>
      <c r="J218" s="218"/>
      <c r="K218" s="218"/>
      <c r="L218" s="218"/>
      <c r="M218" s="218"/>
      <c r="N218" s="218"/>
      <c r="O218" s="218"/>
      <c r="P218" s="218"/>
      <c r="Q218" s="218"/>
      <c r="R218" s="218"/>
      <c r="S218" s="218"/>
      <c r="T218" s="218"/>
      <c r="U218" s="218"/>
      <c r="V218" s="218"/>
      <c r="W218" s="218"/>
      <c r="X218" s="218"/>
      <c r="Y218" s="218"/>
      <c r="Z218" s="218"/>
      <c r="AA218" s="218"/>
      <c r="AB218" s="218"/>
      <c r="AC218" s="218"/>
      <c r="AD218" s="218"/>
    </row>
    <row r="219" spans="1:79" ht="24" customHeight="1">
      <c r="A219" s="72"/>
      <c r="B219" s="8"/>
      <c r="C219" s="218" t="s">
        <v>329</v>
      </c>
      <c r="D219" s="218"/>
      <c r="E219" s="218"/>
      <c r="F219" s="218"/>
      <c r="G219" s="218"/>
      <c r="H219" s="218"/>
      <c r="I219" s="218"/>
      <c r="J219" s="218"/>
      <c r="K219" s="218"/>
      <c r="L219" s="218"/>
      <c r="M219" s="218"/>
      <c r="N219" s="218"/>
      <c r="O219" s="218"/>
      <c r="P219" s="218"/>
      <c r="Q219" s="218"/>
      <c r="R219" s="218"/>
      <c r="S219" s="218"/>
      <c r="T219" s="218"/>
      <c r="U219" s="218"/>
      <c r="V219" s="218"/>
      <c r="W219" s="218"/>
      <c r="X219" s="218"/>
      <c r="Y219" s="218"/>
      <c r="Z219" s="218"/>
      <c r="AA219" s="218"/>
      <c r="AB219" s="218"/>
      <c r="AC219" s="218"/>
      <c r="AD219" s="218"/>
    </row>
    <row r="220" spans="1:79" ht="24" customHeight="1">
      <c r="A220" s="72"/>
      <c r="B220" s="8"/>
      <c r="C220" s="217" t="s">
        <v>221</v>
      </c>
      <c r="D220" s="217"/>
      <c r="E220" s="217"/>
      <c r="F220" s="217"/>
      <c r="G220" s="217"/>
      <c r="H220" s="217"/>
      <c r="I220" s="217"/>
      <c r="J220" s="217"/>
      <c r="K220" s="217"/>
      <c r="L220" s="217"/>
      <c r="M220" s="217"/>
      <c r="N220" s="217"/>
      <c r="O220" s="217"/>
      <c r="P220" s="217"/>
      <c r="Q220" s="217"/>
      <c r="R220" s="217"/>
      <c r="S220" s="217"/>
      <c r="T220" s="217"/>
      <c r="U220" s="217"/>
      <c r="V220" s="217"/>
      <c r="W220" s="217"/>
      <c r="X220" s="217"/>
      <c r="Y220" s="217"/>
      <c r="Z220" s="217"/>
      <c r="AA220" s="217"/>
      <c r="AB220" s="217"/>
      <c r="AC220" s="217"/>
      <c r="AD220" s="217"/>
    </row>
    <row r="221" spans="1:79" ht="15" customHeight="1">
      <c r="A221" s="72"/>
      <c r="B221" s="8"/>
      <c r="C221"/>
      <c r="D221"/>
      <c r="E221"/>
      <c r="F221"/>
      <c r="G221"/>
      <c r="H221"/>
      <c r="I221"/>
      <c r="J221"/>
      <c r="K221"/>
      <c r="L221"/>
      <c r="M221"/>
      <c r="N221"/>
      <c r="O221"/>
      <c r="P221"/>
      <c r="Q221"/>
      <c r="R221"/>
      <c r="S221"/>
      <c r="T221"/>
      <c r="U221"/>
      <c r="V221"/>
      <c r="W221"/>
      <c r="X221"/>
      <c r="Y221"/>
      <c r="Z221"/>
      <c r="AA221"/>
      <c r="AB221"/>
      <c r="AC221"/>
      <c r="AD221"/>
    </row>
    <row r="222" spans="1:79" ht="15" customHeight="1">
      <c r="A222" s="72"/>
      <c r="B222" s="8"/>
      <c r="C222" s="256" t="s">
        <v>198</v>
      </c>
      <c r="D222" s="257"/>
      <c r="E222" s="257"/>
      <c r="F222" s="257"/>
      <c r="G222" s="257"/>
      <c r="H222" s="257"/>
      <c r="I222" s="257"/>
      <c r="J222" s="257"/>
      <c r="K222" s="257"/>
      <c r="L222" s="257"/>
      <c r="M222" s="257"/>
      <c r="N222" s="258"/>
      <c r="O222" s="219" t="s">
        <v>330</v>
      </c>
      <c r="P222" s="219"/>
      <c r="Q222" s="219"/>
      <c r="R222" s="219"/>
      <c r="S222" s="219" t="s">
        <v>222</v>
      </c>
      <c r="T222" s="219"/>
      <c r="U222" s="219"/>
      <c r="V222" s="219"/>
      <c r="W222" s="219"/>
      <c r="X222" s="219"/>
      <c r="Y222" s="219"/>
      <c r="Z222" s="219"/>
      <c r="AA222" s="219"/>
      <c r="AB222" s="219"/>
      <c r="AC222" s="219"/>
      <c r="AD222" s="219"/>
    </row>
    <row r="223" spans="1:79" ht="144" customHeight="1">
      <c r="A223" s="72"/>
      <c r="B223" s="8"/>
      <c r="C223" s="259"/>
      <c r="D223" s="260"/>
      <c r="E223" s="260"/>
      <c r="F223" s="260"/>
      <c r="G223" s="260"/>
      <c r="H223" s="260"/>
      <c r="I223" s="260"/>
      <c r="J223" s="260"/>
      <c r="K223" s="260"/>
      <c r="L223" s="260"/>
      <c r="M223" s="260"/>
      <c r="N223" s="261"/>
      <c r="O223" s="219"/>
      <c r="P223" s="219"/>
      <c r="Q223" s="219"/>
      <c r="R223" s="219"/>
      <c r="S223" s="220" t="s">
        <v>223</v>
      </c>
      <c r="T223" s="220"/>
      <c r="U223" s="220" t="s">
        <v>224</v>
      </c>
      <c r="V223" s="220"/>
      <c r="W223" s="220" t="s">
        <v>225</v>
      </c>
      <c r="X223" s="220"/>
      <c r="Y223" s="220" t="s">
        <v>226</v>
      </c>
      <c r="Z223" s="220"/>
      <c r="AA223" s="220" t="s">
        <v>227</v>
      </c>
      <c r="AB223" s="220"/>
      <c r="AC223" s="220" t="s">
        <v>107</v>
      </c>
      <c r="AD223" s="220"/>
      <c r="AG223" t="s">
        <v>516</v>
      </c>
      <c r="AH223"/>
      <c r="AI223" t="s">
        <v>517</v>
      </c>
      <c r="AJ223"/>
      <c r="AK223" t="s">
        <v>518</v>
      </c>
    </row>
    <row r="224" spans="1:79" ht="15" customHeight="1">
      <c r="A224" s="72"/>
      <c r="B224" s="8"/>
      <c r="C224" s="123" t="s">
        <v>58</v>
      </c>
      <c r="D224" s="213" t="s">
        <v>443</v>
      </c>
      <c r="E224" s="213"/>
      <c r="F224" s="213"/>
      <c r="G224" s="213"/>
      <c r="H224" s="213"/>
      <c r="I224" s="213"/>
      <c r="J224" s="213"/>
      <c r="K224" s="213"/>
      <c r="L224" s="213"/>
      <c r="M224" s="213"/>
      <c r="N224" s="213"/>
      <c r="O224" s="211"/>
      <c r="P224" s="173"/>
      <c r="Q224" s="173"/>
      <c r="R224" s="212"/>
      <c r="S224" s="172"/>
      <c r="T224" s="172"/>
      <c r="U224" s="172"/>
      <c r="V224" s="172"/>
      <c r="W224" s="172"/>
      <c r="X224" s="172"/>
      <c r="Y224" s="172"/>
      <c r="Z224" s="172"/>
      <c r="AA224" s="172"/>
      <c r="AB224" s="172"/>
      <c r="AC224" s="172"/>
      <c r="AD224" s="172"/>
      <c r="AG224">
        <f>+IF($AG$215=$AH$215,0,IF(OR(AND(M179="X",COUNTBLANK(O224:AD224)=16),AND(M179="",COUNTBLANK(O224:AD224)&gt;=9,AND(O224=1,COUNTBLANK(S224:AD224)&lt;&gt;12)),AND(M179="",COUNTBLANK(O224:AD224)&gt;=9,AND(OR(O224=2,O224=3,O224=9),COUNTBLANK(S224:AD224)=12))),0,1))</f>
        <v>0</v>
      </c>
      <c r="AH224"/>
      <c r="AI224">
        <f>+IF($AG$215=$AH$215,0,IF(OR(AND(OR(O224=2,O224=3,O224=9),COUNTBLANK(S224:AD224)=12),AND(O224=1,COUNTBLANK(S224:AD224)&gt;=6),AND(AG224=0)),0,1))</f>
        <v>0</v>
      </c>
      <c r="AJ224"/>
      <c r="AK224">
        <f>+IF($AG$215=$AH$215,0,IF(OR(AND(AC224="X",COUNTBLANK(S224:AB224)=10),AND(AC224="",COUNTBLANK(S224:AB224)&gt;=2)),0,1))</f>
        <v>0</v>
      </c>
    </row>
    <row r="225" spans="1:37" ht="15" customHeight="1">
      <c r="A225" s="72"/>
      <c r="B225" s="8"/>
      <c r="C225" s="125" t="s">
        <v>59</v>
      </c>
      <c r="D225" s="213" t="s">
        <v>444</v>
      </c>
      <c r="E225" s="213"/>
      <c r="F225" s="213"/>
      <c r="G225" s="213"/>
      <c r="H225" s="213"/>
      <c r="I225" s="213"/>
      <c r="J225" s="213"/>
      <c r="K225" s="213"/>
      <c r="L225" s="213"/>
      <c r="M225" s="213"/>
      <c r="N225" s="213"/>
      <c r="O225" s="211"/>
      <c r="P225" s="173"/>
      <c r="Q225" s="173"/>
      <c r="R225" s="212"/>
      <c r="S225" s="172"/>
      <c r="T225" s="172"/>
      <c r="U225" s="172"/>
      <c r="V225" s="172"/>
      <c r="W225" s="172"/>
      <c r="X225" s="172"/>
      <c r="Y225" s="172"/>
      <c r="Z225" s="172"/>
      <c r="AA225" s="172"/>
      <c r="AB225" s="172"/>
      <c r="AC225" s="172"/>
      <c r="AD225" s="172"/>
      <c r="AG225">
        <f t="shared" ref="AG225:AG243" si="43">+IF($AG$215=$AH$215,0,IF(OR(AND(M180="X",COUNTBLANK(O225:AD225)=16),AND(M180="",COUNTBLANK(O225:AD225)&gt;=9,AND(O225=1,COUNTBLANK(S225:AD225)&lt;&gt;12)),AND(M180="",COUNTBLANK(O225:AD225)&gt;=9,AND(OR(O225=2,O225=3,O225=9),COUNTBLANK(S225:AD225)=12))),0,1))</f>
        <v>0</v>
      </c>
      <c r="AH225"/>
      <c r="AI225">
        <f t="shared" ref="AI225:AI243" si="44">+IF($AG$215=$AH$215,0,IF(OR(AND(OR(O225=2,O225=3,O225=9),COUNTBLANK(S225:AD225)=12),AND(O225=1,COUNTBLANK(S225:AD225)&gt;=6),AND(AG225=0)),0,1))</f>
        <v>0</v>
      </c>
      <c r="AJ225"/>
      <c r="AK225">
        <f t="shared" ref="AK225:AK243" si="45">+IF($AG$215=$AH$215,0,IF(OR(AND(AC225="X",COUNTBLANK(S225:AB225)=10),AND(AC225="",COUNTBLANK(S225:AB225)&gt;=2)),0,1))</f>
        <v>0</v>
      </c>
    </row>
    <row r="226" spans="1:37" ht="15" customHeight="1">
      <c r="A226" s="72"/>
      <c r="B226" s="8"/>
      <c r="C226" s="117" t="s">
        <v>60</v>
      </c>
      <c r="D226" s="213" t="s">
        <v>448</v>
      </c>
      <c r="E226" s="213"/>
      <c r="F226" s="213"/>
      <c r="G226" s="213"/>
      <c r="H226" s="213"/>
      <c r="I226" s="213"/>
      <c r="J226" s="213"/>
      <c r="K226" s="213"/>
      <c r="L226" s="213"/>
      <c r="M226" s="213"/>
      <c r="N226" s="213"/>
      <c r="O226" s="211"/>
      <c r="P226" s="173"/>
      <c r="Q226" s="173"/>
      <c r="R226" s="212"/>
      <c r="S226" s="172"/>
      <c r="T226" s="172"/>
      <c r="U226" s="172"/>
      <c r="V226" s="172"/>
      <c r="W226" s="172"/>
      <c r="X226" s="172"/>
      <c r="Y226" s="172"/>
      <c r="Z226" s="172"/>
      <c r="AA226" s="172"/>
      <c r="AB226" s="172"/>
      <c r="AC226" s="172"/>
      <c r="AD226" s="172"/>
      <c r="AG226">
        <f t="shared" si="43"/>
        <v>0</v>
      </c>
      <c r="AH226"/>
      <c r="AI226">
        <f t="shared" si="44"/>
        <v>0</v>
      </c>
      <c r="AJ226"/>
      <c r="AK226">
        <f t="shared" si="45"/>
        <v>0</v>
      </c>
    </row>
    <row r="227" spans="1:37" ht="24" customHeight="1">
      <c r="A227" s="72"/>
      <c r="B227" s="8"/>
      <c r="C227" s="117" t="s">
        <v>61</v>
      </c>
      <c r="D227" s="213" t="s">
        <v>445</v>
      </c>
      <c r="E227" s="213"/>
      <c r="F227" s="213"/>
      <c r="G227" s="213"/>
      <c r="H227" s="213"/>
      <c r="I227" s="213"/>
      <c r="J227" s="213"/>
      <c r="K227" s="213"/>
      <c r="L227" s="213"/>
      <c r="M227" s="213"/>
      <c r="N227" s="213"/>
      <c r="O227" s="211"/>
      <c r="P227" s="173"/>
      <c r="Q227" s="173"/>
      <c r="R227" s="212"/>
      <c r="S227" s="172"/>
      <c r="T227" s="172"/>
      <c r="U227" s="172"/>
      <c r="V227" s="172"/>
      <c r="W227" s="172"/>
      <c r="X227" s="172"/>
      <c r="Y227" s="172"/>
      <c r="Z227" s="172"/>
      <c r="AA227" s="172"/>
      <c r="AB227" s="172"/>
      <c r="AC227" s="172"/>
      <c r="AD227" s="172"/>
      <c r="AG227">
        <f t="shared" si="43"/>
        <v>0</v>
      </c>
      <c r="AH227"/>
      <c r="AI227">
        <f t="shared" si="44"/>
        <v>0</v>
      </c>
      <c r="AJ227"/>
      <c r="AK227">
        <f t="shared" si="45"/>
        <v>0</v>
      </c>
    </row>
    <row r="228" spans="1:37" ht="15" customHeight="1">
      <c r="A228" s="72"/>
      <c r="B228" s="8"/>
      <c r="C228" s="117" t="s">
        <v>62</v>
      </c>
      <c r="D228" s="208" t="s">
        <v>446</v>
      </c>
      <c r="E228" s="209"/>
      <c r="F228" s="209"/>
      <c r="G228" s="209"/>
      <c r="H228" s="209"/>
      <c r="I228" s="209"/>
      <c r="J228" s="209"/>
      <c r="K228" s="209"/>
      <c r="L228" s="209"/>
      <c r="M228" s="209"/>
      <c r="N228" s="210"/>
      <c r="O228" s="211"/>
      <c r="P228" s="173"/>
      <c r="Q228" s="173"/>
      <c r="R228" s="212"/>
      <c r="S228" s="172"/>
      <c r="T228" s="172"/>
      <c r="U228" s="172"/>
      <c r="V228" s="172"/>
      <c r="W228" s="172"/>
      <c r="X228" s="172"/>
      <c r="Y228" s="172"/>
      <c r="Z228" s="172"/>
      <c r="AA228" s="172"/>
      <c r="AB228" s="172"/>
      <c r="AC228" s="172"/>
      <c r="AD228" s="172"/>
      <c r="AG228">
        <f t="shared" si="43"/>
        <v>0</v>
      </c>
      <c r="AH228"/>
      <c r="AI228">
        <f t="shared" si="44"/>
        <v>0</v>
      </c>
      <c r="AJ228"/>
      <c r="AK228">
        <f t="shared" si="45"/>
        <v>0</v>
      </c>
    </row>
    <row r="229" spans="1:37" ht="24" customHeight="1">
      <c r="A229" s="72"/>
      <c r="B229" s="8"/>
      <c r="C229" s="117" t="s">
        <v>63</v>
      </c>
      <c r="D229" s="208" t="s">
        <v>447</v>
      </c>
      <c r="E229" s="209"/>
      <c r="F229" s="209"/>
      <c r="G229" s="209"/>
      <c r="H229" s="209"/>
      <c r="I229" s="209"/>
      <c r="J229" s="209"/>
      <c r="K229" s="209"/>
      <c r="L229" s="209"/>
      <c r="M229" s="209"/>
      <c r="N229" s="210"/>
      <c r="O229" s="211"/>
      <c r="P229" s="173"/>
      <c r="Q229" s="173"/>
      <c r="R229" s="212"/>
      <c r="S229" s="172"/>
      <c r="T229" s="172"/>
      <c r="U229" s="172"/>
      <c r="V229" s="172"/>
      <c r="W229" s="172"/>
      <c r="X229" s="172"/>
      <c r="Y229" s="172"/>
      <c r="Z229" s="172"/>
      <c r="AA229" s="172"/>
      <c r="AB229" s="172"/>
      <c r="AC229" s="172"/>
      <c r="AD229" s="172"/>
      <c r="AG229">
        <f t="shared" si="43"/>
        <v>0</v>
      </c>
      <c r="AH229"/>
      <c r="AI229">
        <f t="shared" si="44"/>
        <v>0</v>
      </c>
      <c r="AJ229"/>
      <c r="AK229">
        <f t="shared" si="45"/>
        <v>0</v>
      </c>
    </row>
    <row r="230" spans="1:37" ht="24" customHeight="1">
      <c r="A230" s="72"/>
      <c r="B230" s="8"/>
      <c r="C230" s="117" t="s">
        <v>64</v>
      </c>
      <c r="D230" s="213" t="s">
        <v>442</v>
      </c>
      <c r="E230" s="213"/>
      <c r="F230" s="213"/>
      <c r="G230" s="213"/>
      <c r="H230" s="213"/>
      <c r="I230" s="213"/>
      <c r="J230" s="213"/>
      <c r="K230" s="213"/>
      <c r="L230" s="213"/>
      <c r="M230" s="213"/>
      <c r="N230" s="213"/>
      <c r="O230" s="211"/>
      <c r="P230" s="173"/>
      <c r="Q230" s="173"/>
      <c r="R230" s="212"/>
      <c r="S230" s="172"/>
      <c r="T230" s="172"/>
      <c r="U230" s="172"/>
      <c r="V230" s="172"/>
      <c r="W230" s="172"/>
      <c r="X230" s="172"/>
      <c r="Y230" s="172"/>
      <c r="Z230" s="172"/>
      <c r="AA230" s="172"/>
      <c r="AB230" s="172"/>
      <c r="AC230" s="172"/>
      <c r="AD230" s="172"/>
      <c r="AG230">
        <f t="shared" si="43"/>
        <v>0</v>
      </c>
      <c r="AH230"/>
      <c r="AI230">
        <f t="shared" si="44"/>
        <v>0</v>
      </c>
      <c r="AJ230"/>
      <c r="AK230">
        <f t="shared" si="45"/>
        <v>0</v>
      </c>
    </row>
    <row r="231" spans="1:37" ht="24" customHeight="1">
      <c r="A231" s="72"/>
      <c r="B231" s="8"/>
      <c r="C231" s="117" t="s">
        <v>65</v>
      </c>
      <c r="D231" s="213" t="s">
        <v>205</v>
      </c>
      <c r="E231" s="213"/>
      <c r="F231" s="213"/>
      <c r="G231" s="213"/>
      <c r="H231" s="213"/>
      <c r="I231" s="213"/>
      <c r="J231" s="213"/>
      <c r="K231" s="213"/>
      <c r="L231" s="213"/>
      <c r="M231" s="213"/>
      <c r="N231" s="213"/>
      <c r="O231" s="211"/>
      <c r="P231" s="173"/>
      <c r="Q231" s="173"/>
      <c r="R231" s="212"/>
      <c r="S231" s="172"/>
      <c r="T231" s="172"/>
      <c r="U231" s="172"/>
      <c r="V231" s="172"/>
      <c r="W231" s="172"/>
      <c r="X231" s="172"/>
      <c r="Y231" s="172"/>
      <c r="Z231" s="172"/>
      <c r="AA231" s="172"/>
      <c r="AB231" s="172"/>
      <c r="AC231" s="172"/>
      <c r="AD231" s="172"/>
      <c r="AG231">
        <f t="shared" si="43"/>
        <v>0</v>
      </c>
      <c r="AH231"/>
      <c r="AI231">
        <f t="shared" si="44"/>
        <v>0</v>
      </c>
      <c r="AJ231"/>
      <c r="AK231">
        <f t="shared" si="45"/>
        <v>0</v>
      </c>
    </row>
    <row r="232" spans="1:37" ht="15" customHeight="1">
      <c r="A232" s="72"/>
      <c r="B232" s="8"/>
      <c r="C232" s="117" t="s">
        <v>66</v>
      </c>
      <c r="D232" s="213" t="s">
        <v>206</v>
      </c>
      <c r="E232" s="213"/>
      <c r="F232" s="213"/>
      <c r="G232" s="213"/>
      <c r="H232" s="213"/>
      <c r="I232" s="213"/>
      <c r="J232" s="213"/>
      <c r="K232" s="213"/>
      <c r="L232" s="213"/>
      <c r="M232" s="213"/>
      <c r="N232" s="213"/>
      <c r="O232" s="211"/>
      <c r="P232" s="173"/>
      <c r="Q232" s="173"/>
      <c r="R232" s="212"/>
      <c r="S232" s="172"/>
      <c r="T232" s="172"/>
      <c r="U232" s="172"/>
      <c r="V232" s="172"/>
      <c r="W232" s="172"/>
      <c r="X232" s="172"/>
      <c r="Y232" s="172"/>
      <c r="Z232" s="172"/>
      <c r="AA232" s="172"/>
      <c r="AB232" s="172"/>
      <c r="AC232" s="172"/>
      <c r="AD232" s="172"/>
      <c r="AG232">
        <f t="shared" si="43"/>
        <v>0</v>
      </c>
      <c r="AH232"/>
      <c r="AI232">
        <f t="shared" si="44"/>
        <v>0</v>
      </c>
      <c r="AJ232"/>
      <c r="AK232">
        <f t="shared" si="45"/>
        <v>0</v>
      </c>
    </row>
    <row r="233" spans="1:37" ht="15" customHeight="1">
      <c r="A233" s="72"/>
      <c r="B233" s="8"/>
      <c r="C233" s="117" t="s">
        <v>67</v>
      </c>
      <c r="D233" s="213" t="s">
        <v>207</v>
      </c>
      <c r="E233" s="213"/>
      <c r="F233" s="213"/>
      <c r="G233" s="213"/>
      <c r="H233" s="213"/>
      <c r="I233" s="213"/>
      <c r="J233" s="213"/>
      <c r="K233" s="213"/>
      <c r="L233" s="213"/>
      <c r="M233" s="213"/>
      <c r="N233" s="213"/>
      <c r="O233" s="211"/>
      <c r="P233" s="173"/>
      <c r="Q233" s="173"/>
      <c r="R233" s="212"/>
      <c r="S233" s="172"/>
      <c r="T233" s="172"/>
      <c r="U233" s="172"/>
      <c r="V233" s="172"/>
      <c r="W233" s="172"/>
      <c r="X233" s="172"/>
      <c r="Y233" s="172"/>
      <c r="Z233" s="172"/>
      <c r="AA233" s="172"/>
      <c r="AB233" s="172"/>
      <c r="AC233" s="172"/>
      <c r="AD233" s="172"/>
      <c r="AG233">
        <f t="shared" si="43"/>
        <v>0</v>
      </c>
      <c r="AH233"/>
      <c r="AI233">
        <f t="shared" si="44"/>
        <v>0</v>
      </c>
      <c r="AJ233"/>
      <c r="AK233">
        <f t="shared" si="45"/>
        <v>0</v>
      </c>
    </row>
    <row r="234" spans="1:37" ht="24" customHeight="1">
      <c r="A234" s="72"/>
      <c r="B234" s="8"/>
      <c r="C234" s="117" t="s">
        <v>68</v>
      </c>
      <c r="D234" s="213" t="s">
        <v>208</v>
      </c>
      <c r="E234" s="213"/>
      <c r="F234" s="213"/>
      <c r="G234" s="213"/>
      <c r="H234" s="213"/>
      <c r="I234" s="213"/>
      <c r="J234" s="213"/>
      <c r="K234" s="213"/>
      <c r="L234" s="213"/>
      <c r="M234" s="213"/>
      <c r="N234" s="213"/>
      <c r="O234" s="211"/>
      <c r="P234" s="173"/>
      <c r="Q234" s="173"/>
      <c r="R234" s="212"/>
      <c r="S234" s="172"/>
      <c r="T234" s="172"/>
      <c r="U234" s="172"/>
      <c r="V234" s="172"/>
      <c r="W234" s="172"/>
      <c r="X234" s="172"/>
      <c r="Y234" s="172"/>
      <c r="Z234" s="172"/>
      <c r="AA234" s="172"/>
      <c r="AB234" s="172"/>
      <c r="AC234" s="172"/>
      <c r="AD234" s="172"/>
      <c r="AG234">
        <f t="shared" si="43"/>
        <v>0</v>
      </c>
      <c r="AH234"/>
      <c r="AI234">
        <f t="shared" si="44"/>
        <v>0</v>
      </c>
      <c r="AJ234"/>
      <c r="AK234">
        <f t="shared" si="45"/>
        <v>0</v>
      </c>
    </row>
    <row r="235" spans="1:37" ht="24" customHeight="1">
      <c r="A235" s="72"/>
      <c r="B235" s="8"/>
      <c r="C235" s="117" t="s">
        <v>69</v>
      </c>
      <c r="D235" s="213" t="s">
        <v>209</v>
      </c>
      <c r="E235" s="213"/>
      <c r="F235" s="213"/>
      <c r="G235" s="213"/>
      <c r="H235" s="213"/>
      <c r="I235" s="213"/>
      <c r="J235" s="213"/>
      <c r="K235" s="213"/>
      <c r="L235" s="213"/>
      <c r="M235" s="213"/>
      <c r="N235" s="213"/>
      <c r="O235" s="211"/>
      <c r="P235" s="173"/>
      <c r="Q235" s="173"/>
      <c r="R235" s="212"/>
      <c r="S235" s="172"/>
      <c r="T235" s="172"/>
      <c r="U235" s="172"/>
      <c r="V235" s="172"/>
      <c r="W235" s="172"/>
      <c r="X235" s="172"/>
      <c r="Y235" s="172"/>
      <c r="Z235" s="172"/>
      <c r="AA235" s="172"/>
      <c r="AB235" s="172"/>
      <c r="AC235" s="172"/>
      <c r="AD235" s="172"/>
      <c r="AG235">
        <f t="shared" si="43"/>
        <v>0</v>
      </c>
      <c r="AH235"/>
      <c r="AI235">
        <f t="shared" si="44"/>
        <v>0</v>
      </c>
      <c r="AJ235"/>
      <c r="AK235">
        <f t="shared" si="45"/>
        <v>0</v>
      </c>
    </row>
    <row r="236" spans="1:37" ht="24" customHeight="1">
      <c r="A236" s="72"/>
      <c r="B236" s="8"/>
      <c r="C236" s="117" t="s">
        <v>70</v>
      </c>
      <c r="D236" s="213" t="s">
        <v>210</v>
      </c>
      <c r="E236" s="213"/>
      <c r="F236" s="213"/>
      <c r="G236" s="213"/>
      <c r="H236" s="213"/>
      <c r="I236" s="213"/>
      <c r="J236" s="213"/>
      <c r="K236" s="213"/>
      <c r="L236" s="213"/>
      <c r="M236" s="213"/>
      <c r="N236" s="213"/>
      <c r="O236" s="211"/>
      <c r="P236" s="173"/>
      <c r="Q236" s="173"/>
      <c r="R236" s="212"/>
      <c r="S236" s="172"/>
      <c r="T236" s="172"/>
      <c r="U236" s="172"/>
      <c r="V236" s="172"/>
      <c r="W236" s="172"/>
      <c r="X236" s="172"/>
      <c r="Y236" s="172"/>
      <c r="Z236" s="172"/>
      <c r="AA236" s="172"/>
      <c r="AB236" s="172"/>
      <c r="AC236" s="172"/>
      <c r="AD236" s="172"/>
      <c r="AG236">
        <f t="shared" si="43"/>
        <v>0</v>
      </c>
      <c r="AH236"/>
      <c r="AI236">
        <f t="shared" si="44"/>
        <v>0</v>
      </c>
      <c r="AJ236"/>
      <c r="AK236">
        <f t="shared" si="45"/>
        <v>0</v>
      </c>
    </row>
    <row r="237" spans="1:37" ht="24" customHeight="1">
      <c r="A237" s="72"/>
      <c r="B237" s="8"/>
      <c r="C237" s="117" t="s">
        <v>71</v>
      </c>
      <c r="D237" s="213" t="s">
        <v>211</v>
      </c>
      <c r="E237" s="213"/>
      <c r="F237" s="213"/>
      <c r="G237" s="213"/>
      <c r="H237" s="213"/>
      <c r="I237" s="213"/>
      <c r="J237" s="213"/>
      <c r="K237" s="213"/>
      <c r="L237" s="213"/>
      <c r="M237" s="213"/>
      <c r="N237" s="213"/>
      <c r="O237" s="211"/>
      <c r="P237" s="173"/>
      <c r="Q237" s="173"/>
      <c r="R237" s="212"/>
      <c r="S237" s="172"/>
      <c r="T237" s="172"/>
      <c r="U237" s="172"/>
      <c r="V237" s="172"/>
      <c r="W237" s="172"/>
      <c r="X237" s="172"/>
      <c r="Y237" s="172"/>
      <c r="Z237" s="172"/>
      <c r="AA237" s="172"/>
      <c r="AB237" s="172"/>
      <c r="AC237" s="172"/>
      <c r="AD237" s="172"/>
      <c r="AG237">
        <f t="shared" si="43"/>
        <v>0</v>
      </c>
      <c r="AH237"/>
      <c r="AI237">
        <f t="shared" si="44"/>
        <v>0</v>
      </c>
      <c r="AJ237"/>
      <c r="AK237">
        <f t="shared" si="45"/>
        <v>0</v>
      </c>
    </row>
    <row r="238" spans="1:37" ht="24" customHeight="1">
      <c r="A238" s="72"/>
      <c r="B238" s="8"/>
      <c r="C238" s="117" t="s">
        <v>72</v>
      </c>
      <c r="D238" s="213" t="s">
        <v>449</v>
      </c>
      <c r="E238" s="213"/>
      <c r="F238" s="213"/>
      <c r="G238" s="213"/>
      <c r="H238" s="213"/>
      <c r="I238" s="213"/>
      <c r="J238" s="213"/>
      <c r="K238" s="213"/>
      <c r="L238" s="213"/>
      <c r="M238" s="213"/>
      <c r="N238" s="213"/>
      <c r="O238" s="211"/>
      <c r="P238" s="173"/>
      <c r="Q238" s="173"/>
      <c r="R238" s="212"/>
      <c r="S238" s="172"/>
      <c r="T238" s="172"/>
      <c r="U238" s="172"/>
      <c r="V238" s="172"/>
      <c r="W238" s="172"/>
      <c r="X238" s="172"/>
      <c r="Y238" s="172"/>
      <c r="Z238" s="172"/>
      <c r="AA238" s="172"/>
      <c r="AB238" s="172"/>
      <c r="AC238" s="172"/>
      <c r="AD238" s="172"/>
      <c r="AG238">
        <f t="shared" si="43"/>
        <v>0</v>
      </c>
      <c r="AH238"/>
      <c r="AI238">
        <f t="shared" si="44"/>
        <v>0</v>
      </c>
      <c r="AJ238"/>
      <c r="AK238">
        <f t="shared" si="45"/>
        <v>0</v>
      </c>
    </row>
    <row r="239" spans="1:37" ht="15" customHeight="1">
      <c r="A239" s="72"/>
      <c r="B239" s="8"/>
      <c r="C239" s="117" t="s">
        <v>73</v>
      </c>
      <c r="D239" s="213" t="s">
        <v>212</v>
      </c>
      <c r="E239" s="213"/>
      <c r="F239" s="213"/>
      <c r="G239" s="213"/>
      <c r="H239" s="213"/>
      <c r="I239" s="213"/>
      <c r="J239" s="213"/>
      <c r="K239" s="213"/>
      <c r="L239" s="213"/>
      <c r="M239" s="213"/>
      <c r="N239" s="213"/>
      <c r="O239" s="211"/>
      <c r="P239" s="173"/>
      <c r="Q239" s="173"/>
      <c r="R239" s="212"/>
      <c r="S239" s="172"/>
      <c r="T239" s="172"/>
      <c r="U239" s="172"/>
      <c r="V239" s="172"/>
      <c r="W239" s="172"/>
      <c r="X239" s="172"/>
      <c r="Y239" s="172"/>
      <c r="Z239" s="172"/>
      <c r="AA239" s="172"/>
      <c r="AB239" s="172"/>
      <c r="AC239" s="172"/>
      <c r="AD239" s="172"/>
      <c r="AG239">
        <f t="shared" si="43"/>
        <v>0</v>
      </c>
      <c r="AH239"/>
      <c r="AI239">
        <f t="shared" si="44"/>
        <v>0</v>
      </c>
      <c r="AJ239"/>
      <c r="AK239">
        <f t="shared" si="45"/>
        <v>0</v>
      </c>
    </row>
    <row r="240" spans="1:37" ht="15" customHeight="1">
      <c r="A240" s="72"/>
      <c r="B240" s="8"/>
      <c r="C240" s="117" t="s">
        <v>74</v>
      </c>
      <c r="D240" s="213" t="s">
        <v>213</v>
      </c>
      <c r="E240" s="213"/>
      <c r="F240" s="213"/>
      <c r="G240" s="213"/>
      <c r="H240" s="213"/>
      <c r="I240" s="213"/>
      <c r="J240" s="213"/>
      <c r="K240" s="213"/>
      <c r="L240" s="213"/>
      <c r="M240" s="213"/>
      <c r="N240" s="213"/>
      <c r="O240" s="211"/>
      <c r="P240" s="173"/>
      <c r="Q240" s="173"/>
      <c r="R240" s="212"/>
      <c r="S240" s="172"/>
      <c r="T240" s="172"/>
      <c r="U240" s="172"/>
      <c r="V240" s="172"/>
      <c r="W240" s="172"/>
      <c r="X240" s="172"/>
      <c r="Y240" s="172"/>
      <c r="Z240" s="172"/>
      <c r="AA240" s="172"/>
      <c r="AB240" s="172"/>
      <c r="AC240" s="172"/>
      <c r="AD240" s="172"/>
      <c r="AG240">
        <f t="shared" si="43"/>
        <v>0</v>
      </c>
      <c r="AH240"/>
      <c r="AI240">
        <f t="shared" si="44"/>
        <v>0</v>
      </c>
      <c r="AJ240"/>
      <c r="AK240">
        <f t="shared" si="45"/>
        <v>0</v>
      </c>
    </row>
    <row r="241" spans="1:79" ht="48" customHeight="1">
      <c r="A241" s="72"/>
      <c r="B241" s="8"/>
      <c r="C241" s="117" t="s">
        <v>75</v>
      </c>
      <c r="D241" s="213" t="s">
        <v>450</v>
      </c>
      <c r="E241" s="213"/>
      <c r="F241" s="213"/>
      <c r="G241" s="213"/>
      <c r="H241" s="213"/>
      <c r="I241" s="213"/>
      <c r="J241" s="213"/>
      <c r="K241" s="213"/>
      <c r="L241" s="213"/>
      <c r="M241" s="213"/>
      <c r="N241" s="213"/>
      <c r="O241" s="211"/>
      <c r="P241" s="173"/>
      <c r="Q241" s="173"/>
      <c r="R241" s="212"/>
      <c r="S241" s="172"/>
      <c r="T241" s="172"/>
      <c r="U241" s="172"/>
      <c r="V241" s="172"/>
      <c r="W241" s="172"/>
      <c r="X241" s="172"/>
      <c r="Y241" s="172"/>
      <c r="Z241" s="172"/>
      <c r="AA241" s="172"/>
      <c r="AB241" s="172"/>
      <c r="AC241" s="172"/>
      <c r="AD241" s="172"/>
      <c r="AG241">
        <f t="shared" si="43"/>
        <v>0</v>
      </c>
      <c r="AH241"/>
      <c r="AI241">
        <f t="shared" si="44"/>
        <v>0</v>
      </c>
      <c r="AJ241"/>
      <c r="AK241">
        <f t="shared" si="45"/>
        <v>0</v>
      </c>
    </row>
    <row r="242" spans="1:79" ht="15" customHeight="1">
      <c r="A242" s="72"/>
      <c r="B242" s="8"/>
      <c r="C242" s="117" t="s">
        <v>76</v>
      </c>
      <c r="D242" s="213" t="s">
        <v>214</v>
      </c>
      <c r="E242" s="213"/>
      <c r="F242" s="213"/>
      <c r="G242" s="213"/>
      <c r="H242" s="213"/>
      <c r="I242" s="213"/>
      <c r="J242" s="213"/>
      <c r="K242" s="213"/>
      <c r="L242" s="213"/>
      <c r="M242" s="213"/>
      <c r="N242" s="213"/>
      <c r="O242" s="211"/>
      <c r="P242" s="173"/>
      <c r="Q242" s="173"/>
      <c r="R242" s="212"/>
      <c r="S242" s="172"/>
      <c r="T242" s="172"/>
      <c r="U242" s="172"/>
      <c r="V242" s="172"/>
      <c r="W242" s="172"/>
      <c r="X242" s="172"/>
      <c r="Y242" s="172"/>
      <c r="Z242" s="172"/>
      <c r="AA242" s="172"/>
      <c r="AB242" s="172"/>
      <c r="AC242" s="172"/>
      <c r="AD242" s="172"/>
      <c r="AG242">
        <f t="shared" si="43"/>
        <v>0</v>
      </c>
      <c r="AH242"/>
      <c r="AI242">
        <f t="shared" si="44"/>
        <v>0</v>
      </c>
      <c r="AJ242"/>
      <c r="AK242">
        <f t="shared" si="45"/>
        <v>0</v>
      </c>
    </row>
    <row r="243" spans="1:79" ht="15" customHeight="1">
      <c r="A243" s="72"/>
      <c r="B243" s="8"/>
      <c r="C243" s="117" t="s">
        <v>77</v>
      </c>
      <c r="D243" s="213" t="s">
        <v>215</v>
      </c>
      <c r="E243" s="213"/>
      <c r="F243" s="213"/>
      <c r="G243" s="213"/>
      <c r="H243" s="213"/>
      <c r="I243" s="213"/>
      <c r="J243" s="213"/>
      <c r="K243" s="213"/>
      <c r="L243" s="213"/>
      <c r="M243" s="213"/>
      <c r="N243" s="213"/>
      <c r="O243" s="211"/>
      <c r="P243" s="173"/>
      <c r="Q243" s="173"/>
      <c r="R243" s="212"/>
      <c r="S243" s="172"/>
      <c r="T243" s="172"/>
      <c r="U243" s="172"/>
      <c r="V243" s="172"/>
      <c r="W243" s="172"/>
      <c r="X243" s="172"/>
      <c r="Y243" s="172"/>
      <c r="Z243" s="172"/>
      <c r="AA243" s="172"/>
      <c r="AB243" s="172"/>
      <c r="AC243" s="172"/>
      <c r="AD243" s="172"/>
      <c r="AG243">
        <f t="shared" si="43"/>
        <v>0</v>
      </c>
      <c r="AH243"/>
      <c r="AI243">
        <f t="shared" si="44"/>
        <v>0</v>
      </c>
      <c r="AJ243"/>
      <c r="AK243">
        <f t="shared" si="45"/>
        <v>0</v>
      </c>
    </row>
    <row r="244" spans="1:79" ht="15" customHeight="1">
      <c r="A244" s="72"/>
      <c r="B244" s="8"/>
      <c r="C244"/>
      <c r="D244"/>
      <c r="E244"/>
      <c r="F244"/>
      <c r="G244"/>
      <c r="H244"/>
      <c r="I244"/>
      <c r="J244"/>
      <c r="K244"/>
      <c r="L244"/>
      <c r="M244"/>
      <c r="N244"/>
      <c r="O244"/>
      <c r="P244"/>
      <c r="Q244"/>
      <c r="R244"/>
      <c r="S244"/>
      <c r="T244"/>
      <c r="U244"/>
      <c r="V244"/>
      <c r="W244"/>
      <c r="X244"/>
      <c r="Y244"/>
      <c r="Z244"/>
      <c r="AA244"/>
      <c r="AB244"/>
      <c r="AC244"/>
      <c r="AD244"/>
      <c r="AG244" s="108">
        <f>+SUM(AG224:AG243)</f>
        <v>0</v>
      </c>
      <c r="AI244" s="108">
        <f>+SUM(AI224:AI243)</f>
        <v>0</v>
      </c>
      <c r="AK244" s="108">
        <f>+SUM(AK224:AK243)</f>
        <v>0</v>
      </c>
    </row>
    <row r="245" spans="1:79" ht="45" customHeight="1">
      <c r="A245" s="72"/>
      <c r="B245" s="8"/>
      <c r="C245" s="249" t="s">
        <v>451</v>
      </c>
      <c r="D245" s="249"/>
      <c r="E245" s="249"/>
      <c r="F245" s="250"/>
      <c r="G245" s="250"/>
      <c r="H245" s="250"/>
      <c r="I245" s="250"/>
      <c r="J245" s="250"/>
      <c r="K245" s="250"/>
      <c r="L245" s="250"/>
      <c r="M245" s="250"/>
      <c r="N245" s="250"/>
      <c r="O245" s="250"/>
      <c r="P245" s="250"/>
      <c r="Q245" s="250"/>
      <c r="R245" s="250"/>
      <c r="S245" s="250"/>
      <c r="T245" s="250"/>
      <c r="U245" s="250"/>
      <c r="V245" s="250"/>
      <c r="W245" s="250"/>
      <c r="X245" s="250"/>
      <c r="Y245" s="250"/>
      <c r="Z245" s="250"/>
      <c r="AA245" s="250"/>
      <c r="AB245" s="250"/>
      <c r="AC245" s="250"/>
      <c r="AD245" s="250"/>
      <c r="AG245" s="99">
        <f>+COUNTIF(AA218:AB243,"X")</f>
        <v>0</v>
      </c>
      <c r="AH245">
        <f>+IF(AG215=AH215,0,IF(OR(AND(AG245=0,F245=""),AND(AG245&lt;&gt;0,F245&lt;&gt;"")),0,1))</f>
        <v>0</v>
      </c>
    </row>
    <row r="246" spans="1:79" ht="15" customHeight="1">
      <c r="A246" s="72"/>
      <c r="B246" s="8"/>
      <c r="C246"/>
      <c r="D246"/>
      <c r="E246"/>
      <c r="F246"/>
      <c r="G246"/>
      <c r="H246"/>
      <c r="I246"/>
      <c r="J246"/>
      <c r="K246"/>
      <c r="L246"/>
      <c r="M246"/>
      <c r="N246"/>
      <c r="O246"/>
      <c r="P246"/>
      <c r="Q246"/>
      <c r="R246"/>
      <c r="S246"/>
      <c r="T246"/>
      <c r="U246"/>
      <c r="V246"/>
      <c r="W246"/>
      <c r="X246"/>
      <c r="Y246"/>
      <c r="Z246"/>
      <c r="AA246"/>
      <c r="AB246"/>
      <c r="AC246"/>
      <c r="AD246"/>
    </row>
    <row r="247" spans="1:79" ht="24" customHeight="1">
      <c r="A247" s="72"/>
      <c r="B247" s="8"/>
      <c r="C247" s="217" t="s">
        <v>194</v>
      </c>
      <c r="D247" s="217"/>
      <c r="E247" s="217"/>
      <c r="F247" s="217"/>
      <c r="G247" s="217"/>
      <c r="H247" s="217"/>
      <c r="I247" s="217"/>
      <c r="J247" s="217"/>
      <c r="K247" s="217"/>
      <c r="L247" s="217"/>
      <c r="M247" s="217"/>
      <c r="N247" s="217"/>
      <c r="O247" s="217"/>
      <c r="P247" s="217"/>
      <c r="Q247" s="217"/>
      <c r="R247" s="217"/>
      <c r="S247" s="217"/>
      <c r="T247" s="217"/>
      <c r="U247" s="217"/>
      <c r="V247" s="217"/>
      <c r="W247" s="217"/>
      <c r="X247" s="217"/>
      <c r="Y247" s="217"/>
      <c r="Z247" s="217"/>
      <c r="AA247" s="217"/>
      <c r="AB247" s="217"/>
      <c r="AC247" s="217"/>
      <c r="AD247" s="217"/>
    </row>
    <row r="248" spans="1:79" ht="60" customHeight="1">
      <c r="A248" s="72"/>
      <c r="B248" s="8"/>
      <c r="C248" s="230"/>
      <c r="D248" s="230"/>
      <c r="E248" s="230"/>
      <c r="F248" s="230"/>
      <c r="G248" s="230"/>
      <c r="H248" s="230"/>
      <c r="I248" s="230"/>
      <c r="J248" s="230"/>
      <c r="K248" s="230"/>
      <c r="L248" s="230"/>
      <c r="M248" s="230"/>
      <c r="N248" s="230"/>
      <c r="O248" s="230"/>
      <c r="P248" s="230"/>
      <c r="Q248" s="230"/>
      <c r="R248" s="230"/>
      <c r="S248" s="230"/>
      <c r="T248" s="230"/>
      <c r="U248" s="230"/>
      <c r="V248" s="230"/>
      <c r="W248" s="230"/>
      <c r="X248" s="230"/>
      <c r="Y248" s="230"/>
      <c r="Z248" s="230"/>
      <c r="AA248" s="230"/>
      <c r="AB248" s="230"/>
      <c r="AC248" s="230"/>
      <c r="AD248" s="230"/>
    </row>
    <row r="249" spans="1:79" ht="15" customHeight="1">
      <c r="A249" s="72"/>
      <c r="B249" s="8"/>
    </row>
    <row r="250" spans="1:79" ht="15" customHeight="1">
      <c r="A250" s="72"/>
      <c r="B250" s="237" t="str">
        <f>IF(AH245=0,"","Error: debe especificar la otra función.")</f>
        <v/>
      </c>
      <c r="C250" s="237"/>
      <c r="D250" s="237"/>
      <c r="E250" s="237"/>
      <c r="F250" s="237"/>
      <c r="G250" s="237"/>
      <c r="H250" s="237"/>
      <c r="I250" s="237"/>
      <c r="J250" s="237"/>
      <c r="K250" s="237"/>
      <c r="L250" s="237"/>
      <c r="M250" s="237"/>
      <c r="N250" s="237"/>
      <c r="O250" s="237"/>
      <c r="P250" s="237"/>
      <c r="Q250" s="237"/>
      <c r="R250" s="237"/>
      <c r="S250" s="237"/>
      <c r="T250" s="237"/>
      <c r="U250" s="237"/>
      <c r="V250" s="237"/>
      <c r="W250" s="237"/>
      <c r="X250" s="237"/>
      <c r="Y250" s="237"/>
      <c r="Z250" s="237"/>
      <c r="AA250" s="237"/>
      <c r="AB250" s="237"/>
      <c r="AC250" s="237"/>
      <c r="AD250" s="237"/>
    </row>
    <row r="251" spans="1:79" ht="33.75" customHeight="1">
      <c r="A251" s="72"/>
      <c r="B251" s="281" t="str">
        <f>IF(AG244=0,"","Error: verificar la selección de la columna No aplica de cada trámite o servicio de la pregunta anterior, ya que debe ser consistente al llenado, 1ᵃ instrucción")</f>
        <v/>
      </c>
      <c r="C251" s="281"/>
      <c r="D251" s="281"/>
      <c r="E251" s="281"/>
      <c r="F251" s="281"/>
      <c r="G251" s="281"/>
      <c r="H251" s="281"/>
      <c r="I251" s="281"/>
      <c r="J251" s="281"/>
      <c r="K251" s="281"/>
      <c r="L251" s="281"/>
      <c r="M251" s="281"/>
      <c r="N251" s="281"/>
      <c r="O251" s="281"/>
      <c r="P251" s="281"/>
      <c r="Q251" s="281"/>
      <c r="R251" s="281"/>
      <c r="S251" s="281"/>
      <c r="T251" s="281"/>
      <c r="U251" s="281"/>
      <c r="V251" s="281"/>
      <c r="W251" s="281"/>
      <c r="X251" s="281"/>
      <c r="Y251" s="281"/>
      <c r="Z251" s="281"/>
      <c r="AA251" s="281"/>
      <c r="AB251" s="281"/>
      <c r="AC251" s="281"/>
      <c r="AD251" s="281"/>
    </row>
    <row r="252" spans="1:79" ht="31.5" customHeight="1">
      <c r="A252" s="72"/>
      <c r="B252" s="281" t="str">
        <f>IF(AI244=0,"","Error: al seleccionar el código 1 en la columna ¿Contaba con algún sistema de información para su atención? debe seleccionar al menos una de las funciones desarrolladas o al seleccionar el código 2, 3 o 9 debe dejar el resto de la fila en blanco")</f>
        <v/>
      </c>
      <c r="C252" s="281"/>
      <c r="D252" s="281"/>
      <c r="E252" s="281"/>
      <c r="F252" s="281"/>
      <c r="G252" s="281"/>
      <c r="H252" s="281"/>
      <c r="I252" s="281"/>
      <c r="J252" s="281"/>
      <c r="K252" s="281"/>
      <c r="L252" s="281"/>
      <c r="M252" s="281"/>
      <c r="N252" s="281"/>
      <c r="O252" s="281"/>
      <c r="P252" s="281"/>
      <c r="Q252" s="281"/>
      <c r="R252" s="281"/>
      <c r="S252" s="281"/>
      <c r="T252" s="281"/>
      <c r="U252" s="281"/>
      <c r="V252" s="281"/>
      <c r="W252" s="281"/>
      <c r="X252" s="281"/>
      <c r="Y252" s="281"/>
      <c r="Z252" s="281"/>
      <c r="AA252" s="281"/>
      <c r="AB252" s="281"/>
      <c r="AC252" s="281"/>
      <c r="AD252" s="281"/>
    </row>
    <row r="253" spans="1:79" ht="15" customHeight="1">
      <c r="A253" s="72"/>
      <c r="B253" s="237" t="str">
        <f>IF(AK244=0,"","Error: revisar la 4ᵃ instrucción")</f>
        <v/>
      </c>
      <c r="C253" s="237"/>
      <c r="D253" s="237"/>
      <c r="E253" s="237"/>
      <c r="F253" s="237"/>
      <c r="G253" s="237"/>
      <c r="H253" s="237"/>
      <c r="I253" s="237"/>
      <c r="J253" s="237"/>
      <c r="K253" s="237"/>
      <c r="L253" s="237"/>
      <c r="M253" s="237"/>
      <c r="N253" s="237"/>
      <c r="O253" s="237"/>
      <c r="P253" s="237"/>
      <c r="Q253" s="237"/>
      <c r="R253" s="237"/>
      <c r="S253" s="237"/>
      <c r="T253" s="237"/>
      <c r="U253" s="237"/>
      <c r="V253" s="237"/>
      <c r="W253" s="237"/>
      <c r="X253" s="237"/>
      <c r="Y253" s="237"/>
      <c r="Z253" s="237"/>
      <c r="AA253" s="237"/>
      <c r="AB253" s="237"/>
      <c r="AC253" s="237"/>
      <c r="AD253" s="237"/>
    </row>
    <row r="254" spans="1:79" ht="15" customHeight="1">
      <c r="A254" s="72"/>
      <c r="B254" s="8"/>
      <c r="AG254" s="108" t="s">
        <v>498</v>
      </c>
    </row>
    <row r="255" spans="1:79" ht="60" customHeight="1">
      <c r="A255" s="113" t="s">
        <v>414</v>
      </c>
      <c r="B255" s="236" t="s">
        <v>411</v>
      </c>
      <c r="C255" s="236"/>
      <c r="D255" s="236"/>
      <c r="E255" s="236"/>
      <c r="F255" s="236"/>
      <c r="G255" s="236"/>
      <c r="H255" s="236"/>
      <c r="I255" s="236"/>
      <c r="J255" s="236"/>
      <c r="K255" s="236"/>
      <c r="L255" s="236"/>
      <c r="M255" s="236"/>
      <c r="N255" s="236"/>
      <c r="O255" s="236"/>
      <c r="P255" s="236"/>
      <c r="Q255" s="236"/>
      <c r="R255" s="236"/>
      <c r="S255" s="236"/>
      <c r="T255" s="236"/>
      <c r="U255" s="236"/>
      <c r="V255" s="236"/>
      <c r="W255" s="236"/>
      <c r="X255" s="236"/>
      <c r="Y255" s="236"/>
      <c r="Z255" s="236"/>
      <c r="AA255" s="236"/>
      <c r="AB255" s="236"/>
      <c r="AC255" s="236"/>
      <c r="AD255" s="236"/>
      <c r="AG255" s="108">
        <f>+COUNTBLANK(D268:AD292)</f>
        <v>675</v>
      </c>
      <c r="AH255" s="108">
        <v>675</v>
      </c>
      <c r="CA255" s="108">
        <f>+COUNTIF(D268:AD292,"NS")</f>
        <v>0</v>
      </c>
    </row>
    <row r="256" spans="1:79" ht="24" customHeight="1">
      <c r="A256" s="72"/>
      <c r="B256" s="8"/>
      <c r="C256" s="217" t="s">
        <v>452</v>
      </c>
      <c r="D256" s="217"/>
      <c r="E256" s="217"/>
      <c r="F256" s="217"/>
      <c r="G256" s="217"/>
      <c r="H256" s="217"/>
      <c r="I256" s="217"/>
      <c r="J256" s="217"/>
      <c r="K256" s="217"/>
      <c r="L256" s="217"/>
      <c r="M256" s="217"/>
      <c r="N256" s="217"/>
      <c r="O256" s="217"/>
      <c r="P256" s="217"/>
      <c r="Q256" s="217"/>
      <c r="R256" s="217"/>
      <c r="S256" s="217"/>
      <c r="T256" s="217"/>
      <c r="U256" s="217"/>
      <c r="V256" s="217"/>
      <c r="W256" s="217"/>
      <c r="X256" s="217"/>
      <c r="Y256" s="217"/>
      <c r="Z256" s="217"/>
      <c r="AA256" s="217"/>
      <c r="AB256" s="217"/>
      <c r="AC256" s="217"/>
      <c r="AD256" s="217"/>
      <c r="AF256" s="139" t="s">
        <v>520</v>
      </c>
    </row>
    <row r="257" spans="1:55" ht="72" customHeight="1">
      <c r="A257" s="72"/>
      <c r="B257" s="8"/>
      <c r="C257" s="217" t="s">
        <v>556</v>
      </c>
      <c r="D257" s="217"/>
      <c r="E257" s="217"/>
      <c r="F257" s="217"/>
      <c r="G257" s="217"/>
      <c r="H257" s="217"/>
      <c r="I257" s="217"/>
      <c r="J257" s="217"/>
      <c r="K257" s="217"/>
      <c r="L257" s="217"/>
      <c r="M257" s="217"/>
      <c r="N257" s="217"/>
      <c r="O257" s="217"/>
      <c r="P257" s="217"/>
      <c r="Q257" s="217"/>
      <c r="R257" s="217"/>
      <c r="S257" s="217"/>
      <c r="T257" s="217"/>
      <c r="U257" s="217"/>
      <c r="V257" s="217"/>
      <c r="W257" s="217"/>
      <c r="X257" s="217"/>
      <c r="Y257" s="217"/>
      <c r="Z257" s="217"/>
      <c r="AA257" s="217"/>
      <c r="AB257" s="217"/>
      <c r="AC257" s="217"/>
      <c r="AD257" s="217"/>
    </row>
    <row r="258" spans="1:55" ht="24" customHeight="1">
      <c r="A258" s="72"/>
      <c r="B258" s="8"/>
      <c r="C258" s="217" t="s">
        <v>331</v>
      </c>
      <c r="D258" s="217"/>
      <c r="E258" s="217"/>
      <c r="F258" s="217"/>
      <c r="G258" s="217"/>
      <c r="H258" s="217"/>
      <c r="I258" s="217"/>
      <c r="J258" s="217"/>
      <c r="K258" s="217"/>
      <c r="L258" s="217"/>
      <c r="M258" s="217"/>
      <c r="N258" s="217"/>
      <c r="O258" s="217"/>
      <c r="P258" s="217"/>
      <c r="Q258" s="217"/>
      <c r="R258" s="217"/>
      <c r="S258" s="217"/>
      <c r="T258" s="217"/>
      <c r="U258" s="217"/>
      <c r="V258" s="217"/>
      <c r="W258" s="217"/>
      <c r="X258" s="217"/>
      <c r="Y258" s="217"/>
      <c r="Z258" s="217"/>
      <c r="AA258" s="217"/>
      <c r="AB258" s="217"/>
      <c r="AC258" s="217"/>
      <c r="AD258" s="217"/>
    </row>
    <row r="259" spans="1:55" ht="15" customHeight="1">
      <c r="A259" s="72"/>
      <c r="B259" s="8"/>
      <c r="C259" s="218" t="s">
        <v>324</v>
      </c>
      <c r="D259" s="218"/>
      <c r="E259" s="218"/>
      <c r="F259" s="218"/>
      <c r="G259" s="218"/>
      <c r="H259" s="218"/>
      <c r="I259" s="218"/>
      <c r="J259" s="218"/>
      <c r="K259" s="218"/>
      <c r="L259" s="218"/>
      <c r="M259" s="218"/>
      <c r="N259" s="218"/>
      <c r="O259" s="218"/>
      <c r="P259" s="218"/>
      <c r="Q259" s="218"/>
      <c r="R259" s="218"/>
      <c r="S259" s="218"/>
      <c r="T259" s="218"/>
      <c r="U259" s="218"/>
      <c r="V259" s="218"/>
      <c r="W259" s="218"/>
      <c r="X259" s="218"/>
      <c r="Y259" s="218"/>
      <c r="Z259" s="218"/>
      <c r="AA259" s="218"/>
      <c r="AB259" s="218"/>
      <c r="AC259" s="218"/>
      <c r="AD259" s="218"/>
    </row>
    <row r="260" spans="1:55" ht="24" customHeight="1">
      <c r="A260" s="72"/>
      <c r="B260" s="8"/>
      <c r="C260" s="218" t="s">
        <v>325</v>
      </c>
      <c r="D260" s="218"/>
      <c r="E260" s="218"/>
      <c r="F260" s="218"/>
      <c r="G260" s="218"/>
      <c r="H260" s="218"/>
      <c r="I260" s="218"/>
      <c r="J260" s="218"/>
      <c r="K260" s="218"/>
      <c r="L260" s="218"/>
      <c r="M260" s="218"/>
      <c r="N260" s="218"/>
      <c r="O260" s="218"/>
      <c r="P260" s="218"/>
      <c r="Q260" s="218"/>
      <c r="R260" s="218"/>
      <c r="S260" s="218"/>
      <c r="T260" s="218"/>
      <c r="U260" s="218"/>
      <c r="V260" s="218"/>
      <c r="W260" s="218"/>
      <c r="X260" s="218"/>
      <c r="Y260" s="218"/>
      <c r="Z260" s="218"/>
      <c r="AA260" s="218"/>
      <c r="AB260" s="218"/>
      <c r="AC260" s="218"/>
      <c r="AD260" s="218"/>
    </row>
    <row r="261" spans="1:55" ht="36" customHeight="1">
      <c r="A261" s="72"/>
      <c r="B261" s="8"/>
      <c r="C261" s="217" t="s">
        <v>326</v>
      </c>
      <c r="D261" s="217"/>
      <c r="E261" s="217"/>
      <c r="F261" s="217"/>
      <c r="G261" s="217"/>
      <c r="H261" s="217"/>
      <c r="I261" s="217"/>
      <c r="J261" s="217"/>
      <c r="K261" s="217"/>
      <c r="L261" s="217"/>
      <c r="M261" s="217"/>
      <c r="N261" s="217"/>
      <c r="O261" s="217"/>
      <c r="P261" s="217"/>
      <c r="Q261" s="217"/>
      <c r="R261" s="217"/>
      <c r="S261" s="217"/>
      <c r="T261" s="217"/>
      <c r="U261" s="217"/>
      <c r="V261" s="217"/>
      <c r="W261" s="217"/>
      <c r="X261" s="217"/>
      <c r="Y261" s="217"/>
      <c r="Z261" s="217"/>
      <c r="AA261" s="217"/>
      <c r="AB261" s="217"/>
      <c r="AC261" s="217"/>
      <c r="AD261" s="217"/>
    </row>
    <row r="262" spans="1:55" ht="24" customHeight="1">
      <c r="A262" s="72"/>
      <c r="B262" s="8"/>
      <c r="C262" s="217" t="s">
        <v>196</v>
      </c>
      <c r="D262" s="217"/>
      <c r="E262" s="217"/>
      <c r="F262" s="217"/>
      <c r="G262" s="217"/>
      <c r="H262" s="217"/>
      <c r="I262" s="217"/>
      <c r="J262" s="217"/>
      <c r="K262" s="217"/>
      <c r="L262" s="217"/>
      <c r="M262" s="217"/>
      <c r="N262" s="217"/>
      <c r="O262" s="217"/>
      <c r="P262" s="217"/>
      <c r="Q262" s="217"/>
      <c r="R262" s="217"/>
      <c r="S262" s="217"/>
      <c r="T262" s="217"/>
      <c r="U262" s="217"/>
      <c r="V262" s="217"/>
      <c r="W262" s="217"/>
      <c r="X262" s="217"/>
      <c r="Y262" s="217"/>
      <c r="Z262" s="217"/>
      <c r="AA262" s="217"/>
      <c r="AB262" s="217"/>
      <c r="AC262" s="217"/>
      <c r="AD262" s="217"/>
    </row>
    <row r="263" spans="1:55" ht="24" customHeight="1">
      <c r="A263" s="72"/>
      <c r="B263" s="8"/>
      <c r="C263" s="217" t="s">
        <v>197</v>
      </c>
      <c r="D263" s="217"/>
      <c r="E263" s="217"/>
      <c r="F263" s="217"/>
      <c r="G263" s="217"/>
      <c r="H263" s="217"/>
      <c r="I263" s="217"/>
      <c r="J263" s="217"/>
      <c r="K263" s="217"/>
      <c r="L263" s="217"/>
      <c r="M263" s="217"/>
      <c r="N263" s="217"/>
      <c r="O263" s="217"/>
      <c r="P263" s="217"/>
      <c r="Q263" s="217"/>
      <c r="R263" s="217"/>
      <c r="S263" s="217"/>
      <c r="T263" s="217"/>
      <c r="U263" s="217"/>
      <c r="V263" s="217"/>
      <c r="W263" s="217"/>
      <c r="X263" s="217"/>
      <c r="Y263" s="217"/>
      <c r="Z263" s="217"/>
      <c r="AA263" s="217"/>
      <c r="AB263" s="217"/>
      <c r="AC263" s="217"/>
      <c r="AD263" s="217"/>
    </row>
    <row r="264" spans="1:55" ht="24" customHeight="1">
      <c r="A264" s="72"/>
      <c r="B264" s="8"/>
      <c r="C264" s="217" t="s">
        <v>332</v>
      </c>
      <c r="D264" s="217"/>
      <c r="E264" s="217"/>
      <c r="F264" s="217"/>
      <c r="G264" s="217"/>
      <c r="H264" s="217"/>
      <c r="I264" s="217"/>
      <c r="J264" s="217"/>
      <c r="K264" s="217"/>
      <c r="L264" s="217"/>
      <c r="M264" s="217"/>
      <c r="N264" s="217"/>
      <c r="O264" s="217"/>
      <c r="P264" s="217"/>
      <c r="Q264" s="217"/>
      <c r="R264" s="217"/>
      <c r="S264" s="217"/>
      <c r="T264" s="217"/>
      <c r="U264" s="217"/>
      <c r="V264" s="217"/>
      <c r="W264" s="217"/>
      <c r="X264" s="217"/>
      <c r="Y264" s="217"/>
      <c r="Z264" s="217"/>
      <c r="AA264" s="217"/>
      <c r="AB264" s="217"/>
      <c r="AC264" s="217"/>
      <c r="AD264" s="217"/>
    </row>
    <row r="265" spans="1:55" ht="15" customHeight="1">
      <c r="A265" s="72"/>
      <c r="B265" s="8"/>
      <c r="C265"/>
      <c r="D265"/>
      <c r="E265"/>
      <c r="F265"/>
      <c r="G265"/>
      <c r="H265"/>
      <c r="I265"/>
      <c r="J265"/>
      <c r="K265"/>
      <c r="L265"/>
      <c r="M265"/>
      <c r="N265"/>
      <c r="O265"/>
      <c r="P265"/>
      <c r="Q265"/>
      <c r="R265"/>
      <c r="S265"/>
      <c r="T265"/>
      <c r="U265"/>
      <c r="V265"/>
      <c r="W265"/>
      <c r="X265"/>
      <c r="Y265"/>
      <c r="Z265"/>
      <c r="AA265"/>
      <c r="AB265"/>
      <c r="AC265"/>
      <c r="AD265"/>
    </row>
    <row r="266" spans="1:55" ht="36" customHeight="1">
      <c r="A266" s="72"/>
      <c r="B266" s="8"/>
      <c r="C266" s="219" t="s">
        <v>333</v>
      </c>
      <c r="D266" s="219"/>
      <c r="E266" s="219"/>
      <c r="F266" s="219"/>
      <c r="G266" s="219"/>
      <c r="H266" s="219"/>
      <c r="I266" s="219"/>
      <c r="J266" s="219"/>
      <c r="K266" s="219"/>
      <c r="L266" s="251" t="s">
        <v>228</v>
      </c>
      <c r="M266" s="251"/>
      <c r="N266" s="151" t="s">
        <v>200</v>
      </c>
      <c r="O266" s="152"/>
      <c r="P266" s="152"/>
      <c r="Q266" s="152"/>
      <c r="R266" s="153"/>
      <c r="S266" s="240" t="s">
        <v>201</v>
      </c>
      <c r="T266" s="241"/>
      <c r="U266" s="242"/>
      <c r="V266" s="231" t="s">
        <v>202</v>
      </c>
      <c r="W266" s="232"/>
      <c r="X266" s="232"/>
      <c r="Y266" s="232"/>
      <c r="Z266" s="232"/>
      <c r="AA266" s="232"/>
      <c r="AB266" s="232"/>
      <c r="AC266" s="232"/>
      <c r="AD266" s="233"/>
    </row>
    <row r="267" spans="1:55" ht="72" customHeight="1" thickBot="1">
      <c r="A267" s="72"/>
      <c r="B267" s="8"/>
      <c r="C267" s="219"/>
      <c r="D267" s="219"/>
      <c r="E267" s="219"/>
      <c r="F267" s="219"/>
      <c r="G267" s="219"/>
      <c r="H267" s="219"/>
      <c r="I267" s="219"/>
      <c r="J267" s="219"/>
      <c r="K267" s="219"/>
      <c r="L267" s="251"/>
      <c r="M267" s="251"/>
      <c r="N267" s="127" t="s">
        <v>58</v>
      </c>
      <c r="O267" s="127" t="s">
        <v>59</v>
      </c>
      <c r="P267" s="127" t="s">
        <v>60</v>
      </c>
      <c r="Q267" s="127" t="s">
        <v>65</v>
      </c>
      <c r="R267" s="127" t="s">
        <v>66</v>
      </c>
      <c r="S267" s="243"/>
      <c r="T267" s="244"/>
      <c r="U267" s="245"/>
      <c r="V267" s="151" t="s">
        <v>102</v>
      </c>
      <c r="W267" s="152"/>
      <c r="X267" s="153"/>
      <c r="Y267" s="246" t="s">
        <v>203</v>
      </c>
      <c r="Z267" s="247"/>
      <c r="AA267" s="248"/>
      <c r="AB267" s="246" t="s">
        <v>204</v>
      </c>
      <c r="AC267" s="247"/>
      <c r="AD267" s="248"/>
      <c r="AG267" t="s">
        <v>502</v>
      </c>
      <c r="AH267"/>
      <c r="AI267"/>
      <c r="AJ267"/>
      <c r="AK267" t="s">
        <v>519</v>
      </c>
      <c r="AL267"/>
      <c r="AM267"/>
      <c r="AN267" t="s">
        <v>510</v>
      </c>
      <c r="AP267" t="s">
        <v>511</v>
      </c>
      <c r="AQ267" t="s">
        <v>512</v>
      </c>
      <c r="AR267" t="s">
        <v>513</v>
      </c>
      <c r="AS267" t="s">
        <v>514</v>
      </c>
      <c r="AT267"/>
      <c r="AU267" t="s">
        <v>501</v>
      </c>
      <c r="AV267"/>
      <c r="AW267" s="115" t="s">
        <v>521</v>
      </c>
      <c r="AX267" s="115" t="s">
        <v>514</v>
      </c>
      <c r="AY267" s="115" t="s">
        <v>522</v>
      </c>
      <c r="AZ267" s="99"/>
      <c r="BA267" s="99" t="s">
        <v>514</v>
      </c>
      <c r="BB267" s="115" t="s">
        <v>523</v>
      </c>
      <c r="BC267" s="115" t="s">
        <v>514</v>
      </c>
    </row>
    <row r="268" spans="1:55" ht="15" customHeight="1" thickBot="1">
      <c r="A268" s="72"/>
      <c r="B268" s="8"/>
      <c r="C268" s="128" t="s">
        <v>58</v>
      </c>
      <c r="D268" s="214"/>
      <c r="E268" s="215"/>
      <c r="F268" s="215"/>
      <c r="G268" s="215"/>
      <c r="H268" s="215"/>
      <c r="I268" s="215"/>
      <c r="J268" s="215"/>
      <c r="K268" s="216"/>
      <c r="L268" s="211"/>
      <c r="M268" s="212"/>
      <c r="N268" s="107"/>
      <c r="O268" s="107"/>
      <c r="P268" s="107"/>
      <c r="Q268" s="107"/>
      <c r="R268" s="107"/>
      <c r="S268" s="172"/>
      <c r="T268" s="172"/>
      <c r="U268" s="172"/>
      <c r="V268" s="172"/>
      <c r="W268" s="172"/>
      <c r="X268" s="172"/>
      <c r="Y268" s="172"/>
      <c r="Z268" s="172"/>
      <c r="AA268" s="172"/>
      <c r="AB268" s="172"/>
      <c r="AC268" s="172"/>
      <c r="AD268" s="172"/>
      <c r="AG268">
        <f>IF(AND(D268="",COUNTA($D269:$K$292)&gt;0),1,0)</f>
        <v>0</v>
      </c>
      <c r="AH268"/>
      <c r="AI268"/>
      <c r="AJ268"/>
      <c r="AK268">
        <f>+IF($AG$255=$AH$255,0,IF(OR(AND(R268="X",COUNTBLANK(N268:Q268)=4),AND(R268="",COUNTBLANK(N268:Q268)&gt;=1)),0,1))</f>
        <v>0</v>
      </c>
      <c r="AL268"/>
      <c r="AM268"/>
      <c r="AN268">
        <f t="shared" ref="AN268:AN271" si="46">+IF($AG$255=$AH$255,0,IF(OR(AND(N268="X",S268=4,COUNTBLANK(O268:R268)=4),AND(N268="X",OR(O268="X",P268="X",Q268="X"),COUNTBLANK(O268:R268)&lt;&gt;4,S268&lt;&gt;""),AND(N268="",COUNTBLANK(O268:R268)&lt;&gt;4,S268&lt;&gt;""),AND(D268="")),0,1))</f>
        <v>0</v>
      </c>
      <c r="AP268" s="96">
        <f>V268</f>
        <v>0</v>
      </c>
      <c r="AQ268" s="97">
        <f>COUNTIF(Y268:AD268,"NS")</f>
        <v>0</v>
      </c>
      <c r="AR268" s="97">
        <f>SUM(Y268:AD268)</f>
        <v>0</v>
      </c>
      <c r="AS268" s="98">
        <f>IF($AG$255=$AH$255, 0, IF(OR(AND(AP268=0, AQ268&gt;0), AND(AP268="ns", AR268&gt;0), AND(AP268="ns", AQ268=0, AR268=0)), 1, IF(OR(AND(AP268&gt;0, AQ268=2), AND(AP268="ns", AQ268=2), AND(AP268="ns", AR268=0, AQ268&gt;0), AP268=AR268, COUNTIF(V268:AD268, "NA")=COUNTA(V268:AD268)), 0, 1)))</f>
        <v>0</v>
      </c>
      <c r="AT268"/>
      <c r="AU268">
        <f>+IF($AG$255=$AH$255,0,IF(OR(AND(D268="",COUNTBLANK(L268:AD268)=19),AND(D268&lt;&gt;"",L268&lt;&gt;"",S268&lt;&gt;"",COUNTBLANK(V268:AD268)=6,COUNTBLANK(N268:R268)&lt;=4)),0,1))</f>
        <v>0</v>
      </c>
      <c r="AV268"/>
      <c r="AW268" s="115" t="b">
        <f>NOT(EXACT(D268,UPPER(D268)))</f>
        <v>0</v>
      </c>
      <c r="AX268" s="115">
        <f>COUNTIF(AW268,"VERDADERO")</f>
        <v>0</v>
      </c>
      <c r="AY268" s="115" t="str">
        <f>SUBSTITUTE( SUBSTITUTE( SUBSTITUTE( SUBSTITUTE( SUBSTITUTE( SUBSTITUTE( SUBSTITUTE( SUBSTITUTE( SUBSTITUTE( SUBSTITUTE(D268, "á", "a"), "é", "e"), "í", "i"), "ó", "o"), "ú", "u"), "Á", "A"), "É", "E"), "Í", "I"), "Ó", "O"), "Ú", "U")</f>
        <v/>
      </c>
      <c r="AZ268" s="115" t="b">
        <f>NOT(EXACT(D268,AY268))</f>
        <v>0</v>
      </c>
      <c r="BA268" s="115">
        <f>COUNTIF(AZ268,"VERDADERO")</f>
        <v>0</v>
      </c>
      <c r="BB268" s="115" t="b">
        <f>NOT(EXACT(D268,AY268))</f>
        <v>0</v>
      </c>
      <c r="BC268" s="115">
        <f>COUNTIF(BB268,"VERDADERO")</f>
        <v>0</v>
      </c>
    </row>
    <row r="269" spans="1:55" ht="15" customHeight="1" thickBot="1">
      <c r="A269" s="72"/>
      <c r="B269" s="8"/>
      <c r="C269" s="116" t="s">
        <v>59</v>
      </c>
      <c r="D269" s="214"/>
      <c r="E269" s="215"/>
      <c r="F269" s="215"/>
      <c r="G269" s="215"/>
      <c r="H269" s="215"/>
      <c r="I269" s="215"/>
      <c r="J269" s="215"/>
      <c r="K269" s="216"/>
      <c r="L269" s="211"/>
      <c r="M269" s="212"/>
      <c r="N269" s="107"/>
      <c r="O269" s="107"/>
      <c r="P269" s="107"/>
      <c r="Q269" s="107"/>
      <c r="R269" s="107"/>
      <c r="S269" s="172"/>
      <c r="T269" s="172"/>
      <c r="U269" s="172"/>
      <c r="V269" s="172"/>
      <c r="W269" s="172"/>
      <c r="X269" s="172"/>
      <c r="Y269" s="172"/>
      <c r="Z269" s="172"/>
      <c r="AA269" s="172"/>
      <c r="AB269" s="172"/>
      <c r="AC269" s="172"/>
      <c r="AD269" s="172"/>
      <c r="AG269">
        <f>IF(AND(D269="",COUNTA($D270:$K$292)&gt;0),1,0)</f>
        <v>0</v>
      </c>
      <c r="AH269"/>
      <c r="AI269"/>
      <c r="AJ269"/>
      <c r="AK269">
        <f t="shared" ref="AK269:AK292" si="47">+IF($AG$255=$AH$255,0,IF(OR(AND(R269="X",COUNTBLANK(N269:Q269)=4),AND(R269="",COUNTBLANK(N269:Q269)&gt;=1)),0,1))</f>
        <v>0</v>
      </c>
      <c r="AL269"/>
      <c r="AM269"/>
      <c r="AN269">
        <f t="shared" si="46"/>
        <v>0</v>
      </c>
      <c r="AP269" s="96">
        <f t="shared" ref="AP269:AP292" si="48">V269</f>
        <v>0</v>
      </c>
      <c r="AQ269" s="97">
        <f t="shared" ref="AQ269:AQ292" si="49">COUNTIF(Y269:AD269,"NS")</f>
        <v>0</v>
      </c>
      <c r="AR269" s="97">
        <f t="shared" ref="AR269:AR292" si="50">SUM(Y269:AD269)</f>
        <v>0</v>
      </c>
      <c r="AS269" s="98">
        <f t="shared" ref="AS269:AS292" si="51">IF($AG$255=$AH$255, 0, IF(OR(AND(AP269=0, AQ269&gt;0), AND(AP269="ns", AR269&gt;0), AND(AP269="ns", AQ269=0, AR269=0)), 1, IF(OR(AND(AP269&gt;0, AQ269=2), AND(AP269="ns", AQ269=2), AND(AP269="ns", AR269=0, AQ269&gt;0), AP269=AR269, COUNTIF(V269:AD269, "NA")=COUNTA(V269:AD269)), 0, 1)))</f>
        <v>0</v>
      </c>
      <c r="AT269"/>
      <c r="AU269">
        <f t="shared" ref="AU269:AU292" si="52">+IF($AG$255=$AH$255,0,IF(OR(AND(D269="",COUNTBLANK(L269:AD269)=19),AND(D269&lt;&gt;"",L269&lt;&gt;"",S269&lt;&gt;"",COUNTBLANK(V269:AD269)=6,COUNTBLANK(N269:R269)&lt;=4)),0,1))</f>
        <v>0</v>
      </c>
      <c r="AV269"/>
      <c r="AW269" s="115" t="b">
        <f t="shared" ref="AW269:AW292" si="53">NOT(EXACT(D269,UPPER(D269)))</f>
        <v>0</v>
      </c>
      <c r="AX269" s="115">
        <f t="shared" ref="AX269:AX292" si="54">COUNTIF(AW269,"VERDADERO")</f>
        <v>0</v>
      </c>
      <c r="AY269" s="115" t="str">
        <f t="shared" ref="AY269:AY292" si="55">SUBSTITUTE( SUBSTITUTE( SUBSTITUTE( SUBSTITUTE( SUBSTITUTE( SUBSTITUTE( SUBSTITUTE( SUBSTITUTE( SUBSTITUTE( SUBSTITUTE(D269, "á", "a"), "é", "e"), "í", "i"), "ó", "o"), "ú", "u"), "Á", "A"), "É", "E"), "Í", "I"), "Ó", "O"), "Ú", "U")</f>
        <v/>
      </c>
      <c r="AZ269" s="115" t="b">
        <f t="shared" ref="AZ269:AZ292" si="56">NOT(EXACT(D269,AY269))</f>
        <v>0</v>
      </c>
      <c r="BA269" s="115">
        <f t="shared" ref="BA269:BA292" si="57">COUNTIF(AZ269,"VERDADERO")</f>
        <v>0</v>
      </c>
      <c r="BB269" s="115" t="b">
        <f t="shared" ref="BB269:BB292" si="58">NOT(EXACT(D269,AY269))</f>
        <v>0</v>
      </c>
      <c r="BC269" s="115">
        <f t="shared" ref="BC269:BC292" si="59">COUNTIF(BB269,"VERDADERO")</f>
        <v>0</v>
      </c>
    </row>
    <row r="270" spans="1:55" ht="15" customHeight="1" thickBot="1">
      <c r="A270" s="72"/>
      <c r="B270" s="8"/>
      <c r="C270" s="129" t="s">
        <v>60</v>
      </c>
      <c r="D270" s="214"/>
      <c r="E270" s="215"/>
      <c r="F270" s="215"/>
      <c r="G270" s="215"/>
      <c r="H270" s="215"/>
      <c r="I270" s="215"/>
      <c r="J270" s="215"/>
      <c r="K270" s="216"/>
      <c r="L270" s="211"/>
      <c r="M270" s="212"/>
      <c r="N270" s="107"/>
      <c r="O270" s="107"/>
      <c r="P270" s="107"/>
      <c r="Q270" s="107"/>
      <c r="R270" s="107"/>
      <c r="S270" s="172"/>
      <c r="T270" s="172"/>
      <c r="U270" s="172"/>
      <c r="V270" s="172"/>
      <c r="W270" s="172"/>
      <c r="X270" s="172"/>
      <c r="Y270" s="172"/>
      <c r="Z270" s="172"/>
      <c r="AA270" s="172"/>
      <c r="AB270" s="172"/>
      <c r="AC270" s="172"/>
      <c r="AD270" s="172"/>
      <c r="AG270">
        <f>IF(AND(D270="",COUNTA($D271:$K$292)&gt;0),1,0)</f>
        <v>0</v>
      </c>
      <c r="AH270"/>
      <c r="AI270"/>
      <c r="AJ270"/>
      <c r="AK270">
        <f>+IF($AG$255=$AH$255,0,IF(OR(AND(R270="X",COUNTBLANK(N270:Q270)=4),AND(R270="",COUNTBLANK(N270:Q270)&gt;=1)),0,1))</f>
        <v>0</v>
      </c>
      <c r="AL270"/>
      <c r="AM270"/>
      <c r="AN270">
        <f t="shared" si="46"/>
        <v>0</v>
      </c>
      <c r="AP270" s="96">
        <f t="shared" si="48"/>
        <v>0</v>
      </c>
      <c r="AQ270" s="97">
        <f t="shared" si="49"/>
        <v>0</v>
      </c>
      <c r="AR270" s="97">
        <f t="shared" si="50"/>
        <v>0</v>
      </c>
      <c r="AS270" s="98">
        <f t="shared" si="51"/>
        <v>0</v>
      </c>
      <c r="AT270"/>
      <c r="AU270">
        <f t="shared" si="52"/>
        <v>0</v>
      </c>
      <c r="AV270"/>
      <c r="AW270" s="115" t="b">
        <f t="shared" si="53"/>
        <v>0</v>
      </c>
      <c r="AX270" s="115">
        <f t="shared" si="54"/>
        <v>0</v>
      </c>
      <c r="AY270" s="115" t="str">
        <f t="shared" si="55"/>
        <v/>
      </c>
      <c r="AZ270" s="115" t="b">
        <f t="shared" si="56"/>
        <v>0</v>
      </c>
      <c r="BA270" s="115">
        <f t="shared" si="57"/>
        <v>0</v>
      </c>
      <c r="BB270" s="115" t="b">
        <f t="shared" si="58"/>
        <v>0</v>
      </c>
      <c r="BC270" s="115">
        <f t="shared" si="59"/>
        <v>0</v>
      </c>
    </row>
    <row r="271" spans="1:55" ht="15" customHeight="1" thickBot="1">
      <c r="A271" s="72"/>
      <c r="B271" s="8"/>
      <c r="C271" s="129" t="s">
        <v>61</v>
      </c>
      <c r="D271" s="214"/>
      <c r="E271" s="215"/>
      <c r="F271" s="215"/>
      <c r="G271" s="215"/>
      <c r="H271" s="215"/>
      <c r="I271" s="215"/>
      <c r="J271" s="215"/>
      <c r="K271" s="216"/>
      <c r="L271" s="211"/>
      <c r="M271" s="212"/>
      <c r="N271" s="107"/>
      <c r="O271" s="107"/>
      <c r="P271" s="107"/>
      <c r="Q271" s="107"/>
      <c r="R271" s="107"/>
      <c r="S271" s="172"/>
      <c r="T271" s="172"/>
      <c r="U271" s="172"/>
      <c r="V271" s="172"/>
      <c r="W271" s="172"/>
      <c r="X271" s="172"/>
      <c r="Y271" s="172"/>
      <c r="Z271" s="172"/>
      <c r="AA271" s="172"/>
      <c r="AB271" s="172"/>
      <c r="AC271" s="172"/>
      <c r="AD271" s="172"/>
      <c r="AG271">
        <f>IF(AND(D271="",COUNTA($D272:$K$292)&gt;0),1,0)</f>
        <v>0</v>
      </c>
      <c r="AH271"/>
      <c r="AI271"/>
      <c r="AJ271"/>
      <c r="AK271">
        <f t="shared" si="47"/>
        <v>0</v>
      </c>
      <c r="AL271"/>
      <c r="AM271"/>
      <c r="AN271">
        <f t="shared" si="46"/>
        <v>0</v>
      </c>
      <c r="AP271" s="96">
        <f t="shared" si="48"/>
        <v>0</v>
      </c>
      <c r="AQ271" s="97">
        <f t="shared" si="49"/>
        <v>0</v>
      </c>
      <c r="AR271" s="97">
        <f t="shared" si="50"/>
        <v>0</v>
      </c>
      <c r="AS271" s="98">
        <f t="shared" si="51"/>
        <v>0</v>
      </c>
      <c r="AT271"/>
      <c r="AU271">
        <f t="shared" si="52"/>
        <v>0</v>
      </c>
      <c r="AV271"/>
      <c r="AW271" s="115" t="b">
        <f t="shared" si="53"/>
        <v>0</v>
      </c>
      <c r="AX271" s="115">
        <f t="shared" si="54"/>
        <v>0</v>
      </c>
      <c r="AY271" s="115" t="str">
        <f t="shared" si="55"/>
        <v/>
      </c>
      <c r="AZ271" s="115" t="b">
        <f t="shared" si="56"/>
        <v>0</v>
      </c>
      <c r="BA271" s="115">
        <f t="shared" si="57"/>
        <v>0</v>
      </c>
      <c r="BB271" s="115" t="b">
        <f t="shared" si="58"/>
        <v>0</v>
      </c>
      <c r="BC271" s="115">
        <f t="shared" si="59"/>
        <v>0</v>
      </c>
    </row>
    <row r="272" spans="1:55" ht="15" customHeight="1" thickBot="1">
      <c r="A272" s="72"/>
      <c r="B272" s="8"/>
      <c r="C272" s="129" t="s">
        <v>62</v>
      </c>
      <c r="D272" s="214"/>
      <c r="E272" s="215"/>
      <c r="F272" s="215"/>
      <c r="G272" s="215"/>
      <c r="H272" s="215"/>
      <c r="I272" s="215"/>
      <c r="J272" s="215"/>
      <c r="K272" s="216"/>
      <c r="L272" s="211"/>
      <c r="M272" s="212"/>
      <c r="N272" s="107"/>
      <c r="O272" s="107"/>
      <c r="P272" s="107"/>
      <c r="Q272" s="107"/>
      <c r="R272" s="107"/>
      <c r="S272" s="172"/>
      <c r="T272" s="172"/>
      <c r="U272" s="172"/>
      <c r="V272" s="172"/>
      <c r="W272" s="172"/>
      <c r="X272" s="172"/>
      <c r="Y272" s="172"/>
      <c r="Z272" s="172"/>
      <c r="AA272" s="172"/>
      <c r="AB272" s="172"/>
      <c r="AC272" s="172"/>
      <c r="AD272" s="172"/>
      <c r="AG272">
        <f>IF(AND(D272="",COUNTA($D273:$K$292)&gt;0),1,0)</f>
        <v>0</v>
      </c>
      <c r="AH272"/>
      <c r="AI272"/>
      <c r="AJ272"/>
      <c r="AK272">
        <f t="shared" si="47"/>
        <v>0</v>
      </c>
      <c r="AL272"/>
      <c r="AM272"/>
      <c r="AN272">
        <f>+IF($AG$255=$AH$255,0,IF(OR(AND(N272="X",S272=4,COUNTBLANK(O272:R272)=4),AND(N272="X",OR(O272="X",P272="X",Q272="X"),COUNTBLANK(O272:R272)&lt;&gt;4,S272&lt;&gt;""),AND(N272="",COUNTBLANK(O272:R272)&lt;&gt;4,S272&lt;&gt;""),AND(D272="")),0,1))</f>
        <v>0</v>
      </c>
      <c r="AP272" s="96">
        <f t="shared" si="48"/>
        <v>0</v>
      </c>
      <c r="AQ272" s="97">
        <f t="shared" si="49"/>
        <v>0</v>
      </c>
      <c r="AR272" s="97">
        <f t="shared" si="50"/>
        <v>0</v>
      </c>
      <c r="AS272" s="98">
        <f t="shared" si="51"/>
        <v>0</v>
      </c>
      <c r="AT272"/>
      <c r="AU272">
        <f t="shared" si="52"/>
        <v>0</v>
      </c>
      <c r="AV272"/>
      <c r="AW272" s="115" t="b">
        <f t="shared" si="53"/>
        <v>0</v>
      </c>
      <c r="AX272" s="115">
        <f t="shared" si="54"/>
        <v>0</v>
      </c>
      <c r="AY272" s="115" t="str">
        <f t="shared" si="55"/>
        <v/>
      </c>
      <c r="AZ272" s="115" t="b">
        <f t="shared" si="56"/>
        <v>0</v>
      </c>
      <c r="BA272" s="115">
        <f t="shared" si="57"/>
        <v>0</v>
      </c>
      <c r="BB272" s="115" t="b">
        <f t="shared" si="58"/>
        <v>0</v>
      </c>
      <c r="BC272" s="115">
        <f t="shared" si="59"/>
        <v>0</v>
      </c>
    </row>
    <row r="273" spans="1:55" ht="15" customHeight="1" thickBot="1">
      <c r="A273" s="72"/>
      <c r="B273" s="8"/>
      <c r="C273" s="129" t="s">
        <v>63</v>
      </c>
      <c r="D273" s="214"/>
      <c r="E273" s="215"/>
      <c r="F273" s="215"/>
      <c r="G273" s="215"/>
      <c r="H273" s="215"/>
      <c r="I273" s="215"/>
      <c r="J273" s="215"/>
      <c r="K273" s="216"/>
      <c r="L273" s="211"/>
      <c r="M273" s="212"/>
      <c r="N273" s="107"/>
      <c r="O273" s="107"/>
      <c r="P273" s="107"/>
      <c r="Q273" s="107"/>
      <c r="R273" s="107"/>
      <c r="S273" s="172"/>
      <c r="T273" s="172"/>
      <c r="U273" s="172"/>
      <c r="V273" s="172"/>
      <c r="W273" s="172"/>
      <c r="X273" s="172"/>
      <c r="Y273" s="172"/>
      <c r="Z273" s="172"/>
      <c r="AA273" s="172"/>
      <c r="AB273" s="172"/>
      <c r="AC273" s="172"/>
      <c r="AD273" s="172"/>
      <c r="AG273">
        <f>IF(AND(D273="",COUNTA($D274:$K$292)&gt;0),1,0)</f>
        <v>0</v>
      </c>
      <c r="AH273"/>
      <c r="AI273"/>
      <c r="AJ273"/>
      <c r="AK273">
        <f t="shared" si="47"/>
        <v>0</v>
      </c>
      <c r="AL273"/>
      <c r="AM273"/>
      <c r="AN273">
        <f t="shared" ref="AN273:AN292" si="60">+IF($AG$255=$AH$255,0,IF(OR(AND(N273="X",S273=4,COUNTBLANK(O273:R273)=4),AND(N273="X",OR(O273="X",P273="X",Q273="X"),COUNTBLANK(O273:R273)&lt;&gt;4,S273&lt;&gt;""),AND(N273="",COUNTBLANK(O273:R273)&lt;&gt;4,S273&lt;&gt;""),AND(D273="")),0,1))</f>
        <v>0</v>
      </c>
      <c r="AP273" s="96">
        <f t="shared" si="48"/>
        <v>0</v>
      </c>
      <c r="AQ273" s="97">
        <f t="shared" si="49"/>
        <v>0</v>
      </c>
      <c r="AR273" s="97">
        <f t="shared" si="50"/>
        <v>0</v>
      </c>
      <c r="AS273" s="98">
        <f t="shared" si="51"/>
        <v>0</v>
      </c>
      <c r="AT273"/>
      <c r="AU273">
        <f t="shared" si="52"/>
        <v>0</v>
      </c>
      <c r="AV273"/>
      <c r="AW273" s="115" t="b">
        <f t="shared" si="53"/>
        <v>0</v>
      </c>
      <c r="AX273" s="115">
        <f t="shared" si="54"/>
        <v>0</v>
      </c>
      <c r="AY273" s="115" t="str">
        <f t="shared" si="55"/>
        <v/>
      </c>
      <c r="AZ273" s="115" t="b">
        <f t="shared" si="56"/>
        <v>0</v>
      </c>
      <c r="BA273" s="115">
        <f t="shared" si="57"/>
        <v>0</v>
      </c>
      <c r="BB273" s="115" t="b">
        <f t="shared" si="58"/>
        <v>0</v>
      </c>
      <c r="BC273" s="115">
        <f t="shared" si="59"/>
        <v>0</v>
      </c>
    </row>
    <row r="274" spans="1:55" ht="15" customHeight="1" thickBot="1">
      <c r="A274" s="72"/>
      <c r="B274" s="8"/>
      <c r="C274" s="129" t="s">
        <v>64</v>
      </c>
      <c r="D274" s="214"/>
      <c r="E274" s="215"/>
      <c r="F274" s="215"/>
      <c r="G274" s="215"/>
      <c r="H274" s="215"/>
      <c r="I274" s="215"/>
      <c r="J274" s="215"/>
      <c r="K274" s="216"/>
      <c r="L274" s="211"/>
      <c r="M274" s="212"/>
      <c r="N274" s="107"/>
      <c r="O274" s="107"/>
      <c r="P274" s="107"/>
      <c r="Q274" s="107"/>
      <c r="R274" s="107"/>
      <c r="S274" s="172"/>
      <c r="T274" s="172"/>
      <c r="U274" s="172"/>
      <c r="V274" s="172"/>
      <c r="W274" s="172"/>
      <c r="X274" s="172"/>
      <c r="Y274" s="172"/>
      <c r="Z274" s="172"/>
      <c r="AA274" s="172"/>
      <c r="AB274" s="172"/>
      <c r="AC274" s="172"/>
      <c r="AD274" s="172"/>
      <c r="AG274">
        <f>IF(AND(D274="",COUNTA($D275:$K$292)&gt;0),1,0)</f>
        <v>0</v>
      </c>
      <c r="AH274"/>
      <c r="AI274"/>
      <c r="AJ274"/>
      <c r="AK274">
        <f t="shared" si="47"/>
        <v>0</v>
      </c>
      <c r="AL274"/>
      <c r="AM274"/>
      <c r="AN274">
        <f t="shared" si="60"/>
        <v>0</v>
      </c>
      <c r="AP274" s="96">
        <f t="shared" si="48"/>
        <v>0</v>
      </c>
      <c r="AQ274" s="97">
        <f t="shared" si="49"/>
        <v>0</v>
      </c>
      <c r="AR274" s="97">
        <f t="shared" si="50"/>
        <v>0</v>
      </c>
      <c r="AS274" s="98">
        <f t="shared" si="51"/>
        <v>0</v>
      </c>
      <c r="AT274"/>
      <c r="AU274">
        <f t="shared" si="52"/>
        <v>0</v>
      </c>
      <c r="AV274"/>
      <c r="AW274" s="115" t="b">
        <f t="shared" si="53"/>
        <v>0</v>
      </c>
      <c r="AX274" s="115">
        <f t="shared" si="54"/>
        <v>0</v>
      </c>
      <c r="AY274" s="115" t="str">
        <f t="shared" si="55"/>
        <v/>
      </c>
      <c r="AZ274" s="115" t="b">
        <f t="shared" si="56"/>
        <v>0</v>
      </c>
      <c r="BA274" s="115">
        <f t="shared" si="57"/>
        <v>0</v>
      </c>
      <c r="BB274" s="115" t="b">
        <f t="shared" si="58"/>
        <v>0</v>
      </c>
      <c r="BC274" s="115">
        <f t="shared" si="59"/>
        <v>0</v>
      </c>
    </row>
    <row r="275" spans="1:55" ht="15" customHeight="1" thickBot="1">
      <c r="A275" s="72"/>
      <c r="B275" s="8"/>
      <c r="C275" s="129" t="s">
        <v>65</v>
      </c>
      <c r="D275" s="214"/>
      <c r="E275" s="215"/>
      <c r="F275" s="215"/>
      <c r="G275" s="215"/>
      <c r="H275" s="215"/>
      <c r="I275" s="215"/>
      <c r="J275" s="215"/>
      <c r="K275" s="216"/>
      <c r="L275" s="211"/>
      <c r="M275" s="212"/>
      <c r="N275" s="107"/>
      <c r="O275" s="107"/>
      <c r="P275" s="107"/>
      <c r="Q275" s="107"/>
      <c r="R275" s="107"/>
      <c r="S275" s="172"/>
      <c r="T275" s="172"/>
      <c r="U275" s="172"/>
      <c r="V275" s="172"/>
      <c r="W275" s="172"/>
      <c r="X275" s="172"/>
      <c r="Y275" s="172"/>
      <c r="Z275" s="172"/>
      <c r="AA275" s="172"/>
      <c r="AB275" s="172"/>
      <c r="AC275" s="172"/>
      <c r="AD275" s="172"/>
      <c r="AG275">
        <f>IF(AND(D275="",COUNTA($D276:$K$292)&gt;0),1,0)</f>
        <v>0</v>
      </c>
      <c r="AH275"/>
      <c r="AI275"/>
      <c r="AJ275"/>
      <c r="AK275">
        <f t="shared" si="47"/>
        <v>0</v>
      </c>
      <c r="AL275"/>
      <c r="AM275"/>
      <c r="AN275">
        <f t="shared" si="60"/>
        <v>0</v>
      </c>
      <c r="AP275" s="96">
        <f t="shared" si="48"/>
        <v>0</v>
      </c>
      <c r="AQ275" s="97">
        <f t="shared" si="49"/>
        <v>0</v>
      </c>
      <c r="AR275" s="97">
        <f t="shared" si="50"/>
        <v>0</v>
      </c>
      <c r="AS275" s="98">
        <f t="shared" si="51"/>
        <v>0</v>
      </c>
      <c r="AT275"/>
      <c r="AU275">
        <f t="shared" si="52"/>
        <v>0</v>
      </c>
      <c r="AV275"/>
      <c r="AW275" s="115" t="b">
        <f t="shared" si="53"/>
        <v>0</v>
      </c>
      <c r="AX275" s="115">
        <f t="shared" si="54"/>
        <v>0</v>
      </c>
      <c r="AY275" s="115" t="str">
        <f t="shared" si="55"/>
        <v/>
      </c>
      <c r="AZ275" s="115" t="b">
        <f t="shared" si="56"/>
        <v>0</v>
      </c>
      <c r="BA275" s="115">
        <f t="shared" si="57"/>
        <v>0</v>
      </c>
      <c r="BB275" s="115" t="b">
        <f t="shared" si="58"/>
        <v>0</v>
      </c>
      <c r="BC275" s="115">
        <f t="shared" si="59"/>
        <v>0</v>
      </c>
    </row>
    <row r="276" spans="1:55" ht="15" customHeight="1" thickBot="1">
      <c r="A276" s="72"/>
      <c r="B276" s="8"/>
      <c r="C276" s="129" t="s">
        <v>66</v>
      </c>
      <c r="D276" s="214"/>
      <c r="E276" s="215"/>
      <c r="F276" s="215"/>
      <c r="G276" s="215"/>
      <c r="H276" s="215"/>
      <c r="I276" s="215"/>
      <c r="J276" s="215"/>
      <c r="K276" s="216"/>
      <c r="L276" s="211"/>
      <c r="M276" s="212"/>
      <c r="N276" s="107"/>
      <c r="O276" s="107"/>
      <c r="P276" s="107"/>
      <c r="Q276" s="107"/>
      <c r="R276" s="107"/>
      <c r="S276" s="172"/>
      <c r="T276" s="172"/>
      <c r="U276" s="172"/>
      <c r="V276" s="172"/>
      <c r="W276" s="172"/>
      <c r="X276" s="172"/>
      <c r="Y276" s="172"/>
      <c r="Z276" s="172"/>
      <c r="AA276" s="172"/>
      <c r="AB276" s="172"/>
      <c r="AC276" s="172"/>
      <c r="AD276" s="172"/>
      <c r="AG276">
        <f>IF(AND(D276="",COUNTA($D277:$K$292)&gt;0),1,0)</f>
        <v>0</v>
      </c>
      <c r="AH276"/>
      <c r="AI276"/>
      <c r="AJ276"/>
      <c r="AK276">
        <f t="shared" si="47"/>
        <v>0</v>
      </c>
      <c r="AL276"/>
      <c r="AM276"/>
      <c r="AN276">
        <f t="shared" si="60"/>
        <v>0</v>
      </c>
      <c r="AP276" s="96">
        <f t="shared" si="48"/>
        <v>0</v>
      </c>
      <c r="AQ276" s="97">
        <f t="shared" si="49"/>
        <v>0</v>
      </c>
      <c r="AR276" s="97">
        <f t="shared" si="50"/>
        <v>0</v>
      </c>
      <c r="AS276" s="98">
        <f t="shared" si="51"/>
        <v>0</v>
      </c>
      <c r="AT276"/>
      <c r="AU276">
        <f t="shared" si="52"/>
        <v>0</v>
      </c>
      <c r="AV276"/>
      <c r="AW276" s="115" t="b">
        <f t="shared" si="53"/>
        <v>0</v>
      </c>
      <c r="AX276" s="115">
        <f t="shared" si="54"/>
        <v>0</v>
      </c>
      <c r="AY276" s="115" t="str">
        <f t="shared" si="55"/>
        <v/>
      </c>
      <c r="AZ276" s="115" t="b">
        <f t="shared" si="56"/>
        <v>0</v>
      </c>
      <c r="BA276" s="115">
        <f t="shared" si="57"/>
        <v>0</v>
      </c>
      <c r="BB276" s="115" t="b">
        <f t="shared" si="58"/>
        <v>0</v>
      </c>
      <c r="BC276" s="115">
        <f t="shared" si="59"/>
        <v>0</v>
      </c>
    </row>
    <row r="277" spans="1:55" ht="15" customHeight="1" thickBot="1">
      <c r="A277" s="72"/>
      <c r="B277" s="8"/>
      <c r="C277" s="129" t="s">
        <v>67</v>
      </c>
      <c r="D277" s="214"/>
      <c r="E277" s="215"/>
      <c r="F277" s="215"/>
      <c r="G277" s="215"/>
      <c r="H277" s="215"/>
      <c r="I277" s="215"/>
      <c r="J277" s="215"/>
      <c r="K277" s="216"/>
      <c r="L277" s="211"/>
      <c r="M277" s="212"/>
      <c r="N277" s="107"/>
      <c r="O277" s="107"/>
      <c r="P277" s="107"/>
      <c r="Q277" s="107"/>
      <c r="R277" s="107"/>
      <c r="S277" s="172"/>
      <c r="T277" s="172"/>
      <c r="U277" s="172"/>
      <c r="V277" s="172"/>
      <c r="W277" s="172"/>
      <c r="X277" s="172"/>
      <c r="Y277" s="172"/>
      <c r="Z277" s="172"/>
      <c r="AA277" s="172"/>
      <c r="AB277" s="172"/>
      <c r="AC277" s="172"/>
      <c r="AD277" s="172"/>
      <c r="AG277">
        <f>IF(AND(D277="",COUNTA($D278:$K$292)&gt;0),1,0)</f>
        <v>0</v>
      </c>
      <c r="AH277"/>
      <c r="AI277"/>
      <c r="AJ277"/>
      <c r="AK277">
        <f t="shared" si="47"/>
        <v>0</v>
      </c>
      <c r="AL277"/>
      <c r="AM277"/>
      <c r="AN277">
        <f t="shared" si="60"/>
        <v>0</v>
      </c>
      <c r="AP277" s="96">
        <f t="shared" si="48"/>
        <v>0</v>
      </c>
      <c r="AQ277" s="97">
        <f t="shared" si="49"/>
        <v>0</v>
      </c>
      <c r="AR277" s="97">
        <f t="shared" si="50"/>
        <v>0</v>
      </c>
      <c r="AS277" s="98">
        <f t="shared" si="51"/>
        <v>0</v>
      </c>
      <c r="AT277"/>
      <c r="AU277">
        <f t="shared" si="52"/>
        <v>0</v>
      </c>
      <c r="AV277"/>
      <c r="AW277" s="115" t="b">
        <f t="shared" si="53"/>
        <v>0</v>
      </c>
      <c r="AX277" s="115">
        <f t="shared" si="54"/>
        <v>0</v>
      </c>
      <c r="AY277" s="115" t="str">
        <f t="shared" si="55"/>
        <v/>
      </c>
      <c r="AZ277" s="115" t="b">
        <f t="shared" si="56"/>
        <v>0</v>
      </c>
      <c r="BA277" s="115">
        <f t="shared" si="57"/>
        <v>0</v>
      </c>
      <c r="BB277" s="115" t="b">
        <f t="shared" si="58"/>
        <v>0</v>
      </c>
      <c r="BC277" s="115">
        <f t="shared" si="59"/>
        <v>0</v>
      </c>
    </row>
    <row r="278" spans="1:55" ht="15" customHeight="1" thickBot="1">
      <c r="A278" s="72"/>
      <c r="B278" s="8"/>
      <c r="C278" s="129" t="s">
        <v>68</v>
      </c>
      <c r="D278" s="214"/>
      <c r="E278" s="215"/>
      <c r="F278" s="215"/>
      <c r="G278" s="215"/>
      <c r="H278" s="215"/>
      <c r="I278" s="215"/>
      <c r="J278" s="215"/>
      <c r="K278" s="216"/>
      <c r="L278" s="211"/>
      <c r="M278" s="212"/>
      <c r="N278" s="107"/>
      <c r="O278" s="107"/>
      <c r="P278" s="107"/>
      <c r="Q278" s="107"/>
      <c r="R278" s="107"/>
      <c r="S278" s="172"/>
      <c r="T278" s="172"/>
      <c r="U278" s="172"/>
      <c r="V278" s="172"/>
      <c r="W278" s="172"/>
      <c r="X278" s="172"/>
      <c r="Y278" s="172"/>
      <c r="Z278" s="172"/>
      <c r="AA278" s="172"/>
      <c r="AB278" s="172"/>
      <c r="AC278" s="172"/>
      <c r="AD278" s="172"/>
      <c r="AG278">
        <f>IF(AND(D278="",COUNTA($D279:$K$292)&gt;0),1,0)</f>
        <v>0</v>
      </c>
      <c r="AH278"/>
      <c r="AI278"/>
      <c r="AJ278"/>
      <c r="AK278">
        <f t="shared" si="47"/>
        <v>0</v>
      </c>
      <c r="AL278"/>
      <c r="AM278"/>
      <c r="AN278">
        <f t="shared" si="60"/>
        <v>0</v>
      </c>
      <c r="AP278" s="96">
        <f t="shared" si="48"/>
        <v>0</v>
      </c>
      <c r="AQ278" s="97">
        <f t="shared" si="49"/>
        <v>0</v>
      </c>
      <c r="AR278" s="97">
        <f t="shared" si="50"/>
        <v>0</v>
      </c>
      <c r="AS278" s="98">
        <f t="shared" si="51"/>
        <v>0</v>
      </c>
      <c r="AT278"/>
      <c r="AU278">
        <f t="shared" si="52"/>
        <v>0</v>
      </c>
      <c r="AV278"/>
      <c r="AW278" s="115" t="b">
        <f t="shared" si="53"/>
        <v>0</v>
      </c>
      <c r="AX278" s="115">
        <f t="shared" si="54"/>
        <v>0</v>
      </c>
      <c r="AY278" s="115" t="str">
        <f t="shared" si="55"/>
        <v/>
      </c>
      <c r="AZ278" s="115" t="b">
        <f t="shared" si="56"/>
        <v>0</v>
      </c>
      <c r="BA278" s="115">
        <f t="shared" si="57"/>
        <v>0</v>
      </c>
      <c r="BB278" s="115" t="b">
        <f t="shared" si="58"/>
        <v>0</v>
      </c>
      <c r="BC278" s="115">
        <f t="shared" si="59"/>
        <v>0</v>
      </c>
    </row>
    <row r="279" spans="1:55" ht="15" customHeight="1" thickBot="1">
      <c r="A279" s="72"/>
      <c r="B279" s="8"/>
      <c r="C279" s="129" t="s">
        <v>69</v>
      </c>
      <c r="D279" s="214"/>
      <c r="E279" s="215"/>
      <c r="F279" s="215"/>
      <c r="G279" s="215"/>
      <c r="H279" s="215"/>
      <c r="I279" s="215"/>
      <c r="J279" s="215"/>
      <c r="K279" s="216"/>
      <c r="L279" s="211"/>
      <c r="M279" s="212"/>
      <c r="N279" s="107"/>
      <c r="O279" s="107"/>
      <c r="P279" s="107"/>
      <c r="Q279" s="107"/>
      <c r="R279" s="107"/>
      <c r="S279" s="172"/>
      <c r="T279" s="172"/>
      <c r="U279" s="172"/>
      <c r="V279" s="172"/>
      <c r="W279" s="172"/>
      <c r="X279" s="172"/>
      <c r="Y279" s="172"/>
      <c r="Z279" s="172"/>
      <c r="AA279" s="172"/>
      <c r="AB279" s="172"/>
      <c r="AC279" s="172"/>
      <c r="AD279" s="172"/>
      <c r="AG279">
        <f>IF(AND(D279="",COUNTA($D280:$K$292)&gt;0),1,0)</f>
        <v>0</v>
      </c>
      <c r="AH279"/>
      <c r="AI279"/>
      <c r="AJ279"/>
      <c r="AK279">
        <f t="shared" si="47"/>
        <v>0</v>
      </c>
      <c r="AL279"/>
      <c r="AM279"/>
      <c r="AN279">
        <f t="shared" si="60"/>
        <v>0</v>
      </c>
      <c r="AP279" s="96">
        <f t="shared" si="48"/>
        <v>0</v>
      </c>
      <c r="AQ279" s="97">
        <f t="shared" si="49"/>
        <v>0</v>
      </c>
      <c r="AR279" s="97">
        <f t="shared" si="50"/>
        <v>0</v>
      </c>
      <c r="AS279" s="98">
        <f t="shared" si="51"/>
        <v>0</v>
      </c>
      <c r="AT279"/>
      <c r="AU279">
        <f t="shared" si="52"/>
        <v>0</v>
      </c>
      <c r="AV279"/>
      <c r="AW279" s="115" t="b">
        <f t="shared" si="53"/>
        <v>0</v>
      </c>
      <c r="AX279" s="115">
        <f t="shared" si="54"/>
        <v>0</v>
      </c>
      <c r="AY279" s="115" t="str">
        <f t="shared" si="55"/>
        <v/>
      </c>
      <c r="AZ279" s="115" t="b">
        <f t="shared" si="56"/>
        <v>0</v>
      </c>
      <c r="BA279" s="115">
        <f t="shared" si="57"/>
        <v>0</v>
      </c>
      <c r="BB279" s="115" t="b">
        <f t="shared" si="58"/>
        <v>0</v>
      </c>
      <c r="BC279" s="115">
        <f t="shared" si="59"/>
        <v>0</v>
      </c>
    </row>
    <row r="280" spans="1:55" ht="15" customHeight="1" thickBot="1">
      <c r="A280" s="72"/>
      <c r="B280" s="8"/>
      <c r="C280" s="129" t="s">
        <v>70</v>
      </c>
      <c r="D280" s="214"/>
      <c r="E280" s="215"/>
      <c r="F280" s="215"/>
      <c r="G280" s="215"/>
      <c r="H280" s="215"/>
      <c r="I280" s="215"/>
      <c r="J280" s="215"/>
      <c r="K280" s="216"/>
      <c r="L280" s="211"/>
      <c r="M280" s="212"/>
      <c r="N280" s="107"/>
      <c r="O280" s="107"/>
      <c r="P280" s="107"/>
      <c r="Q280" s="107"/>
      <c r="R280" s="107"/>
      <c r="S280" s="172"/>
      <c r="T280" s="172"/>
      <c r="U280" s="172"/>
      <c r="V280" s="172"/>
      <c r="W280" s="172"/>
      <c r="X280" s="172"/>
      <c r="Y280" s="172"/>
      <c r="Z280" s="172"/>
      <c r="AA280" s="172"/>
      <c r="AB280" s="172"/>
      <c r="AC280" s="172"/>
      <c r="AD280" s="172"/>
      <c r="AG280">
        <f>IF(AND(D280="",COUNTA($D281:$K$292)&gt;0),1,0)</f>
        <v>0</v>
      </c>
      <c r="AH280"/>
      <c r="AI280"/>
      <c r="AJ280"/>
      <c r="AK280">
        <f t="shared" si="47"/>
        <v>0</v>
      </c>
      <c r="AL280"/>
      <c r="AM280"/>
      <c r="AN280">
        <f t="shared" si="60"/>
        <v>0</v>
      </c>
      <c r="AP280" s="96">
        <f t="shared" si="48"/>
        <v>0</v>
      </c>
      <c r="AQ280" s="97">
        <f t="shared" si="49"/>
        <v>0</v>
      </c>
      <c r="AR280" s="97">
        <f t="shared" si="50"/>
        <v>0</v>
      </c>
      <c r="AS280" s="98">
        <f t="shared" si="51"/>
        <v>0</v>
      </c>
      <c r="AT280"/>
      <c r="AU280">
        <f t="shared" si="52"/>
        <v>0</v>
      </c>
      <c r="AV280"/>
      <c r="AW280" s="115" t="b">
        <f t="shared" si="53"/>
        <v>0</v>
      </c>
      <c r="AX280" s="115">
        <f t="shared" si="54"/>
        <v>0</v>
      </c>
      <c r="AY280" s="115" t="str">
        <f t="shared" si="55"/>
        <v/>
      </c>
      <c r="AZ280" s="115" t="b">
        <f t="shared" si="56"/>
        <v>0</v>
      </c>
      <c r="BA280" s="115">
        <f t="shared" si="57"/>
        <v>0</v>
      </c>
      <c r="BB280" s="115" t="b">
        <f t="shared" si="58"/>
        <v>0</v>
      </c>
      <c r="BC280" s="115">
        <f t="shared" si="59"/>
        <v>0</v>
      </c>
    </row>
    <row r="281" spans="1:55" ht="15" customHeight="1" thickBot="1">
      <c r="A281" s="72"/>
      <c r="B281" s="8"/>
      <c r="C281" s="129" t="s">
        <v>71</v>
      </c>
      <c r="D281" s="214"/>
      <c r="E281" s="215"/>
      <c r="F281" s="215"/>
      <c r="G281" s="215"/>
      <c r="H281" s="215"/>
      <c r="I281" s="215"/>
      <c r="J281" s="215"/>
      <c r="K281" s="216"/>
      <c r="L281" s="211"/>
      <c r="M281" s="212"/>
      <c r="N281" s="107"/>
      <c r="O281" s="107"/>
      <c r="P281" s="107"/>
      <c r="Q281" s="107"/>
      <c r="R281" s="107"/>
      <c r="S281" s="172"/>
      <c r="T281" s="172"/>
      <c r="U281" s="172"/>
      <c r="V281" s="172"/>
      <c r="W281" s="172"/>
      <c r="X281" s="172"/>
      <c r="Y281" s="172"/>
      <c r="Z281" s="172"/>
      <c r="AA281" s="172"/>
      <c r="AB281" s="172"/>
      <c r="AC281" s="172"/>
      <c r="AD281" s="172"/>
      <c r="AG281">
        <f>IF(AND(D281="",COUNTA($D282:$K$292)&gt;0),1,0)</f>
        <v>0</v>
      </c>
      <c r="AH281"/>
      <c r="AI281"/>
      <c r="AJ281"/>
      <c r="AK281">
        <f t="shared" si="47"/>
        <v>0</v>
      </c>
      <c r="AL281"/>
      <c r="AM281"/>
      <c r="AN281">
        <f t="shared" si="60"/>
        <v>0</v>
      </c>
      <c r="AP281" s="96">
        <f t="shared" si="48"/>
        <v>0</v>
      </c>
      <c r="AQ281" s="97">
        <f t="shared" si="49"/>
        <v>0</v>
      </c>
      <c r="AR281" s="97">
        <f t="shared" si="50"/>
        <v>0</v>
      </c>
      <c r="AS281" s="98">
        <f t="shared" si="51"/>
        <v>0</v>
      </c>
      <c r="AT281"/>
      <c r="AU281">
        <f t="shared" si="52"/>
        <v>0</v>
      </c>
      <c r="AV281"/>
      <c r="AW281" s="115" t="b">
        <f t="shared" si="53"/>
        <v>0</v>
      </c>
      <c r="AX281" s="115">
        <f t="shared" si="54"/>
        <v>0</v>
      </c>
      <c r="AY281" s="115" t="str">
        <f t="shared" si="55"/>
        <v/>
      </c>
      <c r="AZ281" s="115" t="b">
        <f t="shared" si="56"/>
        <v>0</v>
      </c>
      <c r="BA281" s="115">
        <f t="shared" si="57"/>
        <v>0</v>
      </c>
      <c r="BB281" s="115" t="b">
        <f t="shared" si="58"/>
        <v>0</v>
      </c>
      <c r="BC281" s="115">
        <f t="shared" si="59"/>
        <v>0</v>
      </c>
    </row>
    <row r="282" spans="1:55" ht="15" customHeight="1" thickBot="1">
      <c r="A282" s="72"/>
      <c r="B282" s="8"/>
      <c r="C282" s="129" t="s">
        <v>72</v>
      </c>
      <c r="D282" s="214"/>
      <c r="E282" s="215"/>
      <c r="F282" s="215"/>
      <c r="G282" s="215"/>
      <c r="H282" s="215"/>
      <c r="I282" s="215"/>
      <c r="J282" s="215"/>
      <c r="K282" s="216"/>
      <c r="L282" s="211"/>
      <c r="M282" s="212"/>
      <c r="N282" s="107"/>
      <c r="O282" s="107"/>
      <c r="P282" s="107"/>
      <c r="Q282" s="107"/>
      <c r="R282" s="107"/>
      <c r="S282" s="172"/>
      <c r="T282" s="172"/>
      <c r="U282" s="172"/>
      <c r="V282" s="172"/>
      <c r="W282" s="172"/>
      <c r="X282" s="172"/>
      <c r="Y282" s="172"/>
      <c r="Z282" s="172"/>
      <c r="AA282" s="172"/>
      <c r="AB282" s="172"/>
      <c r="AC282" s="172"/>
      <c r="AD282" s="172"/>
      <c r="AG282">
        <f>IF(AND(D282="",COUNTA($D283:$K$292)&gt;0),1,0)</f>
        <v>0</v>
      </c>
      <c r="AH282"/>
      <c r="AI282"/>
      <c r="AJ282"/>
      <c r="AK282">
        <f t="shared" si="47"/>
        <v>0</v>
      </c>
      <c r="AL282"/>
      <c r="AM282"/>
      <c r="AN282">
        <f t="shared" si="60"/>
        <v>0</v>
      </c>
      <c r="AP282" s="96">
        <f t="shared" si="48"/>
        <v>0</v>
      </c>
      <c r="AQ282" s="97">
        <f t="shared" si="49"/>
        <v>0</v>
      </c>
      <c r="AR282" s="97">
        <f t="shared" si="50"/>
        <v>0</v>
      </c>
      <c r="AS282" s="98">
        <f t="shared" si="51"/>
        <v>0</v>
      </c>
      <c r="AT282"/>
      <c r="AU282">
        <f t="shared" si="52"/>
        <v>0</v>
      </c>
      <c r="AV282"/>
      <c r="AW282" s="115" t="b">
        <f t="shared" si="53"/>
        <v>0</v>
      </c>
      <c r="AX282" s="115">
        <f t="shared" si="54"/>
        <v>0</v>
      </c>
      <c r="AY282" s="115" t="str">
        <f t="shared" si="55"/>
        <v/>
      </c>
      <c r="AZ282" s="115" t="b">
        <f t="shared" si="56"/>
        <v>0</v>
      </c>
      <c r="BA282" s="115">
        <f t="shared" si="57"/>
        <v>0</v>
      </c>
      <c r="BB282" s="115" t="b">
        <f t="shared" si="58"/>
        <v>0</v>
      </c>
      <c r="BC282" s="115">
        <f t="shared" si="59"/>
        <v>0</v>
      </c>
    </row>
    <row r="283" spans="1:55" ht="15" customHeight="1" thickBot="1">
      <c r="A283" s="72"/>
      <c r="B283" s="8"/>
      <c r="C283" s="129" t="s">
        <v>73</v>
      </c>
      <c r="D283" s="214"/>
      <c r="E283" s="215"/>
      <c r="F283" s="215"/>
      <c r="G283" s="215"/>
      <c r="H283" s="215"/>
      <c r="I283" s="215"/>
      <c r="J283" s="215"/>
      <c r="K283" s="216"/>
      <c r="L283" s="211"/>
      <c r="M283" s="212"/>
      <c r="N283" s="107"/>
      <c r="O283" s="107"/>
      <c r="P283" s="107"/>
      <c r="Q283" s="107"/>
      <c r="R283" s="107"/>
      <c r="S283" s="172"/>
      <c r="T283" s="172"/>
      <c r="U283" s="172"/>
      <c r="V283" s="172"/>
      <c r="W283" s="172"/>
      <c r="X283" s="172"/>
      <c r="Y283" s="172"/>
      <c r="Z283" s="172"/>
      <c r="AA283" s="172"/>
      <c r="AB283" s="172"/>
      <c r="AC283" s="172"/>
      <c r="AD283" s="172"/>
      <c r="AG283">
        <f>IF(AND(D283="",COUNTA($D284:$K$292)&gt;0),1,0)</f>
        <v>0</v>
      </c>
      <c r="AH283"/>
      <c r="AI283"/>
      <c r="AJ283"/>
      <c r="AK283">
        <f t="shared" si="47"/>
        <v>0</v>
      </c>
      <c r="AL283"/>
      <c r="AM283"/>
      <c r="AN283">
        <f t="shared" si="60"/>
        <v>0</v>
      </c>
      <c r="AP283" s="96">
        <f t="shared" si="48"/>
        <v>0</v>
      </c>
      <c r="AQ283" s="97">
        <f t="shared" si="49"/>
        <v>0</v>
      </c>
      <c r="AR283" s="97">
        <f t="shared" si="50"/>
        <v>0</v>
      </c>
      <c r="AS283" s="98">
        <f t="shared" si="51"/>
        <v>0</v>
      </c>
      <c r="AT283"/>
      <c r="AU283">
        <f t="shared" si="52"/>
        <v>0</v>
      </c>
      <c r="AV283"/>
      <c r="AW283" s="115" t="b">
        <f t="shared" si="53"/>
        <v>0</v>
      </c>
      <c r="AX283" s="115">
        <f t="shared" si="54"/>
        <v>0</v>
      </c>
      <c r="AY283" s="115" t="str">
        <f t="shared" si="55"/>
        <v/>
      </c>
      <c r="AZ283" s="115" t="b">
        <f t="shared" si="56"/>
        <v>0</v>
      </c>
      <c r="BA283" s="115">
        <f t="shared" si="57"/>
        <v>0</v>
      </c>
      <c r="BB283" s="115" t="b">
        <f t="shared" si="58"/>
        <v>0</v>
      </c>
      <c r="BC283" s="115">
        <f t="shared" si="59"/>
        <v>0</v>
      </c>
    </row>
    <row r="284" spans="1:55" ht="15" customHeight="1" thickBot="1">
      <c r="A284" s="72"/>
      <c r="B284" s="8"/>
      <c r="C284" s="129" t="s">
        <v>74</v>
      </c>
      <c r="D284" s="214"/>
      <c r="E284" s="215"/>
      <c r="F284" s="215"/>
      <c r="G284" s="215"/>
      <c r="H284" s="215"/>
      <c r="I284" s="215"/>
      <c r="J284" s="215"/>
      <c r="K284" s="216"/>
      <c r="L284" s="211"/>
      <c r="M284" s="212"/>
      <c r="N284" s="107"/>
      <c r="O284" s="107"/>
      <c r="P284" s="107"/>
      <c r="Q284" s="107"/>
      <c r="R284" s="107"/>
      <c r="S284" s="172"/>
      <c r="T284" s="172"/>
      <c r="U284" s="172"/>
      <c r="V284" s="172"/>
      <c r="W284" s="172"/>
      <c r="X284" s="172"/>
      <c r="Y284" s="172"/>
      <c r="Z284" s="172"/>
      <c r="AA284" s="172"/>
      <c r="AB284" s="172"/>
      <c r="AC284" s="172"/>
      <c r="AD284" s="172"/>
      <c r="AG284">
        <f>IF(AND(D284="",COUNTA($D285:$K$292)&gt;0),1,0)</f>
        <v>0</v>
      </c>
      <c r="AH284"/>
      <c r="AI284"/>
      <c r="AJ284"/>
      <c r="AK284">
        <f t="shared" si="47"/>
        <v>0</v>
      </c>
      <c r="AL284"/>
      <c r="AM284"/>
      <c r="AN284">
        <f t="shared" si="60"/>
        <v>0</v>
      </c>
      <c r="AP284" s="96">
        <f t="shared" si="48"/>
        <v>0</v>
      </c>
      <c r="AQ284" s="97">
        <f t="shared" si="49"/>
        <v>0</v>
      </c>
      <c r="AR284" s="97">
        <f t="shared" si="50"/>
        <v>0</v>
      </c>
      <c r="AS284" s="98">
        <f t="shared" si="51"/>
        <v>0</v>
      </c>
      <c r="AT284"/>
      <c r="AU284">
        <f t="shared" si="52"/>
        <v>0</v>
      </c>
      <c r="AV284"/>
      <c r="AW284" s="115" t="b">
        <f t="shared" si="53"/>
        <v>0</v>
      </c>
      <c r="AX284" s="115">
        <f t="shared" si="54"/>
        <v>0</v>
      </c>
      <c r="AY284" s="115" t="str">
        <f t="shared" si="55"/>
        <v/>
      </c>
      <c r="AZ284" s="115" t="b">
        <f t="shared" si="56"/>
        <v>0</v>
      </c>
      <c r="BA284" s="115">
        <f t="shared" si="57"/>
        <v>0</v>
      </c>
      <c r="BB284" s="115" t="b">
        <f t="shared" si="58"/>
        <v>0</v>
      </c>
      <c r="BC284" s="115">
        <f t="shared" si="59"/>
        <v>0</v>
      </c>
    </row>
    <row r="285" spans="1:55" ht="15" customHeight="1" thickBot="1">
      <c r="A285" s="72"/>
      <c r="B285" s="8"/>
      <c r="C285" s="129" t="s">
        <v>75</v>
      </c>
      <c r="D285" s="214"/>
      <c r="E285" s="215"/>
      <c r="F285" s="215"/>
      <c r="G285" s="215"/>
      <c r="H285" s="215"/>
      <c r="I285" s="215"/>
      <c r="J285" s="215"/>
      <c r="K285" s="216"/>
      <c r="L285" s="211"/>
      <c r="M285" s="212"/>
      <c r="N285" s="107"/>
      <c r="O285" s="107"/>
      <c r="P285" s="107"/>
      <c r="Q285" s="107"/>
      <c r="R285" s="107"/>
      <c r="S285" s="172"/>
      <c r="T285" s="172"/>
      <c r="U285" s="172"/>
      <c r="V285" s="172"/>
      <c r="W285" s="172"/>
      <c r="X285" s="172"/>
      <c r="Y285" s="172"/>
      <c r="Z285" s="172"/>
      <c r="AA285" s="172"/>
      <c r="AB285" s="172"/>
      <c r="AC285" s="172"/>
      <c r="AD285" s="172"/>
      <c r="AG285">
        <f>IF(AND(D285="",COUNTA($D286:$K$292)&gt;0),1,0)</f>
        <v>0</v>
      </c>
      <c r="AH285"/>
      <c r="AI285"/>
      <c r="AJ285"/>
      <c r="AK285">
        <f t="shared" si="47"/>
        <v>0</v>
      </c>
      <c r="AL285"/>
      <c r="AM285"/>
      <c r="AN285">
        <f t="shared" si="60"/>
        <v>0</v>
      </c>
      <c r="AP285" s="96">
        <f t="shared" si="48"/>
        <v>0</v>
      </c>
      <c r="AQ285" s="97">
        <f t="shared" si="49"/>
        <v>0</v>
      </c>
      <c r="AR285" s="97">
        <f t="shared" si="50"/>
        <v>0</v>
      </c>
      <c r="AS285" s="98">
        <f t="shared" si="51"/>
        <v>0</v>
      </c>
      <c r="AT285"/>
      <c r="AU285">
        <f t="shared" si="52"/>
        <v>0</v>
      </c>
      <c r="AV285"/>
      <c r="AW285" s="115" t="b">
        <f t="shared" si="53"/>
        <v>0</v>
      </c>
      <c r="AX285" s="115">
        <f t="shared" si="54"/>
        <v>0</v>
      </c>
      <c r="AY285" s="115" t="str">
        <f t="shared" si="55"/>
        <v/>
      </c>
      <c r="AZ285" s="115" t="b">
        <f t="shared" si="56"/>
        <v>0</v>
      </c>
      <c r="BA285" s="115">
        <f t="shared" si="57"/>
        <v>0</v>
      </c>
      <c r="BB285" s="115" t="b">
        <f t="shared" si="58"/>
        <v>0</v>
      </c>
      <c r="BC285" s="115">
        <f t="shared" si="59"/>
        <v>0</v>
      </c>
    </row>
    <row r="286" spans="1:55" ht="15" customHeight="1" thickBot="1">
      <c r="A286" s="72"/>
      <c r="B286" s="8"/>
      <c r="C286" s="129" t="s">
        <v>76</v>
      </c>
      <c r="D286" s="214"/>
      <c r="E286" s="215"/>
      <c r="F286" s="215"/>
      <c r="G286" s="215"/>
      <c r="H286" s="215"/>
      <c r="I286" s="215"/>
      <c r="J286" s="215"/>
      <c r="K286" s="216"/>
      <c r="L286" s="211"/>
      <c r="M286" s="212"/>
      <c r="N286" s="107"/>
      <c r="O286" s="107"/>
      <c r="P286" s="107"/>
      <c r="Q286" s="107"/>
      <c r="R286" s="107"/>
      <c r="S286" s="172"/>
      <c r="T286" s="172"/>
      <c r="U286" s="172"/>
      <c r="V286" s="172"/>
      <c r="W286" s="172"/>
      <c r="X286" s="172"/>
      <c r="Y286" s="172"/>
      <c r="Z286" s="172"/>
      <c r="AA286" s="172"/>
      <c r="AB286" s="172"/>
      <c r="AC286" s="172"/>
      <c r="AD286" s="172"/>
      <c r="AG286">
        <f>IF(AND(D286="",COUNTA($D287:$K$292)&gt;0),1,0)</f>
        <v>0</v>
      </c>
      <c r="AH286"/>
      <c r="AI286"/>
      <c r="AJ286"/>
      <c r="AK286">
        <f t="shared" si="47"/>
        <v>0</v>
      </c>
      <c r="AL286"/>
      <c r="AM286"/>
      <c r="AN286">
        <f t="shared" si="60"/>
        <v>0</v>
      </c>
      <c r="AP286" s="96">
        <f t="shared" si="48"/>
        <v>0</v>
      </c>
      <c r="AQ286" s="97">
        <f t="shared" si="49"/>
        <v>0</v>
      </c>
      <c r="AR286" s="97">
        <f t="shared" si="50"/>
        <v>0</v>
      </c>
      <c r="AS286" s="98">
        <f t="shared" si="51"/>
        <v>0</v>
      </c>
      <c r="AT286"/>
      <c r="AU286">
        <f t="shared" si="52"/>
        <v>0</v>
      </c>
      <c r="AV286"/>
      <c r="AW286" s="115" t="b">
        <f t="shared" si="53"/>
        <v>0</v>
      </c>
      <c r="AX286" s="115">
        <f t="shared" si="54"/>
        <v>0</v>
      </c>
      <c r="AY286" s="115" t="str">
        <f t="shared" si="55"/>
        <v/>
      </c>
      <c r="AZ286" s="115" t="b">
        <f t="shared" si="56"/>
        <v>0</v>
      </c>
      <c r="BA286" s="115">
        <f t="shared" si="57"/>
        <v>0</v>
      </c>
      <c r="BB286" s="115" t="b">
        <f t="shared" si="58"/>
        <v>0</v>
      </c>
      <c r="BC286" s="115">
        <f t="shared" si="59"/>
        <v>0</v>
      </c>
    </row>
    <row r="287" spans="1:55" ht="15" customHeight="1" thickBot="1">
      <c r="A287" s="72"/>
      <c r="B287" s="8"/>
      <c r="C287" s="129" t="s">
        <v>77</v>
      </c>
      <c r="D287" s="214"/>
      <c r="E287" s="215"/>
      <c r="F287" s="215"/>
      <c r="G287" s="215"/>
      <c r="H287" s="215"/>
      <c r="I287" s="215"/>
      <c r="J287" s="215"/>
      <c r="K287" s="216"/>
      <c r="L287" s="211"/>
      <c r="M287" s="212"/>
      <c r="N287" s="107"/>
      <c r="O287" s="107"/>
      <c r="P287" s="107"/>
      <c r="Q287" s="107"/>
      <c r="R287" s="107"/>
      <c r="S287" s="172"/>
      <c r="T287" s="172"/>
      <c r="U287" s="172"/>
      <c r="V287" s="172"/>
      <c r="W287" s="172"/>
      <c r="X287" s="172"/>
      <c r="Y287" s="172"/>
      <c r="Z287" s="172"/>
      <c r="AA287" s="172"/>
      <c r="AB287" s="172"/>
      <c r="AC287" s="172"/>
      <c r="AD287" s="172"/>
      <c r="AG287">
        <f>IF(AND(D287="",COUNTA($D288:$K$292)&gt;0),1,0)</f>
        <v>0</v>
      </c>
      <c r="AH287"/>
      <c r="AI287"/>
      <c r="AJ287"/>
      <c r="AK287">
        <f t="shared" si="47"/>
        <v>0</v>
      </c>
      <c r="AL287"/>
      <c r="AM287"/>
      <c r="AN287">
        <f t="shared" si="60"/>
        <v>0</v>
      </c>
      <c r="AP287" s="96">
        <f t="shared" si="48"/>
        <v>0</v>
      </c>
      <c r="AQ287" s="97">
        <f t="shared" si="49"/>
        <v>0</v>
      </c>
      <c r="AR287" s="97">
        <f t="shared" si="50"/>
        <v>0</v>
      </c>
      <c r="AS287" s="98">
        <f t="shared" si="51"/>
        <v>0</v>
      </c>
      <c r="AT287"/>
      <c r="AU287">
        <f t="shared" si="52"/>
        <v>0</v>
      </c>
      <c r="AV287"/>
      <c r="AW287" s="115" t="b">
        <f t="shared" si="53"/>
        <v>0</v>
      </c>
      <c r="AX287" s="115">
        <f t="shared" si="54"/>
        <v>0</v>
      </c>
      <c r="AY287" s="115" t="str">
        <f t="shared" si="55"/>
        <v/>
      </c>
      <c r="AZ287" s="115" t="b">
        <f t="shared" si="56"/>
        <v>0</v>
      </c>
      <c r="BA287" s="115">
        <f t="shared" si="57"/>
        <v>0</v>
      </c>
      <c r="BB287" s="115" t="b">
        <f t="shared" si="58"/>
        <v>0</v>
      </c>
      <c r="BC287" s="115">
        <f t="shared" si="59"/>
        <v>0</v>
      </c>
    </row>
    <row r="288" spans="1:55" ht="15" customHeight="1" thickBot="1">
      <c r="A288" s="72"/>
      <c r="B288" s="8"/>
      <c r="C288" s="129" t="s">
        <v>78</v>
      </c>
      <c r="D288" s="214"/>
      <c r="E288" s="215"/>
      <c r="F288" s="215"/>
      <c r="G288" s="215"/>
      <c r="H288" s="215"/>
      <c r="I288" s="215"/>
      <c r="J288" s="215"/>
      <c r="K288" s="216"/>
      <c r="L288" s="211"/>
      <c r="M288" s="212"/>
      <c r="N288" s="107"/>
      <c r="O288" s="107"/>
      <c r="P288" s="107"/>
      <c r="Q288" s="107"/>
      <c r="R288" s="107"/>
      <c r="S288" s="172"/>
      <c r="T288" s="172"/>
      <c r="U288" s="172"/>
      <c r="V288" s="172"/>
      <c r="W288" s="172"/>
      <c r="X288" s="172"/>
      <c r="Y288" s="172"/>
      <c r="Z288" s="172"/>
      <c r="AA288" s="172"/>
      <c r="AB288" s="172"/>
      <c r="AC288" s="172"/>
      <c r="AD288" s="172"/>
      <c r="AG288">
        <f>IF(AND(D288="",COUNTA($D289:$K$292)&gt;0),1,0)</f>
        <v>0</v>
      </c>
      <c r="AH288"/>
      <c r="AI288"/>
      <c r="AJ288"/>
      <c r="AK288">
        <f t="shared" si="47"/>
        <v>0</v>
      </c>
      <c r="AL288"/>
      <c r="AM288"/>
      <c r="AN288">
        <f t="shared" si="60"/>
        <v>0</v>
      </c>
      <c r="AP288" s="96">
        <f t="shared" si="48"/>
        <v>0</v>
      </c>
      <c r="AQ288" s="97">
        <f t="shared" si="49"/>
        <v>0</v>
      </c>
      <c r="AR288" s="97">
        <f t="shared" si="50"/>
        <v>0</v>
      </c>
      <c r="AS288" s="98">
        <f t="shared" si="51"/>
        <v>0</v>
      </c>
      <c r="AT288"/>
      <c r="AU288">
        <f t="shared" si="52"/>
        <v>0</v>
      </c>
      <c r="AV288"/>
      <c r="AW288" s="115" t="b">
        <f t="shared" si="53"/>
        <v>0</v>
      </c>
      <c r="AX288" s="115">
        <f t="shared" si="54"/>
        <v>0</v>
      </c>
      <c r="AY288" s="115" t="str">
        <f t="shared" si="55"/>
        <v/>
      </c>
      <c r="AZ288" s="115" t="b">
        <f t="shared" si="56"/>
        <v>0</v>
      </c>
      <c r="BA288" s="115">
        <f t="shared" si="57"/>
        <v>0</v>
      </c>
      <c r="BB288" s="115" t="b">
        <f t="shared" si="58"/>
        <v>0</v>
      </c>
      <c r="BC288" s="115">
        <f t="shared" si="59"/>
        <v>0</v>
      </c>
    </row>
    <row r="289" spans="1:56" ht="15" customHeight="1" thickBot="1">
      <c r="A289" s="72"/>
      <c r="B289" s="8"/>
      <c r="C289" s="129" t="s">
        <v>79</v>
      </c>
      <c r="D289" s="214"/>
      <c r="E289" s="215"/>
      <c r="F289" s="215"/>
      <c r="G289" s="215"/>
      <c r="H289" s="215"/>
      <c r="I289" s="215"/>
      <c r="J289" s="215"/>
      <c r="K289" s="216"/>
      <c r="L289" s="211"/>
      <c r="M289" s="212"/>
      <c r="N289" s="107"/>
      <c r="O289" s="107"/>
      <c r="P289" s="107"/>
      <c r="Q289" s="107"/>
      <c r="R289" s="107"/>
      <c r="S289" s="172"/>
      <c r="T289" s="172"/>
      <c r="U289" s="172"/>
      <c r="V289" s="172"/>
      <c r="W289" s="172"/>
      <c r="X289" s="172"/>
      <c r="Y289" s="172"/>
      <c r="Z289" s="172"/>
      <c r="AA289" s="172"/>
      <c r="AB289" s="172"/>
      <c r="AC289" s="172"/>
      <c r="AD289" s="172"/>
      <c r="AG289">
        <f>IF(AND(D289="",COUNTA($D290:$K$292)&gt;0),1,0)</f>
        <v>0</v>
      </c>
      <c r="AH289"/>
      <c r="AI289"/>
      <c r="AJ289"/>
      <c r="AK289">
        <f t="shared" si="47"/>
        <v>0</v>
      </c>
      <c r="AL289"/>
      <c r="AM289"/>
      <c r="AN289">
        <f t="shared" si="60"/>
        <v>0</v>
      </c>
      <c r="AP289" s="96">
        <f t="shared" si="48"/>
        <v>0</v>
      </c>
      <c r="AQ289" s="97">
        <f t="shared" si="49"/>
        <v>0</v>
      </c>
      <c r="AR289" s="97">
        <f t="shared" si="50"/>
        <v>0</v>
      </c>
      <c r="AS289" s="98">
        <f t="shared" si="51"/>
        <v>0</v>
      </c>
      <c r="AT289"/>
      <c r="AU289">
        <f t="shared" si="52"/>
        <v>0</v>
      </c>
      <c r="AV289"/>
      <c r="AW289" s="115" t="b">
        <f t="shared" si="53"/>
        <v>0</v>
      </c>
      <c r="AX289" s="115">
        <f t="shared" si="54"/>
        <v>0</v>
      </c>
      <c r="AY289" s="115" t="str">
        <f t="shared" si="55"/>
        <v/>
      </c>
      <c r="AZ289" s="115" t="b">
        <f t="shared" si="56"/>
        <v>0</v>
      </c>
      <c r="BA289" s="115">
        <f t="shared" si="57"/>
        <v>0</v>
      </c>
      <c r="BB289" s="115" t="b">
        <f t="shared" si="58"/>
        <v>0</v>
      </c>
      <c r="BC289" s="115">
        <f t="shared" si="59"/>
        <v>0</v>
      </c>
    </row>
    <row r="290" spans="1:56" ht="15" customHeight="1" thickBot="1">
      <c r="A290" s="72"/>
      <c r="B290" s="8"/>
      <c r="C290" s="129" t="s">
        <v>80</v>
      </c>
      <c r="D290" s="214"/>
      <c r="E290" s="215"/>
      <c r="F290" s="215"/>
      <c r="G290" s="215"/>
      <c r="H290" s="215"/>
      <c r="I290" s="215"/>
      <c r="J290" s="215"/>
      <c r="K290" s="216"/>
      <c r="L290" s="211"/>
      <c r="M290" s="212"/>
      <c r="N290" s="107"/>
      <c r="O290" s="107"/>
      <c r="P290" s="107"/>
      <c r="Q290" s="107"/>
      <c r="R290" s="107"/>
      <c r="S290" s="172"/>
      <c r="T290" s="172"/>
      <c r="U290" s="172"/>
      <c r="V290" s="172"/>
      <c r="W290" s="172"/>
      <c r="X290" s="172"/>
      <c r="Y290" s="172"/>
      <c r="Z290" s="172"/>
      <c r="AA290" s="172"/>
      <c r="AB290" s="172"/>
      <c r="AC290" s="172"/>
      <c r="AD290" s="172"/>
      <c r="AG290">
        <f>IF(AND(D290="",COUNTA($D291:$K$292)&gt;0),1,0)</f>
        <v>0</v>
      </c>
      <c r="AH290"/>
      <c r="AI290"/>
      <c r="AJ290"/>
      <c r="AK290">
        <f t="shared" si="47"/>
        <v>0</v>
      </c>
      <c r="AL290"/>
      <c r="AM290"/>
      <c r="AN290">
        <f t="shared" si="60"/>
        <v>0</v>
      </c>
      <c r="AP290" s="96">
        <f t="shared" si="48"/>
        <v>0</v>
      </c>
      <c r="AQ290" s="97">
        <f t="shared" si="49"/>
        <v>0</v>
      </c>
      <c r="AR290" s="97">
        <f t="shared" si="50"/>
        <v>0</v>
      </c>
      <c r="AS290" s="98">
        <f t="shared" si="51"/>
        <v>0</v>
      </c>
      <c r="AT290"/>
      <c r="AU290">
        <f t="shared" si="52"/>
        <v>0</v>
      </c>
      <c r="AV290"/>
      <c r="AW290" s="115" t="b">
        <f t="shared" si="53"/>
        <v>0</v>
      </c>
      <c r="AX290" s="115">
        <f t="shared" si="54"/>
        <v>0</v>
      </c>
      <c r="AY290" s="115" t="str">
        <f t="shared" si="55"/>
        <v/>
      </c>
      <c r="AZ290" s="115" t="b">
        <f t="shared" si="56"/>
        <v>0</v>
      </c>
      <c r="BA290" s="115">
        <f t="shared" si="57"/>
        <v>0</v>
      </c>
      <c r="BB290" s="115" t="b">
        <f t="shared" si="58"/>
        <v>0</v>
      </c>
      <c r="BC290" s="115">
        <f t="shared" si="59"/>
        <v>0</v>
      </c>
    </row>
    <row r="291" spans="1:56" ht="15" customHeight="1" thickBot="1">
      <c r="A291" s="72"/>
      <c r="B291" s="8"/>
      <c r="C291" s="129" t="s">
        <v>81</v>
      </c>
      <c r="D291" s="214"/>
      <c r="E291" s="215"/>
      <c r="F291" s="215"/>
      <c r="G291" s="215"/>
      <c r="H291" s="215"/>
      <c r="I291" s="215"/>
      <c r="J291" s="215"/>
      <c r="K291" s="216"/>
      <c r="L291" s="211"/>
      <c r="M291" s="212"/>
      <c r="N291" s="107"/>
      <c r="O291" s="107"/>
      <c r="P291" s="107"/>
      <c r="Q291" s="107"/>
      <c r="R291" s="107"/>
      <c r="S291" s="172"/>
      <c r="T291" s="172"/>
      <c r="U291" s="172"/>
      <c r="V291" s="172"/>
      <c r="W291" s="172"/>
      <c r="X291" s="172"/>
      <c r="Y291" s="172"/>
      <c r="Z291" s="172"/>
      <c r="AA291" s="172"/>
      <c r="AB291" s="172"/>
      <c r="AC291" s="172"/>
      <c r="AD291" s="172"/>
      <c r="AG291">
        <f>IF(AND(D291="",COUNTA($D292:$K$292)&gt;0),1,0)</f>
        <v>0</v>
      </c>
      <c r="AH291"/>
      <c r="AI291"/>
      <c r="AJ291"/>
      <c r="AK291">
        <f t="shared" si="47"/>
        <v>0</v>
      </c>
      <c r="AL291"/>
      <c r="AM291"/>
      <c r="AN291">
        <f t="shared" si="60"/>
        <v>0</v>
      </c>
      <c r="AP291" s="96">
        <f t="shared" si="48"/>
        <v>0</v>
      </c>
      <c r="AQ291" s="97">
        <f t="shared" si="49"/>
        <v>0</v>
      </c>
      <c r="AR291" s="97">
        <f t="shared" si="50"/>
        <v>0</v>
      </c>
      <c r="AS291" s="98">
        <f t="shared" si="51"/>
        <v>0</v>
      </c>
      <c r="AT291"/>
      <c r="AU291">
        <f t="shared" si="52"/>
        <v>0</v>
      </c>
      <c r="AV291"/>
      <c r="AW291" s="115" t="b">
        <f t="shared" si="53"/>
        <v>0</v>
      </c>
      <c r="AX291" s="115">
        <f t="shared" si="54"/>
        <v>0</v>
      </c>
      <c r="AY291" s="115" t="str">
        <f t="shared" si="55"/>
        <v/>
      </c>
      <c r="AZ291" s="115" t="b">
        <f t="shared" si="56"/>
        <v>0</v>
      </c>
      <c r="BA291" s="115">
        <f t="shared" si="57"/>
        <v>0</v>
      </c>
      <c r="BB291" s="115" t="b">
        <f t="shared" si="58"/>
        <v>0</v>
      </c>
      <c r="BC291" s="115">
        <f t="shared" si="59"/>
        <v>0</v>
      </c>
    </row>
    <row r="292" spans="1:56" ht="15" customHeight="1" thickBot="1">
      <c r="A292" s="72"/>
      <c r="B292" s="8"/>
      <c r="C292" s="129" t="s">
        <v>82</v>
      </c>
      <c r="D292" s="214"/>
      <c r="E292" s="215"/>
      <c r="F292" s="215"/>
      <c r="G292" s="215"/>
      <c r="H292" s="215"/>
      <c r="I292" s="215"/>
      <c r="J292" s="215"/>
      <c r="K292" s="216"/>
      <c r="L292" s="211"/>
      <c r="M292" s="212"/>
      <c r="N292" s="107"/>
      <c r="O292" s="107"/>
      <c r="P292" s="107"/>
      <c r="Q292" s="107"/>
      <c r="R292" s="107"/>
      <c r="S292" s="172"/>
      <c r="T292" s="172"/>
      <c r="U292" s="172"/>
      <c r="V292" s="172"/>
      <c r="W292" s="172"/>
      <c r="X292" s="172"/>
      <c r="Y292" s="172"/>
      <c r="Z292" s="172"/>
      <c r="AA292" s="172"/>
      <c r="AB292" s="172"/>
      <c r="AC292" s="172"/>
      <c r="AD292" s="172"/>
      <c r="AG292"/>
      <c r="AH292">
        <f>+IF(OR(AND(D292="RESTO DE TRAMITES O SERVICIOS"),AND(D292="")),0,1)</f>
        <v>0</v>
      </c>
      <c r="AI292">
        <f>+IF(AG255=AH255,0,IF(OR(AND(D292="RESTO DE TRAMITES O SERVICIOS",L292=88,Q292="x",S292=8),AND(D292="")),0,1))</f>
        <v>0</v>
      </c>
      <c r="AJ292">
        <f>IF(AG255=AH255,0,IF(OR(AND(D292="RESTO DE TRAMITES O SERVICIOS",AH292=0,AI292=0),AND(D292&lt;&gt;"RESTO DE TRAMITES O SERVICIOS",AH292=1,AI292=1),AND(D292="")),0,1))</f>
        <v>0</v>
      </c>
      <c r="AK292">
        <f t="shared" si="47"/>
        <v>0</v>
      </c>
      <c r="AL292"/>
      <c r="AM292"/>
      <c r="AN292">
        <f t="shared" si="60"/>
        <v>0</v>
      </c>
      <c r="AP292" s="96">
        <f t="shared" si="48"/>
        <v>0</v>
      </c>
      <c r="AQ292" s="97">
        <f t="shared" si="49"/>
        <v>0</v>
      </c>
      <c r="AR292" s="97">
        <f t="shared" si="50"/>
        <v>0</v>
      </c>
      <c r="AS292" s="98">
        <f t="shared" si="51"/>
        <v>0</v>
      </c>
      <c r="AT292"/>
      <c r="AU292">
        <f t="shared" si="52"/>
        <v>0</v>
      </c>
      <c r="AV292"/>
      <c r="AW292" s="115" t="b">
        <f t="shared" si="53"/>
        <v>0</v>
      </c>
      <c r="AX292" s="115">
        <f t="shared" si="54"/>
        <v>0</v>
      </c>
      <c r="AY292" s="115" t="str">
        <f t="shared" si="55"/>
        <v/>
      </c>
      <c r="AZ292" s="115" t="b">
        <f t="shared" si="56"/>
        <v>0</v>
      </c>
      <c r="BA292" s="115">
        <f t="shared" si="57"/>
        <v>0</v>
      </c>
      <c r="BB292" s="115" t="b">
        <f t="shared" si="58"/>
        <v>0</v>
      </c>
      <c r="BC292" s="115">
        <f t="shared" si="59"/>
        <v>0</v>
      </c>
    </row>
    <row r="293" spans="1:56" ht="15" customHeight="1">
      <c r="A293" s="72"/>
      <c r="B293" s="8"/>
      <c r="C293" s="130"/>
      <c r="D293" s="27"/>
      <c r="E293" s="27"/>
      <c r="F293" s="27"/>
      <c r="G293" s="27"/>
      <c r="H293" s="27"/>
      <c r="I293" s="27"/>
      <c r="J293" s="27"/>
      <c r="K293" s="27"/>
      <c r="L293" s="27"/>
      <c r="M293" s="27"/>
      <c r="U293" s="119" t="s">
        <v>193</v>
      </c>
      <c r="V293" s="231">
        <f t="shared" ref="V293:AB293" si="61">IF(AND(SUM(V268:X292)=0,COUNTIF(V268:X292,"NS")&gt;0),"NS",
IF(AND(SUM(V268:X292)=0,COUNTIF(V268:X292,0)&gt;0),0,
IF(AND(SUM(V268:X292)=0,COUNTIF(V268:X292,"NA")&gt;0),"NA",
SUM(V268:X292))))</f>
        <v>0</v>
      </c>
      <c r="W293" s="232"/>
      <c r="X293" s="233"/>
      <c r="Y293" s="231">
        <f t="shared" si="61"/>
        <v>0</v>
      </c>
      <c r="Z293" s="232"/>
      <c r="AA293" s="233"/>
      <c r="AB293" s="231">
        <f t="shared" si="61"/>
        <v>0</v>
      </c>
      <c r="AC293" s="232"/>
      <c r="AD293" s="233"/>
      <c r="AG293">
        <f>++SUM(AG268:AG291)</f>
        <v>0</v>
      </c>
      <c r="AH293"/>
      <c r="AI293"/>
      <c r="AJ293"/>
      <c r="AK293">
        <f>++SUM(AK268:AK292)</f>
        <v>0</v>
      </c>
      <c r="AL293"/>
      <c r="AM293"/>
      <c r="AN293">
        <f>+SUM(AN268:AN292)</f>
        <v>0</v>
      </c>
      <c r="AP293"/>
      <c r="AQ293"/>
      <c r="AR293"/>
      <c r="AS293">
        <f>++SUM(AS268:AS292)</f>
        <v>0</v>
      </c>
      <c r="AT293"/>
      <c r="AU293">
        <f>+SUM(AU268:AU292)</f>
        <v>0</v>
      </c>
      <c r="AV293"/>
      <c r="AX293" s="108">
        <f>+SUM(AX268:AX292)</f>
        <v>0</v>
      </c>
      <c r="BA293" s="108">
        <f>+SUM(BA268:BA292)</f>
        <v>0</v>
      </c>
      <c r="BC293" s="108">
        <f>+SUM(BC268:BC292)</f>
        <v>0</v>
      </c>
      <c r="BD293" s="108">
        <f>+SUM(AX293:BC293)</f>
        <v>0</v>
      </c>
    </row>
    <row r="294" spans="1:56" ht="15" customHeight="1">
      <c r="A294" s="72"/>
      <c r="B294" s="278" t="str">
        <f>IF(BD293=0,"","Error: el nombre debe registrarse en mayúsculas, sin comillas ni signos de acentuación, puntuación, paréntesis y abreviaturas.")</f>
        <v/>
      </c>
      <c r="C294" s="278"/>
      <c r="D294" s="278"/>
      <c r="E294" s="278"/>
      <c r="F294" s="278"/>
      <c r="G294" s="278"/>
      <c r="H294" s="278"/>
      <c r="I294" s="278"/>
      <c r="J294" s="278"/>
      <c r="K294" s="278"/>
      <c r="L294" s="278"/>
      <c r="M294" s="278"/>
      <c r="N294" s="278"/>
      <c r="O294" s="278"/>
      <c r="P294" s="278"/>
      <c r="Q294" s="278"/>
      <c r="R294" s="278"/>
      <c r="S294" s="278"/>
      <c r="T294" s="278"/>
      <c r="U294" s="278"/>
      <c r="V294" s="278"/>
      <c r="W294" s="278"/>
      <c r="X294" s="278"/>
      <c r="Y294" s="278"/>
      <c r="Z294" s="278"/>
      <c r="AA294" s="278"/>
      <c r="AB294" s="278"/>
      <c r="AC294" s="278"/>
      <c r="AD294" s="278"/>
      <c r="AG294"/>
      <c r="AH294"/>
      <c r="AI294"/>
      <c r="AJ294"/>
      <c r="AK294"/>
      <c r="AL294"/>
      <c r="AM294"/>
      <c r="AN294"/>
      <c r="AO294"/>
      <c r="AP294"/>
      <c r="AQ294"/>
      <c r="AR294"/>
      <c r="AS294"/>
      <c r="AT294"/>
      <c r="AU294"/>
    </row>
    <row r="295" spans="1:56" ht="45" customHeight="1">
      <c r="A295" s="72"/>
      <c r="B295" s="8"/>
      <c r="C295" s="234" t="s">
        <v>229</v>
      </c>
      <c r="D295" s="235"/>
      <c r="E295" s="235"/>
      <c r="F295" s="172"/>
      <c r="G295" s="172"/>
      <c r="H295" s="172"/>
      <c r="I295" s="172"/>
      <c r="J295" s="172"/>
      <c r="K295" s="172"/>
      <c r="L295" s="172"/>
      <c r="M295" s="172"/>
      <c r="N295" s="172"/>
      <c r="O295" s="172"/>
      <c r="P295" s="172"/>
      <c r="Q295" s="172"/>
      <c r="R295" s="172"/>
      <c r="S295" s="172"/>
      <c r="T295" s="172"/>
      <c r="U295" s="172"/>
      <c r="V295" s="172"/>
      <c r="W295" s="172"/>
      <c r="X295" s="172"/>
      <c r="Y295" s="172"/>
      <c r="Z295" s="172"/>
      <c r="AA295" s="172"/>
      <c r="AB295" s="172"/>
      <c r="AC295" s="172"/>
      <c r="AD295" s="172"/>
      <c r="AG295">
        <f>+COUNTIF(L268:M292,31)</f>
        <v>0</v>
      </c>
      <c r="AH295">
        <f>+IF(AG255=AH255,0,IF(OR(AND(AG295&lt;&gt;0,F295&lt;&gt;""),AND(AG295=0,F295="")),0,1))</f>
        <v>0</v>
      </c>
      <c r="AI295"/>
      <c r="AJ295"/>
      <c r="AK295"/>
      <c r="AL295"/>
      <c r="AM295"/>
      <c r="AN295"/>
      <c r="AO295"/>
      <c r="AP295"/>
      <c r="AQ295"/>
      <c r="AR295"/>
      <c r="AS295"/>
      <c r="AT295"/>
      <c r="AU295"/>
    </row>
    <row r="296" spans="1:56" ht="15" customHeight="1">
      <c r="A296" s="72"/>
      <c r="B296" s="237" t="str">
        <f>IF(AH295=0,"","Error: debe especificar el otro tema.")</f>
        <v/>
      </c>
      <c r="C296" s="237"/>
      <c r="D296" s="237"/>
      <c r="E296" s="237"/>
      <c r="F296" s="237"/>
      <c r="G296" s="237"/>
      <c r="H296" s="237"/>
      <c r="I296" s="237"/>
      <c r="J296" s="237"/>
      <c r="K296" s="237"/>
      <c r="L296" s="237"/>
      <c r="M296" s="237"/>
      <c r="N296" s="237"/>
      <c r="O296" s="237"/>
      <c r="P296" s="237"/>
      <c r="Q296" s="237"/>
      <c r="R296" s="237"/>
      <c r="S296" s="237"/>
      <c r="T296" s="237"/>
      <c r="U296" s="237"/>
      <c r="V296" s="237"/>
      <c r="W296" s="237"/>
      <c r="X296" s="237"/>
      <c r="Y296" s="237"/>
      <c r="Z296" s="237"/>
      <c r="AA296" s="237"/>
      <c r="AB296" s="237"/>
      <c r="AC296" s="237"/>
      <c r="AD296" s="237"/>
    </row>
    <row r="297" spans="1:56" ht="15" customHeight="1">
      <c r="A297" s="72"/>
      <c r="B297" s="8"/>
      <c r="C297" s="151" t="s">
        <v>230</v>
      </c>
      <c r="D297" s="152"/>
      <c r="E297" s="152"/>
      <c r="F297" s="152"/>
      <c r="G297" s="152"/>
      <c r="H297" s="152"/>
      <c r="I297" s="152"/>
      <c r="J297" s="152"/>
      <c r="K297" s="152"/>
      <c r="L297" s="152"/>
      <c r="M297" s="152"/>
      <c r="N297" s="152"/>
      <c r="O297" s="152"/>
      <c r="P297" s="152"/>
      <c r="Q297" s="152"/>
      <c r="R297" s="152"/>
      <c r="S297" s="152"/>
      <c r="T297" s="152"/>
      <c r="U297" s="152"/>
      <c r="V297" s="152"/>
      <c r="W297" s="152"/>
      <c r="X297" s="152"/>
      <c r="Y297" s="152"/>
      <c r="Z297" s="152"/>
      <c r="AA297" s="152"/>
      <c r="AB297" s="152"/>
      <c r="AC297" s="152"/>
      <c r="AD297" s="153"/>
    </row>
    <row r="298" spans="1:56" ht="15" customHeight="1">
      <c r="A298" s="72"/>
      <c r="B298" s="8"/>
      <c r="C298" s="131" t="s">
        <v>58</v>
      </c>
      <c r="D298" s="221" t="s">
        <v>231</v>
      </c>
      <c r="E298" s="222"/>
      <c r="F298" s="222"/>
      <c r="G298" s="222"/>
      <c r="H298" s="222"/>
      <c r="I298" s="222"/>
      <c r="J298" s="222"/>
      <c r="K298" s="222"/>
      <c r="L298" s="222"/>
      <c r="M298" s="222"/>
      <c r="N298" s="222"/>
      <c r="O298" s="222"/>
      <c r="P298" s="223"/>
      <c r="Q298" s="124" t="s">
        <v>75</v>
      </c>
      <c r="R298" s="221" t="s">
        <v>232</v>
      </c>
      <c r="S298" s="222"/>
      <c r="T298" s="222"/>
      <c r="U298" s="222"/>
      <c r="V298" s="222"/>
      <c r="W298" s="222"/>
      <c r="X298" s="222"/>
      <c r="Y298" s="222"/>
      <c r="Z298" s="222"/>
      <c r="AA298" s="222"/>
      <c r="AB298" s="222"/>
      <c r="AC298" s="222"/>
      <c r="AD298" s="223"/>
    </row>
    <row r="299" spans="1:56" ht="15" customHeight="1">
      <c r="A299" s="72"/>
      <c r="B299" s="8"/>
      <c r="C299" s="106" t="s">
        <v>59</v>
      </c>
      <c r="D299" s="221" t="s">
        <v>233</v>
      </c>
      <c r="E299" s="222"/>
      <c r="F299" s="222"/>
      <c r="G299" s="222"/>
      <c r="H299" s="222"/>
      <c r="I299" s="222"/>
      <c r="J299" s="222"/>
      <c r="K299" s="222"/>
      <c r="L299" s="222"/>
      <c r="M299" s="222"/>
      <c r="N299" s="222"/>
      <c r="O299" s="222"/>
      <c r="P299" s="223"/>
      <c r="Q299" s="124" t="s">
        <v>76</v>
      </c>
      <c r="R299" s="221" t="s">
        <v>234</v>
      </c>
      <c r="S299" s="222"/>
      <c r="T299" s="222"/>
      <c r="U299" s="222"/>
      <c r="V299" s="222"/>
      <c r="W299" s="222"/>
      <c r="X299" s="222"/>
      <c r="Y299" s="222"/>
      <c r="Z299" s="222"/>
      <c r="AA299" s="222"/>
      <c r="AB299" s="222"/>
      <c r="AC299" s="222"/>
      <c r="AD299" s="223"/>
    </row>
    <row r="300" spans="1:56" ht="15" customHeight="1">
      <c r="A300" s="72"/>
      <c r="B300" s="8"/>
      <c r="C300" s="106" t="s">
        <v>60</v>
      </c>
      <c r="D300" s="221" t="s">
        <v>235</v>
      </c>
      <c r="E300" s="222"/>
      <c r="F300" s="222"/>
      <c r="G300" s="222"/>
      <c r="H300" s="222"/>
      <c r="I300" s="222"/>
      <c r="J300" s="222"/>
      <c r="K300" s="222"/>
      <c r="L300" s="222"/>
      <c r="M300" s="222"/>
      <c r="N300" s="222"/>
      <c r="O300" s="222"/>
      <c r="P300" s="223"/>
      <c r="Q300" s="124" t="s">
        <v>77</v>
      </c>
      <c r="R300" s="221" t="s">
        <v>236</v>
      </c>
      <c r="S300" s="222"/>
      <c r="T300" s="222"/>
      <c r="U300" s="222"/>
      <c r="V300" s="222"/>
      <c r="W300" s="222"/>
      <c r="X300" s="222"/>
      <c r="Y300" s="222"/>
      <c r="Z300" s="222"/>
      <c r="AA300" s="222"/>
      <c r="AB300" s="222"/>
      <c r="AC300" s="222"/>
      <c r="AD300" s="223"/>
    </row>
    <row r="301" spans="1:56" ht="15" customHeight="1">
      <c r="A301" s="72"/>
      <c r="B301" s="8"/>
      <c r="C301" s="106" t="s">
        <v>61</v>
      </c>
      <c r="D301" s="221" t="s">
        <v>237</v>
      </c>
      <c r="E301" s="222"/>
      <c r="F301" s="222"/>
      <c r="G301" s="222"/>
      <c r="H301" s="222"/>
      <c r="I301" s="222"/>
      <c r="J301" s="222"/>
      <c r="K301" s="222"/>
      <c r="L301" s="222"/>
      <c r="M301" s="222"/>
      <c r="N301" s="222"/>
      <c r="O301" s="222"/>
      <c r="P301" s="223"/>
      <c r="Q301" s="124" t="s">
        <v>78</v>
      </c>
      <c r="R301" s="221" t="s">
        <v>238</v>
      </c>
      <c r="S301" s="222"/>
      <c r="T301" s="222"/>
      <c r="U301" s="222"/>
      <c r="V301" s="222"/>
      <c r="W301" s="222"/>
      <c r="X301" s="222"/>
      <c r="Y301" s="222"/>
      <c r="Z301" s="222"/>
      <c r="AA301" s="222"/>
      <c r="AB301" s="222"/>
      <c r="AC301" s="222"/>
      <c r="AD301" s="223"/>
    </row>
    <row r="302" spans="1:56" ht="15" customHeight="1">
      <c r="A302" s="72"/>
      <c r="B302" s="8"/>
      <c r="C302" s="106" t="s">
        <v>62</v>
      </c>
      <c r="D302" s="221" t="s">
        <v>239</v>
      </c>
      <c r="E302" s="222"/>
      <c r="F302" s="222"/>
      <c r="G302" s="222"/>
      <c r="H302" s="222"/>
      <c r="I302" s="222"/>
      <c r="J302" s="222"/>
      <c r="K302" s="222"/>
      <c r="L302" s="222"/>
      <c r="M302" s="222"/>
      <c r="N302" s="222"/>
      <c r="O302" s="222"/>
      <c r="P302" s="223"/>
      <c r="Q302" s="124" t="s">
        <v>79</v>
      </c>
      <c r="R302" s="221" t="s">
        <v>240</v>
      </c>
      <c r="S302" s="222"/>
      <c r="T302" s="222"/>
      <c r="U302" s="222"/>
      <c r="V302" s="222"/>
      <c r="W302" s="222"/>
      <c r="X302" s="222"/>
      <c r="Y302" s="222"/>
      <c r="Z302" s="222"/>
      <c r="AA302" s="222"/>
      <c r="AB302" s="222"/>
      <c r="AC302" s="222"/>
      <c r="AD302" s="223"/>
    </row>
    <row r="303" spans="1:56" ht="15" customHeight="1">
      <c r="A303" s="72"/>
      <c r="B303" s="8"/>
      <c r="C303" s="106" t="s">
        <v>63</v>
      </c>
      <c r="D303" s="221" t="s">
        <v>241</v>
      </c>
      <c r="E303" s="222"/>
      <c r="F303" s="222"/>
      <c r="G303" s="222"/>
      <c r="H303" s="222"/>
      <c r="I303" s="222"/>
      <c r="J303" s="222"/>
      <c r="K303" s="222"/>
      <c r="L303" s="222"/>
      <c r="M303" s="222"/>
      <c r="N303" s="222"/>
      <c r="O303" s="222"/>
      <c r="P303" s="223"/>
      <c r="Q303" s="124" t="s">
        <v>80</v>
      </c>
      <c r="R303" s="221" t="s">
        <v>242</v>
      </c>
      <c r="S303" s="222"/>
      <c r="T303" s="222"/>
      <c r="U303" s="222"/>
      <c r="V303" s="222"/>
      <c r="W303" s="222"/>
      <c r="X303" s="222"/>
      <c r="Y303" s="222"/>
      <c r="Z303" s="222"/>
      <c r="AA303" s="222"/>
      <c r="AB303" s="222"/>
      <c r="AC303" s="222"/>
      <c r="AD303" s="223"/>
    </row>
    <row r="304" spans="1:56" ht="15" customHeight="1">
      <c r="A304" s="72"/>
      <c r="B304" s="8"/>
      <c r="C304" s="106" t="s">
        <v>64</v>
      </c>
      <c r="D304" s="221" t="s">
        <v>243</v>
      </c>
      <c r="E304" s="222"/>
      <c r="F304" s="222"/>
      <c r="G304" s="222"/>
      <c r="H304" s="222"/>
      <c r="I304" s="222"/>
      <c r="J304" s="222"/>
      <c r="K304" s="222"/>
      <c r="L304" s="222"/>
      <c r="M304" s="222"/>
      <c r="N304" s="222"/>
      <c r="O304" s="222"/>
      <c r="P304" s="223"/>
      <c r="Q304" s="124" t="s">
        <v>81</v>
      </c>
      <c r="R304" s="221" t="s">
        <v>244</v>
      </c>
      <c r="S304" s="222"/>
      <c r="T304" s="222"/>
      <c r="U304" s="222"/>
      <c r="V304" s="222"/>
      <c r="W304" s="222"/>
      <c r="X304" s="222"/>
      <c r="Y304" s="222"/>
      <c r="Z304" s="222"/>
      <c r="AA304" s="222"/>
      <c r="AB304" s="222"/>
      <c r="AC304" s="222"/>
      <c r="AD304" s="223"/>
    </row>
    <row r="305" spans="1:30" ht="15" customHeight="1">
      <c r="A305" s="72"/>
      <c r="B305" s="8"/>
      <c r="C305" s="106" t="s">
        <v>65</v>
      </c>
      <c r="D305" s="221" t="s">
        <v>245</v>
      </c>
      <c r="E305" s="222"/>
      <c r="F305" s="222"/>
      <c r="G305" s="222"/>
      <c r="H305" s="222"/>
      <c r="I305" s="222"/>
      <c r="J305" s="222"/>
      <c r="K305" s="222"/>
      <c r="L305" s="222"/>
      <c r="M305" s="222"/>
      <c r="N305" s="222"/>
      <c r="O305" s="222"/>
      <c r="P305" s="223"/>
      <c r="Q305" s="124" t="s">
        <v>82</v>
      </c>
      <c r="R305" s="221" t="s">
        <v>246</v>
      </c>
      <c r="S305" s="222"/>
      <c r="T305" s="222"/>
      <c r="U305" s="222"/>
      <c r="V305" s="222"/>
      <c r="W305" s="222"/>
      <c r="X305" s="222"/>
      <c r="Y305" s="222"/>
      <c r="Z305" s="222"/>
      <c r="AA305" s="222"/>
      <c r="AB305" s="222"/>
      <c r="AC305" s="222"/>
      <c r="AD305" s="223"/>
    </row>
    <row r="306" spans="1:30" ht="15" customHeight="1">
      <c r="A306" s="72"/>
      <c r="B306" s="8"/>
      <c r="C306" s="106" t="s">
        <v>66</v>
      </c>
      <c r="D306" s="221" t="s">
        <v>247</v>
      </c>
      <c r="E306" s="222"/>
      <c r="F306" s="222"/>
      <c r="G306" s="222"/>
      <c r="H306" s="222"/>
      <c r="I306" s="222"/>
      <c r="J306" s="222"/>
      <c r="K306" s="222"/>
      <c r="L306" s="222"/>
      <c r="M306" s="222"/>
      <c r="N306" s="222"/>
      <c r="O306" s="222"/>
      <c r="P306" s="223"/>
      <c r="Q306" s="124" t="s">
        <v>83</v>
      </c>
      <c r="R306" s="221" t="s">
        <v>248</v>
      </c>
      <c r="S306" s="222"/>
      <c r="T306" s="222"/>
      <c r="U306" s="222"/>
      <c r="V306" s="222"/>
      <c r="W306" s="222"/>
      <c r="X306" s="222"/>
      <c r="Y306" s="222"/>
      <c r="Z306" s="222"/>
      <c r="AA306" s="222"/>
      <c r="AB306" s="222"/>
      <c r="AC306" s="222"/>
      <c r="AD306" s="223"/>
    </row>
    <row r="307" spans="1:30" ht="15" customHeight="1">
      <c r="A307" s="72"/>
      <c r="B307" s="8"/>
      <c r="C307" s="106" t="s">
        <v>67</v>
      </c>
      <c r="D307" s="221" t="s">
        <v>334</v>
      </c>
      <c r="E307" s="222"/>
      <c r="F307" s="222"/>
      <c r="G307" s="222"/>
      <c r="H307" s="222"/>
      <c r="I307" s="222"/>
      <c r="J307" s="222"/>
      <c r="K307" s="222"/>
      <c r="L307" s="222"/>
      <c r="M307" s="222"/>
      <c r="N307" s="222"/>
      <c r="O307" s="222"/>
      <c r="P307" s="223"/>
      <c r="Q307" s="124" t="s">
        <v>84</v>
      </c>
      <c r="R307" s="221" t="s">
        <v>249</v>
      </c>
      <c r="S307" s="222"/>
      <c r="T307" s="222"/>
      <c r="U307" s="222"/>
      <c r="V307" s="222"/>
      <c r="W307" s="222"/>
      <c r="X307" s="222"/>
      <c r="Y307" s="222"/>
      <c r="Z307" s="222"/>
      <c r="AA307" s="222"/>
      <c r="AB307" s="222"/>
      <c r="AC307" s="222"/>
      <c r="AD307" s="223"/>
    </row>
    <row r="308" spans="1:30" ht="15" customHeight="1">
      <c r="A308" s="72"/>
      <c r="B308" s="8"/>
      <c r="C308" s="106" t="s">
        <v>68</v>
      </c>
      <c r="D308" s="221" t="s">
        <v>250</v>
      </c>
      <c r="E308" s="222"/>
      <c r="F308" s="222"/>
      <c r="G308" s="222"/>
      <c r="H308" s="222"/>
      <c r="I308" s="222"/>
      <c r="J308" s="222"/>
      <c r="K308" s="222"/>
      <c r="L308" s="222"/>
      <c r="M308" s="222"/>
      <c r="N308" s="222"/>
      <c r="O308" s="222"/>
      <c r="P308" s="223"/>
      <c r="Q308" s="124" t="s">
        <v>85</v>
      </c>
      <c r="R308" s="221" t="s">
        <v>251</v>
      </c>
      <c r="S308" s="222"/>
      <c r="T308" s="222"/>
      <c r="U308" s="222"/>
      <c r="V308" s="222"/>
      <c r="W308" s="222"/>
      <c r="X308" s="222"/>
      <c r="Y308" s="222"/>
      <c r="Z308" s="222"/>
      <c r="AA308" s="222"/>
      <c r="AB308" s="222"/>
      <c r="AC308" s="222"/>
      <c r="AD308" s="223"/>
    </row>
    <row r="309" spans="1:30" ht="15" customHeight="1">
      <c r="A309" s="72"/>
      <c r="B309" s="8"/>
      <c r="C309" s="106" t="s">
        <v>69</v>
      </c>
      <c r="D309" s="221" t="s">
        <v>252</v>
      </c>
      <c r="E309" s="222"/>
      <c r="F309" s="222"/>
      <c r="G309" s="222"/>
      <c r="H309" s="222"/>
      <c r="I309" s="222"/>
      <c r="J309" s="222"/>
      <c r="K309" s="222"/>
      <c r="L309" s="222"/>
      <c r="M309" s="222"/>
      <c r="N309" s="222"/>
      <c r="O309" s="222"/>
      <c r="P309" s="223"/>
      <c r="Q309" s="124" t="s">
        <v>86</v>
      </c>
      <c r="R309" s="221" t="s">
        <v>253</v>
      </c>
      <c r="S309" s="222"/>
      <c r="T309" s="222"/>
      <c r="U309" s="222"/>
      <c r="V309" s="222"/>
      <c r="W309" s="222"/>
      <c r="X309" s="222"/>
      <c r="Y309" s="222"/>
      <c r="Z309" s="222"/>
      <c r="AA309" s="222"/>
      <c r="AB309" s="222"/>
      <c r="AC309" s="222"/>
      <c r="AD309" s="223"/>
    </row>
    <row r="310" spans="1:30" ht="15" customHeight="1">
      <c r="A310" s="72"/>
      <c r="B310" s="8"/>
      <c r="C310" s="106" t="s">
        <v>70</v>
      </c>
      <c r="D310" s="221" t="s">
        <v>254</v>
      </c>
      <c r="E310" s="222"/>
      <c r="F310" s="222"/>
      <c r="G310" s="222"/>
      <c r="H310" s="222"/>
      <c r="I310" s="222"/>
      <c r="J310" s="222"/>
      <c r="K310" s="222"/>
      <c r="L310" s="222"/>
      <c r="M310" s="222"/>
      <c r="N310" s="222"/>
      <c r="O310" s="222"/>
      <c r="P310" s="223"/>
      <c r="Q310" s="124" t="s">
        <v>87</v>
      </c>
      <c r="R310" s="221" t="s">
        <v>255</v>
      </c>
      <c r="S310" s="222"/>
      <c r="T310" s="222"/>
      <c r="U310" s="222"/>
      <c r="V310" s="222"/>
      <c r="W310" s="222"/>
      <c r="X310" s="222"/>
      <c r="Y310" s="222"/>
      <c r="Z310" s="222"/>
      <c r="AA310" s="222"/>
      <c r="AB310" s="222"/>
      <c r="AC310" s="222"/>
      <c r="AD310" s="223"/>
    </row>
    <row r="311" spans="1:30" ht="15" customHeight="1">
      <c r="A311" s="72"/>
      <c r="B311" s="8"/>
      <c r="C311" s="106" t="s">
        <v>71</v>
      </c>
      <c r="D311" s="221" t="s">
        <v>256</v>
      </c>
      <c r="E311" s="222"/>
      <c r="F311" s="222"/>
      <c r="G311" s="222"/>
      <c r="H311" s="222"/>
      <c r="I311" s="222"/>
      <c r="J311" s="222"/>
      <c r="K311" s="222"/>
      <c r="L311" s="222"/>
      <c r="M311" s="222"/>
      <c r="N311" s="222"/>
      <c r="O311" s="222"/>
      <c r="P311" s="223"/>
      <c r="Q311" s="124" t="s">
        <v>88</v>
      </c>
      <c r="R311" s="221" t="s">
        <v>335</v>
      </c>
      <c r="S311" s="222"/>
      <c r="T311" s="222"/>
      <c r="U311" s="222"/>
      <c r="V311" s="222"/>
      <c r="W311" s="222"/>
      <c r="X311" s="222"/>
      <c r="Y311" s="222"/>
      <c r="Z311" s="222"/>
      <c r="AA311" s="222"/>
      <c r="AB311" s="222"/>
      <c r="AC311" s="222"/>
      <c r="AD311" s="223"/>
    </row>
    <row r="312" spans="1:30" ht="15" customHeight="1">
      <c r="A312" s="72"/>
      <c r="B312" s="8"/>
      <c r="C312" s="106" t="s">
        <v>72</v>
      </c>
      <c r="D312" s="221" t="s">
        <v>257</v>
      </c>
      <c r="E312" s="222"/>
      <c r="F312" s="222"/>
      <c r="G312" s="222"/>
      <c r="H312" s="222"/>
      <c r="I312" s="222"/>
      <c r="J312" s="222"/>
      <c r="K312" s="222"/>
      <c r="L312" s="222"/>
      <c r="M312" s="222"/>
      <c r="N312" s="222"/>
      <c r="O312" s="222"/>
      <c r="P312" s="223"/>
      <c r="Q312" s="124" t="s">
        <v>160</v>
      </c>
      <c r="R312" s="221" t="s">
        <v>199</v>
      </c>
      <c r="S312" s="222"/>
      <c r="T312" s="222"/>
      <c r="U312" s="222"/>
      <c r="V312" s="222"/>
      <c r="W312" s="222"/>
      <c r="X312" s="222"/>
      <c r="Y312" s="222"/>
      <c r="Z312" s="222"/>
      <c r="AA312" s="222"/>
      <c r="AB312" s="222"/>
      <c r="AC312" s="222"/>
      <c r="AD312" s="223"/>
    </row>
    <row r="313" spans="1:30" ht="15" customHeight="1">
      <c r="A313" s="72"/>
      <c r="B313" s="8"/>
      <c r="C313" s="106" t="s">
        <v>73</v>
      </c>
      <c r="D313" s="221" t="s">
        <v>258</v>
      </c>
      <c r="E313" s="222"/>
      <c r="F313" s="222"/>
      <c r="G313" s="222"/>
      <c r="H313" s="222"/>
      <c r="I313" s="222"/>
      <c r="J313" s="222"/>
      <c r="K313" s="222"/>
      <c r="L313" s="222"/>
      <c r="M313" s="222"/>
      <c r="N313" s="222"/>
      <c r="O313" s="222"/>
      <c r="P313" s="223"/>
      <c r="Q313" s="132" t="s">
        <v>171</v>
      </c>
      <c r="R313" s="224" t="s">
        <v>107</v>
      </c>
      <c r="S313" s="225"/>
      <c r="T313" s="225"/>
      <c r="U313" s="225"/>
      <c r="V313" s="225"/>
      <c r="W313" s="225"/>
      <c r="X313" s="225"/>
      <c r="Y313" s="225"/>
      <c r="Z313" s="225"/>
      <c r="AA313" s="225"/>
      <c r="AB313" s="225"/>
      <c r="AC313" s="225"/>
      <c r="AD313" s="226"/>
    </row>
    <row r="314" spans="1:30" ht="15" customHeight="1">
      <c r="A314" s="72"/>
      <c r="B314" s="8"/>
      <c r="C314" s="133" t="s">
        <v>74</v>
      </c>
      <c r="D314" s="221" t="s">
        <v>259</v>
      </c>
      <c r="E314" s="222"/>
      <c r="F314" s="222"/>
      <c r="G314" s="222"/>
      <c r="H314" s="222"/>
      <c r="I314" s="222"/>
      <c r="J314" s="222"/>
      <c r="K314" s="222"/>
      <c r="L314" s="222"/>
      <c r="M314" s="222"/>
      <c r="N314" s="222"/>
      <c r="O314" s="222"/>
      <c r="P314" s="222"/>
      <c r="Q314" s="227"/>
      <c r="R314" s="228"/>
      <c r="S314" s="228"/>
      <c r="T314" s="228"/>
      <c r="U314" s="228"/>
      <c r="V314" s="228"/>
      <c r="W314" s="228"/>
      <c r="X314" s="228"/>
      <c r="Y314" s="228"/>
      <c r="Z314" s="228"/>
      <c r="AA314" s="228"/>
      <c r="AB314" s="228"/>
      <c r="AC314" s="228"/>
      <c r="AD314" s="229"/>
    </row>
    <row r="315" spans="1:30" ht="15" customHeight="1">
      <c r="A315" s="72"/>
      <c r="B315" s="8"/>
      <c r="C315" s="8"/>
      <c r="D315" s="8"/>
      <c r="E315" s="8"/>
      <c r="F315" s="8"/>
      <c r="G315" s="8"/>
      <c r="H315" s="8"/>
      <c r="I315" s="8"/>
      <c r="J315" s="8"/>
      <c r="K315" s="8"/>
      <c r="L315" s="8"/>
      <c r="M315" s="8"/>
      <c r="N315" s="8"/>
      <c r="O315" s="8"/>
      <c r="P315" s="8"/>
      <c r="Q315" s="8"/>
      <c r="R315" s="8"/>
      <c r="S315" s="8"/>
      <c r="T315" s="8"/>
      <c r="U315" s="8"/>
      <c r="V315" s="8"/>
      <c r="W315" s="8"/>
      <c r="X315" s="8"/>
      <c r="Y315" s="8"/>
      <c r="Z315" s="8"/>
      <c r="AA315" s="8"/>
      <c r="AB315" s="8"/>
      <c r="AC315" s="8"/>
      <c r="AD315" s="8"/>
    </row>
    <row r="316" spans="1:30" ht="15" customHeight="1">
      <c r="A316" s="72"/>
      <c r="B316" s="8"/>
      <c r="C316" s="154" t="s">
        <v>216</v>
      </c>
      <c r="D316" s="154"/>
      <c r="E316" s="154"/>
      <c r="F316" s="154"/>
      <c r="G316" s="154"/>
      <c r="H316" s="154"/>
      <c r="I316" s="154"/>
      <c r="J316" s="154"/>
      <c r="K316" s="154"/>
      <c r="L316" s="154"/>
      <c r="M316" s="154"/>
      <c r="N316" s="154"/>
      <c r="O316" s="154"/>
      <c r="Q316" s="151" t="s">
        <v>217</v>
      </c>
      <c r="R316" s="152"/>
      <c r="S316" s="152"/>
      <c r="T316" s="152"/>
      <c r="U316" s="152"/>
      <c r="V316" s="152"/>
      <c r="W316" s="152"/>
      <c r="X316" s="152"/>
      <c r="Y316" s="152"/>
      <c r="Z316" s="152"/>
      <c r="AA316" s="152"/>
      <c r="AB316" s="152"/>
      <c r="AC316" s="152"/>
      <c r="AD316" s="153"/>
    </row>
    <row r="317" spans="1:30" ht="15" customHeight="1">
      <c r="A317" s="72"/>
      <c r="B317" s="8"/>
      <c r="C317" s="124" t="s">
        <v>58</v>
      </c>
      <c r="D317" s="213" t="s">
        <v>218</v>
      </c>
      <c r="E317" s="213"/>
      <c r="F317" s="213"/>
      <c r="G317" s="213"/>
      <c r="H317" s="213"/>
      <c r="I317" s="213"/>
      <c r="J317" s="213"/>
      <c r="K317" s="213"/>
      <c r="L317" s="213"/>
      <c r="M317" s="213"/>
      <c r="N317" s="213"/>
      <c r="O317" s="213"/>
      <c r="Q317" s="124" t="s">
        <v>58</v>
      </c>
      <c r="R317" s="239" t="s">
        <v>103</v>
      </c>
      <c r="S317" s="209"/>
      <c r="T317" s="209"/>
      <c r="U317" s="209"/>
      <c r="V317" s="209"/>
      <c r="W317" s="209"/>
      <c r="X317" s="209"/>
      <c r="Y317" s="209"/>
      <c r="Z317" s="209"/>
      <c r="AA317" s="209"/>
      <c r="AB317" s="209"/>
      <c r="AC317" s="209"/>
      <c r="AD317" s="210"/>
    </row>
    <row r="318" spans="1:30" ht="15" customHeight="1">
      <c r="A318" s="72"/>
      <c r="B318" s="8"/>
      <c r="C318" s="124" t="s">
        <v>59</v>
      </c>
      <c r="D318" s="213" t="s">
        <v>219</v>
      </c>
      <c r="E318" s="213"/>
      <c r="F318" s="213"/>
      <c r="G318" s="213"/>
      <c r="H318" s="213"/>
      <c r="I318" s="213"/>
      <c r="J318" s="213"/>
      <c r="K318" s="213"/>
      <c r="L318" s="213"/>
      <c r="M318" s="213"/>
      <c r="N318" s="213"/>
      <c r="O318" s="213"/>
      <c r="Q318" s="124" t="s">
        <v>59</v>
      </c>
      <c r="R318" s="239" t="s">
        <v>104</v>
      </c>
      <c r="S318" s="209"/>
      <c r="T318" s="209"/>
      <c r="U318" s="209"/>
      <c r="V318" s="209"/>
      <c r="W318" s="209"/>
      <c r="X318" s="209"/>
      <c r="Y318" s="209"/>
      <c r="Z318" s="209"/>
      <c r="AA318" s="209"/>
      <c r="AB318" s="209"/>
      <c r="AC318" s="209"/>
      <c r="AD318" s="210"/>
    </row>
    <row r="319" spans="1:30" ht="15" customHeight="1">
      <c r="A319" s="72"/>
      <c r="B319" s="8"/>
      <c r="C319" s="124" t="s">
        <v>60</v>
      </c>
      <c r="D319" s="213" t="s">
        <v>220</v>
      </c>
      <c r="E319" s="213"/>
      <c r="F319" s="213"/>
      <c r="G319" s="213"/>
      <c r="H319" s="213"/>
      <c r="I319" s="213"/>
      <c r="J319" s="213"/>
      <c r="K319" s="213"/>
      <c r="L319" s="213"/>
      <c r="M319" s="213"/>
      <c r="N319" s="213"/>
      <c r="O319" s="213"/>
      <c r="Q319" s="124" t="s">
        <v>60</v>
      </c>
      <c r="R319" s="239" t="s">
        <v>105</v>
      </c>
      <c r="S319" s="209"/>
      <c r="T319" s="209"/>
      <c r="U319" s="209"/>
      <c r="V319" s="209"/>
      <c r="W319" s="209"/>
      <c r="X319" s="209"/>
      <c r="Y319" s="209"/>
      <c r="Z319" s="209"/>
      <c r="AA319" s="209"/>
      <c r="AB319" s="209"/>
      <c r="AC319" s="209"/>
      <c r="AD319" s="210"/>
    </row>
    <row r="320" spans="1:30" ht="15" customHeight="1">
      <c r="A320" s="72"/>
      <c r="B320" s="8"/>
      <c r="C320" s="106" t="s">
        <v>65</v>
      </c>
      <c r="D320" s="213" t="s">
        <v>199</v>
      </c>
      <c r="E320" s="213"/>
      <c r="F320" s="213"/>
      <c r="G320" s="213"/>
      <c r="H320" s="213"/>
      <c r="I320" s="213"/>
      <c r="J320" s="213"/>
      <c r="K320" s="213"/>
      <c r="L320" s="213"/>
      <c r="M320" s="213"/>
      <c r="N320" s="213"/>
      <c r="O320" s="213"/>
      <c r="Q320" s="106" t="s">
        <v>61</v>
      </c>
      <c r="R320" s="239" t="s">
        <v>106</v>
      </c>
      <c r="S320" s="209"/>
      <c r="T320" s="209"/>
      <c r="U320" s="209"/>
      <c r="V320" s="209"/>
      <c r="W320" s="209"/>
      <c r="X320" s="209"/>
      <c r="Y320" s="209"/>
      <c r="Z320" s="209"/>
      <c r="AA320" s="209"/>
      <c r="AB320" s="209"/>
      <c r="AC320" s="209"/>
      <c r="AD320" s="210"/>
    </row>
    <row r="321" spans="1:34" ht="15" customHeight="1">
      <c r="A321" s="72"/>
      <c r="B321" s="8"/>
      <c r="C321" s="106" t="s">
        <v>66</v>
      </c>
      <c r="D321" s="213" t="s">
        <v>107</v>
      </c>
      <c r="E321" s="213"/>
      <c r="F321" s="213"/>
      <c r="G321" s="213"/>
      <c r="H321" s="213"/>
      <c r="I321" s="213"/>
      <c r="J321" s="213"/>
      <c r="K321" s="213"/>
      <c r="L321" s="213"/>
      <c r="M321" s="213"/>
      <c r="N321" s="213"/>
      <c r="O321" s="213"/>
      <c r="Q321" s="106" t="s">
        <v>65</v>
      </c>
      <c r="R321" s="239" t="s">
        <v>199</v>
      </c>
      <c r="S321" s="209"/>
      <c r="T321" s="209"/>
      <c r="U321" s="209"/>
      <c r="V321" s="209"/>
      <c r="W321" s="209"/>
      <c r="X321" s="209"/>
      <c r="Y321" s="209"/>
      <c r="Z321" s="209"/>
      <c r="AA321" s="209"/>
      <c r="AB321" s="209"/>
      <c r="AC321" s="209"/>
      <c r="AD321" s="210"/>
    </row>
    <row r="322" spans="1:34" ht="15" customHeight="1">
      <c r="A322" s="72"/>
      <c r="B322" s="8"/>
      <c r="C322" s="8"/>
      <c r="D322" s="8"/>
      <c r="E322" s="8"/>
      <c r="F322" s="8"/>
      <c r="G322" s="8"/>
      <c r="H322" s="8"/>
      <c r="I322" s="8"/>
      <c r="J322" s="8"/>
      <c r="K322" s="8"/>
      <c r="L322" s="8"/>
      <c r="M322" s="8"/>
      <c r="N322" s="8"/>
      <c r="O322" s="8"/>
      <c r="Q322" s="106" t="s">
        <v>66</v>
      </c>
      <c r="R322" s="239" t="s">
        <v>107</v>
      </c>
      <c r="S322" s="209"/>
      <c r="T322" s="209"/>
      <c r="U322" s="209"/>
      <c r="V322" s="209"/>
      <c r="W322" s="209"/>
      <c r="X322" s="209"/>
      <c r="Y322" s="209"/>
      <c r="Z322" s="209"/>
      <c r="AA322" s="209"/>
      <c r="AB322" s="209"/>
      <c r="AC322" s="209"/>
      <c r="AD322" s="210"/>
    </row>
    <row r="323" spans="1:34" ht="15" customHeight="1">
      <c r="A323" s="72"/>
      <c r="B323" s="277" t="str">
        <f>IF(CA255=0,"","Alerta: se registró NS (no se sabe), favor de agregar su respectivo comentario (7ᵃ instrucción general).")</f>
        <v/>
      </c>
      <c r="C323" s="277"/>
      <c r="D323" s="277"/>
      <c r="E323" s="277"/>
      <c r="F323" s="277"/>
      <c r="G323" s="277"/>
      <c r="H323" s="277"/>
      <c r="I323" s="277"/>
      <c r="J323" s="277"/>
      <c r="K323" s="277"/>
      <c r="L323" s="277"/>
      <c r="M323" s="277"/>
      <c r="N323" s="277"/>
      <c r="O323" s="277"/>
      <c r="P323" s="277"/>
      <c r="Q323" s="277"/>
      <c r="R323" s="277"/>
      <c r="S323" s="277"/>
      <c r="T323" s="277"/>
      <c r="U323" s="277"/>
      <c r="V323" s="277"/>
      <c r="W323" s="277"/>
      <c r="X323" s="277"/>
      <c r="Y323" s="277"/>
      <c r="Z323" s="277"/>
      <c r="AA323" s="277"/>
      <c r="AB323" s="277"/>
      <c r="AC323" s="277"/>
      <c r="AD323" s="277"/>
    </row>
    <row r="324" spans="1:34" ht="24" customHeight="1">
      <c r="A324" s="72"/>
      <c r="B324" s="8"/>
      <c r="C324" s="179" t="s">
        <v>194</v>
      </c>
      <c r="D324" s="179"/>
      <c r="E324" s="179"/>
      <c r="F324" s="179"/>
      <c r="G324" s="179"/>
      <c r="H324" s="179"/>
      <c r="I324" s="179"/>
      <c r="J324" s="179"/>
      <c r="K324" s="179"/>
      <c r="L324" s="179"/>
      <c r="M324" s="179"/>
      <c r="N324" s="179"/>
      <c r="O324" s="179"/>
      <c r="P324" s="179"/>
      <c r="Q324" s="179"/>
      <c r="R324" s="179"/>
      <c r="S324" s="179"/>
      <c r="T324" s="179"/>
      <c r="U324" s="179"/>
      <c r="V324" s="179"/>
      <c r="W324" s="179"/>
      <c r="X324" s="179"/>
      <c r="Y324" s="179"/>
      <c r="Z324" s="179"/>
      <c r="AA324" s="179"/>
      <c r="AB324" s="179"/>
      <c r="AC324" s="179"/>
      <c r="AD324" s="179"/>
    </row>
    <row r="325" spans="1:34" ht="60" customHeight="1">
      <c r="A325" s="72"/>
      <c r="B325" s="8"/>
      <c r="C325" s="214"/>
      <c r="D325" s="215"/>
      <c r="E325" s="215"/>
      <c r="F325" s="215"/>
      <c r="G325" s="215"/>
      <c r="H325" s="215"/>
      <c r="I325" s="215"/>
      <c r="J325" s="215"/>
      <c r="K325" s="215"/>
      <c r="L325" s="215"/>
      <c r="M325" s="215"/>
      <c r="N325" s="215"/>
      <c r="O325" s="215"/>
      <c r="P325" s="215"/>
      <c r="Q325" s="215"/>
      <c r="R325" s="215"/>
      <c r="S325" s="215"/>
      <c r="T325" s="215"/>
      <c r="U325" s="215"/>
      <c r="V325" s="215"/>
      <c r="W325" s="215"/>
      <c r="X325" s="215"/>
      <c r="Y325" s="215"/>
      <c r="Z325" s="215"/>
      <c r="AA325" s="215"/>
      <c r="AB325" s="215"/>
      <c r="AC325" s="215"/>
      <c r="AD325" s="216"/>
    </row>
    <row r="326" spans="1:34" ht="15" customHeight="1">
      <c r="A326" s="72"/>
      <c r="B326" s="237" t="str">
        <f>IF(AS293=0,"","Error: verificar sumas.")</f>
        <v/>
      </c>
      <c r="C326" s="237"/>
      <c r="D326" s="237"/>
      <c r="E326" s="237"/>
      <c r="F326" s="237"/>
      <c r="G326" s="237"/>
      <c r="H326" s="237"/>
      <c r="I326" s="237"/>
      <c r="J326" s="237"/>
      <c r="K326" s="237"/>
      <c r="L326" s="237"/>
      <c r="M326" s="237"/>
      <c r="N326" s="237"/>
      <c r="O326" s="237"/>
      <c r="P326" s="237"/>
      <c r="Q326" s="237"/>
      <c r="R326" s="237"/>
      <c r="S326" s="237"/>
      <c r="T326" s="237"/>
      <c r="U326" s="237"/>
      <c r="V326" s="237"/>
      <c r="W326" s="237"/>
      <c r="X326" s="237"/>
      <c r="Y326" s="237"/>
      <c r="Z326" s="237"/>
      <c r="AA326" s="237"/>
      <c r="AB326" s="237"/>
      <c r="AC326" s="237"/>
      <c r="AD326" s="237"/>
    </row>
    <row r="327" spans="1:34" ht="15" customHeight="1">
      <c r="A327" s="72"/>
      <c r="B327" s="237" t="str">
        <f>IF(SUM(AG293)=0,"","Error: no debe dejar vacios entre filas.")</f>
        <v/>
      </c>
      <c r="C327" s="237"/>
      <c r="D327" s="237"/>
      <c r="E327" s="237"/>
      <c r="F327" s="237"/>
      <c r="G327" s="237"/>
      <c r="H327" s="237"/>
      <c r="I327" s="237"/>
      <c r="J327" s="237"/>
      <c r="K327" s="237"/>
      <c r="L327" s="237"/>
      <c r="M327" s="237"/>
      <c r="N327" s="237"/>
      <c r="O327" s="237"/>
      <c r="P327" s="237"/>
      <c r="Q327" s="237"/>
      <c r="R327" s="237"/>
      <c r="S327" s="237"/>
      <c r="T327" s="237"/>
      <c r="U327" s="237"/>
      <c r="V327" s="237"/>
      <c r="W327" s="237"/>
      <c r="X327" s="237"/>
      <c r="Y327" s="237"/>
      <c r="Z327" s="237"/>
      <c r="AA327" s="237"/>
      <c r="AB327" s="237"/>
      <c r="AC327" s="237"/>
      <c r="AD327" s="237"/>
    </row>
    <row r="328" spans="1:34" ht="15" customHeight="1">
      <c r="A328" s="72"/>
      <c r="B328" s="237" t="str">
        <f>IF(SUM(AJ292)=0,"","Error: revisar la 2ᵃ instrucción.")</f>
        <v/>
      </c>
      <c r="C328" s="237"/>
      <c r="D328" s="237"/>
      <c r="E328" s="237"/>
      <c r="F328" s="237"/>
      <c r="G328" s="237"/>
      <c r="H328" s="237"/>
      <c r="I328" s="237"/>
      <c r="J328" s="237"/>
      <c r="K328" s="237"/>
      <c r="L328" s="237"/>
      <c r="M328" s="237"/>
      <c r="N328" s="237"/>
      <c r="O328" s="237"/>
      <c r="P328" s="237"/>
      <c r="Q328" s="237"/>
      <c r="R328" s="237"/>
      <c r="S328" s="237"/>
      <c r="T328" s="237"/>
      <c r="U328" s="237"/>
      <c r="V328" s="237"/>
      <c r="W328" s="237"/>
      <c r="X328" s="237"/>
      <c r="Y328" s="237"/>
      <c r="Z328" s="237"/>
      <c r="AA328" s="237"/>
      <c r="AB328" s="237"/>
      <c r="AC328" s="237"/>
      <c r="AD328" s="237"/>
    </row>
    <row r="329" spans="1:34" ht="15" customHeight="1">
      <c r="A329" s="72"/>
      <c r="B329" s="237" t="str">
        <f>IF(SUM(AK293)=0,"","Error: revisar la 5ᵃ instrucción")</f>
        <v/>
      </c>
      <c r="C329" s="237"/>
      <c r="D329" s="237"/>
      <c r="E329" s="237"/>
      <c r="F329" s="237"/>
      <c r="G329" s="237"/>
      <c r="H329" s="237"/>
      <c r="I329" s="237"/>
      <c r="J329" s="237"/>
      <c r="K329" s="237"/>
      <c r="L329" s="237"/>
      <c r="M329" s="237"/>
      <c r="N329" s="237"/>
      <c r="O329" s="237"/>
      <c r="P329" s="237"/>
      <c r="Q329" s="237"/>
      <c r="R329" s="237"/>
      <c r="S329" s="237"/>
      <c r="T329" s="237"/>
      <c r="U329" s="237"/>
      <c r="V329" s="237"/>
      <c r="W329" s="237"/>
      <c r="X329" s="237"/>
      <c r="Y329" s="237"/>
      <c r="Z329" s="237"/>
      <c r="AA329" s="237"/>
      <c r="AB329" s="237"/>
      <c r="AC329" s="237"/>
      <c r="AD329" s="237"/>
    </row>
    <row r="330" spans="1:34" ht="15" customHeight="1">
      <c r="A330" s="72"/>
      <c r="B330" s="277" t="str">
        <f>IF(SUM(AN293)=0,"","Alertar: la 6ᵃ instrucción no se está cumpliendo, sin embargo puede resgistrar un comentario solventando dicha situación.")</f>
        <v/>
      </c>
      <c r="C330" s="277"/>
      <c r="D330" s="277"/>
      <c r="E330" s="277"/>
      <c r="F330" s="277"/>
      <c r="G330" s="277"/>
      <c r="H330" s="277"/>
      <c r="I330" s="277"/>
      <c r="J330" s="277"/>
      <c r="K330" s="277"/>
      <c r="L330" s="277"/>
      <c r="M330" s="277"/>
      <c r="N330" s="277"/>
      <c r="O330" s="277"/>
      <c r="P330" s="277"/>
      <c r="Q330" s="277"/>
      <c r="R330" s="277"/>
      <c r="S330" s="277"/>
      <c r="T330" s="277"/>
      <c r="U330" s="277"/>
      <c r="V330" s="277"/>
      <c r="W330" s="277"/>
      <c r="X330" s="277"/>
      <c r="Y330" s="277"/>
      <c r="Z330" s="277"/>
      <c r="AA330" s="277"/>
      <c r="AB330" s="277"/>
      <c r="AC330" s="277"/>
      <c r="AD330" s="277"/>
    </row>
    <row r="331" spans="1:34" ht="15" customHeight="1">
      <c r="A331" s="72"/>
      <c r="B331" s="238" t="str">
        <f>IF(AU293=0,"","Error: debe completar toda la información requerida.")</f>
        <v/>
      </c>
      <c r="C331" s="238"/>
      <c r="D331" s="238"/>
      <c r="E331" s="238"/>
      <c r="F331" s="238"/>
      <c r="G331" s="238"/>
      <c r="H331" s="238"/>
      <c r="I331" s="238"/>
      <c r="J331" s="238"/>
      <c r="K331" s="238"/>
      <c r="L331" s="238"/>
      <c r="M331" s="238"/>
      <c r="N331" s="238"/>
      <c r="O331" s="238"/>
      <c r="P331" s="238"/>
      <c r="Q331" s="238"/>
      <c r="R331" s="238"/>
      <c r="S331" s="238"/>
      <c r="T331" s="238"/>
      <c r="U331" s="238"/>
      <c r="V331" s="238"/>
      <c r="W331" s="238"/>
      <c r="X331" s="238"/>
      <c r="Y331" s="238"/>
      <c r="Z331" s="238"/>
      <c r="AA331" s="238"/>
      <c r="AB331" s="238"/>
      <c r="AC331" s="238"/>
      <c r="AD331" s="238"/>
    </row>
    <row r="332" spans="1:34" ht="24" customHeight="1">
      <c r="A332" s="113" t="s">
        <v>415</v>
      </c>
      <c r="B332" s="236" t="s">
        <v>266</v>
      </c>
      <c r="C332" s="236"/>
      <c r="D332" s="236"/>
      <c r="E332" s="236"/>
      <c r="F332" s="236"/>
      <c r="G332" s="236"/>
      <c r="H332" s="236"/>
      <c r="I332" s="236"/>
      <c r="J332" s="236"/>
      <c r="K332" s="236"/>
      <c r="L332" s="236"/>
      <c r="M332" s="236"/>
      <c r="N332" s="236"/>
      <c r="O332" s="236"/>
      <c r="P332" s="236"/>
      <c r="Q332" s="236"/>
      <c r="R332" s="236"/>
      <c r="S332" s="236"/>
      <c r="T332" s="236"/>
      <c r="U332" s="236"/>
      <c r="V332" s="236"/>
      <c r="W332" s="236"/>
      <c r="X332" s="236"/>
      <c r="Y332" s="236"/>
      <c r="Z332" s="236"/>
      <c r="AA332" s="236"/>
      <c r="AB332" s="236"/>
      <c r="AC332" s="236"/>
      <c r="AD332" s="236"/>
    </row>
    <row r="333" spans="1:34" ht="15" customHeight="1">
      <c r="A333" s="72"/>
      <c r="B333" s="8"/>
      <c r="C333" s="218" t="s">
        <v>260</v>
      </c>
      <c r="D333" s="218"/>
      <c r="E333" s="218"/>
      <c r="F333" s="218"/>
      <c r="G333" s="218"/>
      <c r="H333" s="218"/>
      <c r="I333" s="218"/>
      <c r="J333" s="218"/>
      <c r="K333" s="218"/>
      <c r="L333" s="218"/>
      <c r="M333" s="218"/>
      <c r="N333" s="218"/>
      <c r="O333" s="218"/>
      <c r="P333" s="218"/>
      <c r="Q333" s="218"/>
      <c r="R333" s="218"/>
      <c r="S333" s="218"/>
      <c r="T333" s="218"/>
      <c r="U333" s="218"/>
      <c r="V333" s="218"/>
      <c r="W333" s="218"/>
      <c r="X333" s="218"/>
      <c r="Y333" s="218"/>
      <c r="Z333" s="218"/>
      <c r="AA333" s="218"/>
      <c r="AB333" s="218"/>
      <c r="AC333" s="218"/>
      <c r="AD333" s="218"/>
    </row>
    <row r="334" spans="1:34" ht="15" customHeight="1" thickBot="1">
      <c r="A334" s="72"/>
      <c r="B334" s="8"/>
      <c r="C334"/>
      <c r="D334"/>
      <c r="E334"/>
      <c r="F334"/>
      <c r="G334"/>
      <c r="H334"/>
      <c r="I334"/>
      <c r="J334"/>
      <c r="K334"/>
      <c r="L334"/>
      <c r="M334"/>
      <c r="N334"/>
      <c r="O334"/>
      <c r="P334"/>
      <c r="Q334"/>
      <c r="R334"/>
      <c r="S334"/>
      <c r="T334"/>
      <c r="U334"/>
      <c r="V334"/>
      <c r="W334"/>
      <c r="X334"/>
      <c r="Y334"/>
      <c r="Z334"/>
      <c r="AA334"/>
      <c r="AB334"/>
      <c r="AC334"/>
      <c r="AD334"/>
    </row>
    <row r="335" spans="1:34" ht="15" customHeight="1" thickBot="1">
      <c r="A335" s="72"/>
      <c r="B335" s="8"/>
      <c r="C335" s="137"/>
      <c r="D335" s="5" t="s">
        <v>261</v>
      </c>
      <c r="E335" s="8"/>
      <c r="F335" s="8"/>
      <c r="G335" s="8"/>
      <c r="H335" s="8"/>
      <c r="I335" s="137"/>
      <c r="J335" s="5" t="s">
        <v>262</v>
      </c>
      <c r="K335" s="8"/>
      <c r="L335" s="8"/>
      <c r="M335" s="8"/>
      <c r="N335" s="8"/>
      <c r="O335" s="8"/>
      <c r="P335" s="8"/>
      <c r="Q335" s="8"/>
      <c r="R335" s="8"/>
      <c r="S335" s="8"/>
      <c r="T335" s="137"/>
      <c r="U335" s="5" t="s">
        <v>336</v>
      </c>
      <c r="V335" s="8"/>
      <c r="W335"/>
      <c r="X335"/>
      <c r="Y335"/>
      <c r="Z335"/>
      <c r="AA335"/>
      <c r="AB335"/>
      <c r="AC335"/>
      <c r="AD335"/>
      <c r="AG335">
        <f>+COUNTIF(C335:T335,"x")</f>
        <v>0</v>
      </c>
      <c r="AH335">
        <f>+IF(OR(AG335=1,AG335=0),0,1)</f>
        <v>0</v>
      </c>
    </row>
    <row r="336" spans="1:34" ht="15" customHeight="1">
      <c r="A336" s="72"/>
      <c r="B336" s="8"/>
      <c r="C336"/>
      <c r="D336"/>
      <c r="E336"/>
      <c r="F336"/>
      <c r="G336"/>
      <c r="H336"/>
      <c r="I336"/>
      <c r="J336"/>
      <c r="K336"/>
      <c r="L336"/>
      <c r="M336"/>
      <c r="N336"/>
      <c r="O336"/>
      <c r="P336"/>
      <c r="Q336"/>
      <c r="R336"/>
      <c r="S336"/>
      <c r="T336"/>
      <c r="U336"/>
      <c r="V336"/>
      <c r="W336"/>
      <c r="X336"/>
      <c r="Y336"/>
      <c r="Z336"/>
      <c r="AA336"/>
      <c r="AB336"/>
      <c r="AC336"/>
      <c r="AD336"/>
    </row>
    <row r="337" spans="1:79" ht="24" customHeight="1">
      <c r="A337" s="72"/>
      <c r="B337" s="8"/>
      <c r="C337" s="179" t="s">
        <v>194</v>
      </c>
      <c r="D337" s="179"/>
      <c r="E337" s="179"/>
      <c r="F337" s="179"/>
      <c r="G337" s="179"/>
      <c r="H337" s="179"/>
      <c r="I337" s="179"/>
      <c r="J337" s="179"/>
      <c r="K337" s="179"/>
      <c r="L337" s="179"/>
      <c r="M337" s="179"/>
      <c r="N337" s="179"/>
      <c r="O337" s="179"/>
      <c r="P337" s="179"/>
      <c r="Q337" s="179"/>
      <c r="R337" s="179"/>
      <c r="S337" s="179"/>
      <c r="T337" s="179"/>
      <c r="U337" s="179"/>
      <c r="V337" s="179"/>
      <c r="W337" s="179"/>
      <c r="X337" s="179"/>
      <c r="Y337" s="179"/>
      <c r="Z337" s="179"/>
      <c r="AA337" s="179"/>
      <c r="AB337" s="179"/>
      <c r="AC337" s="179"/>
      <c r="AD337" s="179"/>
    </row>
    <row r="338" spans="1:79" ht="60" customHeight="1">
      <c r="A338" s="72"/>
      <c r="B338" s="8"/>
      <c r="C338" s="214"/>
      <c r="D338" s="215"/>
      <c r="E338" s="215"/>
      <c r="F338" s="215"/>
      <c r="G338" s="215"/>
      <c r="H338" s="215"/>
      <c r="I338" s="215"/>
      <c r="J338" s="215"/>
      <c r="K338" s="215"/>
      <c r="L338" s="215"/>
      <c r="M338" s="215"/>
      <c r="N338" s="215"/>
      <c r="O338" s="215"/>
      <c r="P338" s="215"/>
      <c r="Q338" s="215"/>
      <c r="R338" s="215"/>
      <c r="S338" s="215"/>
      <c r="T338" s="215"/>
      <c r="U338" s="215"/>
      <c r="V338" s="215"/>
      <c r="W338" s="215"/>
      <c r="X338" s="215"/>
      <c r="Y338" s="215"/>
      <c r="Z338" s="215"/>
      <c r="AA338" s="215"/>
      <c r="AB338" s="215"/>
      <c r="AC338" s="215"/>
      <c r="AD338" s="216"/>
    </row>
    <row r="339" spans="1:79" ht="15" customHeight="1">
      <c r="A339" s="72"/>
      <c r="B339" s="8"/>
    </row>
    <row r="340" spans="1:79" ht="15" customHeight="1">
      <c r="A340" s="72"/>
      <c r="B340" s="237" t="str">
        <f>IF(AH335=0,"","Error: debe seleccionar solo uno.")</f>
        <v/>
      </c>
      <c r="C340" s="237"/>
      <c r="D340" s="237"/>
      <c r="E340" s="237"/>
      <c r="F340" s="237"/>
      <c r="G340" s="237"/>
      <c r="H340" s="237"/>
      <c r="I340" s="237"/>
      <c r="J340" s="237"/>
      <c r="K340" s="237"/>
      <c r="L340" s="237"/>
      <c r="M340" s="237"/>
      <c r="N340" s="237"/>
      <c r="O340" s="237"/>
      <c r="P340" s="237"/>
      <c r="Q340" s="237"/>
      <c r="R340" s="237"/>
      <c r="S340" s="237"/>
      <c r="T340" s="237"/>
      <c r="U340" s="237"/>
      <c r="V340" s="237"/>
      <c r="W340" s="237"/>
      <c r="X340" s="237"/>
      <c r="Y340" s="237"/>
      <c r="Z340" s="237"/>
      <c r="AA340" s="237"/>
      <c r="AB340" s="237"/>
      <c r="AC340" s="237"/>
      <c r="AD340" s="237"/>
    </row>
    <row r="341" spans="1:79" ht="15" customHeight="1">
      <c r="A341" s="72"/>
      <c r="B341" s="8"/>
    </row>
    <row r="342" spans="1:79" ht="15" customHeight="1">
      <c r="A342" s="72"/>
      <c r="B342" s="8"/>
    </row>
    <row r="343" spans="1:79" ht="15" customHeight="1">
      <c r="A343" s="72"/>
      <c r="B343" s="8"/>
    </row>
    <row r="344" spans="1:79" ht="15" customHeight="1">
      <c r="A344" s="72"/>
      <c r="B344" s="8"/>
      <c r="AG344" s="108" t="s">
        <v>498</v>
      </c>
    </row>
    <row r="345" spans="1:79" ht="48" customHeight="1">
      <c r="A345" s="113" t="s">
        <v>416</v>
      </c>
      <c r="B345" s="236" t="s">
        <v>267</v>
      </c>
      <c r="C345" s="236"/>
      <c r="D345" s="236"/>
      <c r="E345" s="236"/>
      <c r="F345" s="236"/>
      <c r="G345" s="236"/>
      <c r="H345" s="236"/>
      <c r="I345" s="236"/>
      <c r="J345" s="236"/>
      <c r="K345" s="236"/>
      <c r="L345" s="236"/>
      <c r="M345" s="236"/>
      <c r="N345" s="236"/>
      <c r="O345" s="236"/>
      <c r="P345" s="236"/>
      <c r="Q345" s="236"/>
      <c r="R345" s="236"/>
      <c r="S345" s="236"/>
      <c r="T345" s="236"/>
      <c r="U345" s="236"/>
      <c r="V345" s="236"/>
      <c r="W345" s="236"/>
      <c r="X345" s="236"/>
      <c r="Y345" s="236"/>
      <c r="Z345" s="236"/>
      <c r="AA345" s="236"/>
      <c r="AB345" s="236"/>
      <c r="AC345" s="236"/>
      <c r="AD345" s="236"/>
      <c r="AG345" s="108">
        <f>+COUNTBLANK(D352:AD376)</f>
        <v>675</v>
      </c>
      <c r="AH345" s="108">
        <v>675</v>
      </c>
      <c r="CA345" s="108">
        <f>+COUNTIF(D352:AD376,"NS")</f>
        <v>0</v>
      </c>
    </row>
    <row r="346" spans="1:79" ht="15" customHeight="1">
      <c r="A346" s="72"/>
      <c r="B346" s="8"/>
      <c r="C346" s="217" t="s">
        <v>453</v>
      </c>
      <c r="D346" s="217"/>
      <c r="E346" s="217"/>
      <c r="F346" s="217"/>
      <c r="G346" s="217"/>
      <c r="H346" s="217"/>
      <c r="I346" s="217"/>
      <c r="J346" s="217"/>
      <c r="K346" s="217"/>
      <c r="L346" s="217"/>
      <c r="M346" s="217"/>
      <c r="N346" s="217"/>
      <c r="O346" s="217"/>
      <c r="P346" s="217"/>
      <c r="Q346" s="217"/>
      <c r="R346" s="217"/>
      <c r="S346" s="217"/>
      <c r="T346" s="217"/>
      <c r="U346" s="217"/>
      <c r="V346" s="217"/>
      <c r="W346" s="217"/>
      <c r="X346" s="217"/>
      <c r="Y346" s="217"/>
      <c r="Z346" s="217"/>
      <c r="AA346" s="217"/>
      <c r="AB346" s="217"/>
      <c r="AC346" s="217"/>
      <c r="AD346" s="217"/>
    </row>
    <row r="347" spans="1:79" ht="60" customHeight="1">
      <c r="A347" s="72"/>
      <c r="B347" s="8"/>
      <c r="C347" s="217" t="s">
        <v>454</v>
      </c>
      <c r="D347" s="217"/>
      <c r="E347" s="217"/>
      <c r="F347" s="217"/>
      <c r="G347" s="217"/>
      <c r="H347" s="217"/>
      <c r="I347" s="217"/>
      <c r="J347" s="217"/>
      <c r="K347" s="217"/>
      <c r="L347" s="217"/>
      <c r="M347" s="217"/>
      <c r="N347" s="217"/>
      <c r="O347" s="217"/>
      <c r="P347" s="217"/>
      <c r="Q347" s="217"/>
      <c r="R347" s="217"/>
      <c r="S347" s="217"/>
      <c r="T347" s="217"/>
      <c r="U347" s="217"/>
      <c r="V347" s="217"/>
      <c r="W347" s="217"/>
      <c r="X347" s="217"/>
      <c r="Y347" s="217"/>
      <c r="Z347" s="217"/>
      <c r="AA347" s="217"/>
      <c r="AB347" s="217"/>
      <c r="AC347" s="217"/>
      <c r="AD347" s="217"/>
    </row>
    <row r="348" spans="1:79" ht="24" customHeight="1">
      <c r="A348" s="72"/>
      <c r="B348" s="8"/>
      <c r="C348" s="217" t="s">
        <v>331</v>
      </c>
      <c r="D348" s="217"/>
      <c r="E348" s="217"/>
      <c r="F348" s="217"/>
      <c r="G348" s="217"/>
      <c r="H348" s="217"/>
      <c r="I348" s="217"/>
      <c r="J348" s="217"/>
      <c r="K348" s="217"/>
      <c r="L348" s="217"/>
      <c r="M348" s="217"/>
      <c r="N348" s="217"/>
      <c r="O348" s="217"/>
      <c r="P348" s="217"/>
      <c r="Q348" s="217"/>
      <c r="R348" s="217"/>
      <c r="S348" s="217"/>
      <c r="T348" s="217"/>
      <c r="U348" s="217"/>
      <c r="V348" s="217"/>
      <c r="W348" s="217"/>
      <c r="X348" s="217"/>
      <c r="Y348" s="217"/>
      <c r="Z348" s="217"/>
      <c r="AA348" s="217"/>
      <c r="AB348" s="217"/>
      <c r="AC348" s="217"/>
      <c r="AD348" s="217"/>
    </row>
    <row r="349" spans="1:79" ht="24" customHeight="1">
      <c r="A349" s="72"/>
      <c r="B349" s="8"/>
      <c r="C349" s="217" t="s">
        <v>332</v>
      </c>
      <c r="D349" s="217"/>
      <c r="E349" s="217"/>
      <c r="F349" s="217"/>
      <c r="G349" s="217"/>
      <c r="H349" s="217"/>
      <c r="I349" s="217"/>
      <c r="J349" s="217"/>
      <c r="K349" s="217"/>
      <c r="L349" s="217"/>
      <c r="M349" s="217"/>
      <c r="N349" s="217"/>
      <c r="O349" s="217"/>
      <c r="P349" s="217"/>
      <c r="Q349" s="217"/>
      <c r="R349" s="217"/>
      <c r="S349" s="217"/>
      <c r="T349" s="217"/>
      <c r="U349" s="217"/>
      <c r="V349" s="217"/>
      <c r="W349" s="217"/>
      <c r="X349" s="217"/>
      <c r="Y349" s="217"/>
      <c r="Z349" s="217"/>
      <c r="AA349" s="217"/>
      <c r="AB349" s="217"/>
      <c r="AC349" s="217"/>
      <c r="AD349" s="217"/>
    </row>
    <row r="350" spans="1:79" ht="15" customHeight="1">
      <c r="A350" s="72"/>
      <c r="B350" s="8"/>
      <c r="C350"/>
      <c r="D350"/>
      <c r="E350"/>
      <c r="F350"/>
      <c r="G350"/>
      <c r="H350"/>
      <c r="I350"/>
      <c r="J350"/>
      <c r="K350"/>
      <c r="L350"/>
      <c r="M350"/>
      <c r="N350"/>
      <c r="O350"/>
      <c r="P350"/>
      <c r="Q350"/>
      <c r="R350"/>
      <c r="S350"/>
      <c r="T350"/>
      <c r="U350"/>
      <c r="V350"/>
      <c r="W350"/>
      <c r="X350"/>
      <c r="Y350"/>
      <c r="Z350"/>
      <c r="AA350"/>
      <c r="AB350"/>
      <c r="AC350"/>
      <c r="AD350"/>
    </row>
    <row r="351" spans="1:79" ht="24" customHeight="1">
      <c r="A351" s="72"/>
      <c r="B351" s="8"/>
      <c r="C351" s="231" t="s">
        <v>333</v>
      </c>
      <c r="D351" s="232"/>
      <c r="E351" s="232"/>
      <c r="F351" s="232"/>
      <c r="G351" s="232"/>
      <c r="H351" s="232"/>
      <c r="I351" s="232"/>
      <c r="J351" s="232"/>
      <c r="K351" s="232"/>
      <c r="L351" s="232"/>
      <c r="M351" s="232"/>
      <c r="N351" s="232"/>
      <c r="O351" s="232"/>
      <c r="P351" s="232"/>
      <c r="Q351" s="232"/>
      <c r="R351" s="233"/>
      <c r="S351" s="231" t="s">
        <v>228</v>
      </c>
      <c r="T351" s="232"/>
      <c r="U351" s="232"/>
      <c r="V351" s="232"/>
      <c r="W351" s="232"/>
      <c r="X351" s="233"/>
      <c r="Y351" s="231" t="s">
        <v>263</v>
      </c>
      <c r="Z351" s="232"/>
      <c r="AA351" s="232"/>
      <c r="AB351" s="232"/>
      <c r="AC351" s="232"/>
      <c r="AD351" s="233"/>
      <c r="AG351" t="s">
        <v>502</v>
      </c>
      <c r="AH351"/>
      <c r="AI351" s="115" t="s">
        <v>521</v>
      </c>
      <c r="AJ351" s="115" t="s">
        <v>514</v>
      </c>
      <c r="AK351" s="115" t="s">
        <v>522</v>
      </c>
      <c r="AL351" s="99"/>
      <c r="AM351" s="99" t="s">
        <v>514</v>
      </c>
      <c r="AN351" s="115" t="s">
        <v>523</v>
      </c>
      <c r="AO351" s="115" t="s">
        <v>514</v>
      </c>
    </row>
    <row r="352" spans="1:79" ht="15" customHeight="1">
      <c r="A352" s="72"/>
      <c r="B352" s="8"/>
      <c r="C352" s="123" t="s">
        <v>58</v>
      </c>
      <c r="D352" s="214"/>
      <c r="E352" s="215"/>
      <c r="F352" s="215"/>
      <c r="G352" s="215"/>
      <c r="H352" s="215"/>
      <c r="I352" s="215"/>
      <c r="J352" s="215"/>
      <c r="K352" s="215"/>
      <c r="L352" s="215"/>
      <c r="M352" s="215"/>
      <c r="N352" s="215"/>
      <c r="O352" s="215"/>
      <c r="P352" s="215"/>
      <c r="Q352" s="215"/>
      <c r="R352" s="216"/>
      <c r="S352" s="211"/>
      <c r="T352" s="173"/>
      <c r="U352" s="173"/>
      <c r="V352" s="173"/>
      <c r="W352" s="173"/>
      <c r="X352" s="212"/>
      <c r="Y352" s="211"/>
      <c r="Z352" s="173"/>
      <c r="AA352" s="173"/>
      <c r="AB352" s="173"/>
      <c r="AC352" s="173"/>
      <c r="AD352" s="212"/>
      <c r="AG352">
        <f>IF(AND(D352="",COUNTA($D353:$R$376)&gt;0),1,0)</f>
        <v>0</v>
      </c>
      <c r="AH352"/>
      <c r="AI352" s="115" t="b">
        <f>NOT(EXACT(D352,UPPER(D352)))</f>
        <v>0</v>
      </c>
      <c r="AJ352" s="115">
        <f>COUNTIF(AI352,"VERDADERO")</f>
        <v>0</v>
      </c>
      <c r="AK352" s="115" t="str">
        <f>SUBSTITUTE( SUBSTITUTE( SUBSTITUTE( SUBSTITUTE( SUBSTITUTE( SUBSTITUTE( SUBSTITUTE( SUBSTITUTE( SUBSTITUTE( SUBSTITUTE(D352, "á", "a"), "é", "e"), "í", "i"), "ó", "o"), "ú", "u"), "Á", "A"), "É", "E"), "Í", "I"), "Ó", "O"), "Ú", "U")</f>
        <v/>
      </c>
      <c r="AL352" s="115" t="b">
        <f>NOT(EXACT(D352,AK352))</f>
        <v>0</v>
      </c>
      <c r="AM352" s="115">
        <f>COUNTIF(AL352,"VERDADERO")</f>
        <v>0</v>
      </c>
      <c r="AN352" s="115" t="b">
        <f>NOT(EXACT(D352,AK352))</f>
        <v>0</v>
      </c>
      <c r="AO352" s="115">
        <f>COUNTIF(AN352,"VERDADERO")</f>
        <v>0</v>
      </c>
    </row>
    <row r="353" spans="1:41" ht="15" customHeight="1">
      <c r="A353" s="72"/>
      <c r="B353" s="8"/>
      <c r="C353" s="125" t="s">
        <v>59</v>
      </c>
      <c r="D353" s="214"/>
      <c r="E353" s="215"/>
      <c r="F353" s="215"/>
      <c r="G353" s="215"/>
      <c r="H353" s="215"/>
      <c r="I353" s="215"/>
      <c r="J353" s="215"/>
      <c r="K353" s="215"/>
      <c r="L353" s="215"/>
      <c r="M353" s="215"/>
      <c r="N353" s="215"/>
      <c r="O353" s="215"/>
      <c r="P353" s="215"/>
      <c r="Q353" s="215"/>
      <c r="R353" s="216"/>
      <c r="S353" s="211"/>
      <c r="T353" s="173"/>
      <c r="U353" s="173"/>
      <c r="V353" s="173"/>
      <c r="W353" s="173"/>
      <c r="X353" s="212"/>
      <c r="Y353" s="211"/>
      <c r="Z353" s="173"/>
      <c r="AA353" s="173"/>
      <c r="AB353" s="173"/>
      <c r="AC353" s="173"/>
      <c r="AD353" s="212"/>
      <c r="AG353">
        <f>IF(AND(D353="",COUNTA($D354:$R$376)&gt;0),1,0)</f>
        <v>0</v>
      </c>
      <c r="AH353"/>
      <c r="AI353" s="115" t="b">
        <f t="shared" ref="AI353:AI375" si="62">NOT(EXACT(D353,UPPER(D353)))</f>
        <v>0</v>
      </c>
      <c r="AJ353" s="115">
        <f t="shared" ref="AJ353:AJ376" si="63">COUNTIF(AI353,"VERDADERO")</f>
        <v>0</v>
      </c>
      <c r="AK353" s="115" t="str">
        <f t="shared" ref="AK353:AK375" si="64">SUBSTITUTE( SUBSTITUTE( SUBSTITUTE( SUBSTITUTE( SUBSTITUTE( SUBSTITUTE( SUBSTITUTE( SUBSTITUTE( SUBSTITUTE( SUBSTITUTE(D353, "á", "a"), "é", "e"), "í", "i"), "ó", "o"), "ú", "u"), "Á", "A"), "É", "E"), "Í", "I"), "Ó", "O"), "Ú", "U")</f>
        <v/>
      </c>
      <c r="AL353" s="115" t="b">
        <f t="shared" ref="AL353:AL375" si="65">NOT(EXACT(D353,AK353))</f>
        <v>0</v>
      </c>
      <c r="AM353" s="115">
        <f t="shared" ref="AM353:AM376" si="66">COUNTIF(AL353,"VERDADERO")</f>
        <v>0</v>
      </c>
      <c r="AN353" s="115" t="b">
        <f t="shared" ref="AN353:AN375" si="67">NOT(EXACT(D353,AK353))</f>
        <v>0</v>
      </c>
      <c r="AO353" s="115">
        <f t="shared" ref="AO353:AO376" si="68">COUNTIF(AN353,"VERDADERO")</f>
        <v>0</v>
      </c>
    </row>
    <row r="354" spans="1:41" ht="15" customHeight="1">
      <c r="A354" s="72"/>
      <c r="B354" s="8"/>
      <c r="C354" s="117" t="s">
        <v>60</v>
      </c>
      <c r="D354" s="214"/>
      <c r="E354" s="215"/>
      <c r="F354" s="215"/>
      <c r="G354" s="215"/>
      <c r="H354" s="215"/>
      <c r="I354" s="215"/>
      <c r="J354" s="215"/>
      <c r="K354" s="215"/>
      <c r="L354" s="215"/>
      <c r="M354" s="215"/>
      <c r="N354" s="215"/>
      <c r="O354" s="215"/>
      <c r="P354" s="215"/>
      <c r="Q354" s="215"/>
      <c r="R354" s="216"/>
      <c r="S354" s="211"/>
      <c r="T354" s="173"/>
      <c r="U354" s="173"/>
      <c r="V354" s="173"/>
      <c r="W354" s="173"/>
      <c r="X354" s="212"/>
      <c r="Y354" s="211"/>
      <c r="Z354" s="173"/>
      <c r="AA354" s="173"/>
      <c r="AB354" s="173"/>
      <c r="AC354" s="173"/>
      <c r="AD354" s="212"/>
      <c r="AG354">
        <f>IF(AND(D354="",COUNTA($D355:$R$376)&gt;0),1,0)</f>
        <v>0</v>
      </c>
      <c r="AH354"/>
      <c r="AI354" s="115" t="b">
        <f t="shared" si="62"/>
        <v>0</v>
      </c>
      <c r="AJ354" s="115">
        <f t="shared" si="63"/>
        <v>0</v>
      </c>
      <c r="AK354" s="115" t="str">
        <f t="shared" si="64"/>
        <v/>
      </c>
      <c r="AL354" s="115" t="b">
        <f t="shared" si="65"/>
        <v>0</v>
      </c>
      <c r="AM354" s="115">
        <f t="shared" si="66"/>
        <v>0</v>
      </c>
      <c r="AN354" s="115" t="b">
        <f t="shared" si="67"/>
        <v>0</v>
      </c>
      <c r="AO354" s="115">
        <f t="shared" si="68"/>
        <v>0</v>
      </c>
    </row>
    <row r="355" spans="1:41" ht="15" customHeight="1">
      <c r="A355" s="72"/>
      <c r="B355" s="8"/>
      <c r="C355" s="117" t="s">
        <v>61</v>
      </c>
      <c r="D355" s="214"/>
      <c r="E355" s="215"/>
      <c r="F355" s="215"/>
      <c r="G355" s="215"/>
      <c r="H355" s="215"/>
      <c r="I355" s="215"/>
      <c r="J355" s="215"/>
      <c r="K355" s="215"/>
      <c r="L355" s="215"/>
      <c r="M355" s="215"/>
      <c r="N355" s="215"/>
      <c r="O355" s="215"/>
      <c r="P355" s="215"/>
      <c r="Q355" s="215"/>
      <c r="R355" s="216"/>
      <c r="S355" s="211"/>
      <c r="T355" s="173"/>
      <c r="U355" s="173"/>
      <c r="V355" s="173"/>
      <c r="W355" s="173"/>
      <c r="X355" s="212"/>
      <c r="Y355" s="211"/>
      <c r="Z355" s="173"/>
      <c r="AA355" s="173"/>
      <c r="AB355" s="173"/>
      <c r="AC355" s="173"/>
      <c r="AD355" s="212"/>
      <c r="AG355">
        <f>IF(AND(D355="",COUNTA($D356:$R$376)&gt;0),1,0)</f>
        <v>0</v>
      </c>
      <c r="AH355"/>
      <c r="AI355" s="115" t="b">
        <f t="shared" si="62"/>
        <v>0</v>
      </c>
      <c r="AJ355" s="115">
        <f t="shared" si="63"/>
        <v>0</v>
      </c>
      <c r="AK355" s="115" t="str">
        <f t="shared" si="64"/>
        <v/>
      </c>
      <c r="AL355" s="115" t="b">
        <f t="shared" si="65"/>
        <v>0</v>
      </c>
      <c r="AM355" s="115">
        <f t="shared" si="66"/>
        <v>0</v>
      </c>
      <c r="AN355" s="115" t="b">
        <f t="shared" si="67"/>
        <v>0</v>
      </c>
      <c r="AO355" s="115">
        <f t="shared" si="68"/>
        <v>0</v>
      </c>
    </row>
    <row r="356" spans="1:41" ht="15" customHeight="1">
      <c r="A356" s="72"/>
      <c r="B356" s="8"/>
      <c r="C356" s="117" t="s">
        <v>62</v>
      </c>
      <c r="D356" s="214"/>
      <c r="E356" s="215"/>
      <c r="F356" s="215"/>
      <c r="G356" s="215"/>
      <c r="H356" s="215"/>
      <c r="I356" s="215"/>
      <c r="J356" s="215"/>
      <c r="K356" s="215"/>
      <c r="L356" s="215"/>
      <c r="M356" s="215"/>
      <c r="N356" s="215"/>
      <c r="O356" s="215"/>
      <c r="P356" s="215"/>
      <c r="Q356" s="215"/>
      <c r="R356" s="216"/>
      <c r="S356" s="211"/>
      <c r="T356" s="173"/>
      <c r="U356" s="173"/>
      <c r="V356" s="173"/>
      <c r="W356" s="173"/>
      <c r="X356" s="212"/>
      <c r="Y356" s="211"/>
      <c r="Z356" s="173"/>
      <c r="AA356" s="173"/>
      <c r="AB356" s="173"/>
      <c r="AC356" s="173"/>
      <c r="AD356" s="212"/>
      <c r="AG356">
        <f>IF(AND(D356="",COUNTA($D357:$R$376)&gt;0),1,0)</f>
        <v>0</v>
      </c>
      <c r="AH356"/>
      <c r="AI356" s="115" t="b">
        <f t="shared" si="62"/>
        <v>0</v>
      </c>
      <c r="AJ356" s="115">
        <f t="shared" si="63"/>
        <v>0</v>
      </c>
      <c r="AK356" s="115" t="str">
        <f t="shared" si="64"/>
        <v/>
      </c>
      <c r="AL356" s="115" t="b">
        <f t="shared" si="65"/>
        <v>0</v>
      </c>
      <c r="AM356" s="115">
        <f t="shared" si="66"/>
        <v>0</v>
      </c>
      <c r="AN356" s="115" t="b">
        <f t="shared" si="67"/>
        <v>0</v>
      </c>
      <c r="AO356" s="115">
        <f t="shared" si="68"/>
        <v>0</v>
      </c>
    </row>
    <row r="357" spans="1:41" ht="15" customHeight="1">
      <c r="A357" s="72"/>
      <c r="B357" s="8"/>
      <c r="C357" s="117" t="s">
        <v>63</v>
      </c>
      <c r="D357" s="214"/>
      <c r="E357" s="215"/>
      <c r="F357" s="215"/>
      <c r="G357" s="215"/>
      <c r="H357" s="215"/>
      <c r="I357" s="215"/>
      <c r="J357" s="215"/>
      <c r="K357" s="215"/>
      <c r="L357" s="215"/>
      <c r="M357" s="215"/>
      <c r="N357" s="215"/>
      <c r="O357" s="215"/>
      <c r="P357" s="215"/>
      <c r="Q357" s="215"/>
      <c r="R357" s="216"/>
      <c r="S357" s="211"/>
      <c r="T357" s="173"/>
      <c r="U357" s="173"/>
      <c r="V357" s="173"/>
      <c r="W357" s="173"/>
      <c r="X357" s="212"/>
      <c r="Y357" s="211"/>
      <c r="Z357" s="173"/>
      <c r="AA357" s="173"/>
      <c r="AB357" s="173"/>
      <c r="AC357" s="173"/>
      <c r="AD357" s="212"/>
      <c r="AG357">
        <f>IF(AND(D357="",COUNTA($D358:$R$376)&gt;0),1,0)</f>
        <v>0</v>
      </c>
      <c r="AH357"/>
      <c r="AI357" s="115" t="b">
        <f t="shared" si="62"/>
        <v>0</v>
      </c>
      <c r="AJ357" s="115">
        <f t="shared" si="63"/>
        <v>0</v>
      </c>
      <c r="AK357" s="115" t="str">
        <f t="shared" si="64"/>
        <v/>
      </c>
      <c r="AL357" s="115" t="b">
        <f t="shared" si="65"/>
        <v>0</v>
      </c>
      <c r="AM357" s="115">
        <f t="shared" si="66"/>
        <v>0</v>
      </c>
      <c r="AN357" s="115" t="b">
        <f t="shared" si="67"/>
        <v>0</v>
      </c>
      <c r="AO357" s="115">
        <f t="shared" si="68"/>
        <v>0</v>
      </c>
    </row>
    <row r="358" spans="1:41" ht="15" customHeight="1">
      <c r="A358" s="72"/>
      <c r="B358" s="8"/>
      <c r="C358" s="117" t="s">
        <v>64</v>
      </c>
      <c r="D358" s="214"/>
      <c r="E358" s="215"/>
      <c r="F358" s="215"/>
      <c r="G358" s="215"/>
      <c r="H358" s="215"/>
      <c r="I358" s="215"/>
      <c r="J358" s="215"/>
      <c r="K358" s="215"/>
      <c r="L358" s="215"/>
      <c r="M358" s="215"/>
      <c r="N358" s="215"/>
      <c r="O358" s="215"/>
      <c r="P358" s="215"/>
      <c r="Q358" s="215"/>
      <c r="R358" s="216"/>
      <c r="S358" s="211"/>
      <c r="T358" s="173"/>
      <c r="U358" s="173"/>
      <c r="V358" s="173"/>
      <c r="W358" s="173"/>
      <c r="X358" s="212"/>
      <c r="Y358" s="211"/>
      <c r="Z358" s="173"/>
      <c r="AA358" s="173"/>
      <c r="AB358" s="173"/>
      <c r="AC358" s="173"/>
      <c r="AD358" s="212"/>
      <c r="AG358">
        <f>IF(AND(D358="",COUNTA($D359:$R$376)&gt;0),1,0)</f>
        <v>0</v>
      </c>
      <c r="AH358"/>
      <c r="AI358" s="115" t="b">
        <f t="shared" si="62"/>
        <v>0</v>
      </c>
      <c r="AJ358" s="115">
        <f t="shared" si="63"/>
        <v>0</v>
      </c>
      <c r="AK358" s="115" t="str">
        <f t="shared" si="64"/>
        <v/>
      </c>
      <c r="AL358" s="115" t="b">
        <f t="shared" si="65"/>
        <v>0</v>
      </c>
      <c r="AM358" s="115">
        <f t="shared" si="66"/>
        <v>0</v>
      </c>
      <c r="AN358" s="115" t="b">
        <f t="shared" si="67"/>
        <v>0</v>
      </c>
      <c r="AO358" s="115">
        <f t="shared" si="68"/>
        <v>0</v>
      </c>
    </row>
    <row r="359" spans="1:41" ht="15" customHeight="1">
      <c r="A359" s="72"/>
      <c r="B359" s="8"/>
      <c r="C359" s="117" t="s">
        <v>65</v>
      </c>
      <c r="D359" s="214"/>
      <c r="E359" s="215"/>
      <c r="F359" s="215"/>
      <c r="G359" s="215"/>
      <c r="H359" s="215"/>
      <c r="I359" s="215"/>
      <c r="J359" s="215"/>
      <c r="K359" s="215"/>
      <c r="L359" s="215"/>
      <c r="M359" s="215"/>
      <c r="N359" s="215"/>
      <c r="O359" s="215"/>
      <c r="P359" s="215"/>
      <c r="Q359" s="215"/>
      <c r="R359" s="216"/>
      <c r="S359" s="211"/>
      <c r="T359" s="173"/>
      <c r="U359" s="173"/>
      <c r="V359" s="173"/>
      <c r="W359" s="173"/>
      <c r="X359" s="212"/>
      <c r="Y359" s="211"/>
      <c r="Z359" s="173"/>
      <c r="AA359" s="173"/>
      <c r="AB359" s="173"/>
      <c r="AC359" s="173"/>
      <c r="AD359" s="212"/>
      <c r="AG359">
        <f>IF(AND(D359="",COUNTA($D360:$R$376)&gt;0),1,0)</f>
        <v>0</v>
      </c>
      <c r="AH359"/>
      <c r="AI359" s="115" t="b">
        <f t="shared" si="62"/>
        <v>0</v>
      </c>
      <c r="AJ359" s="115">
        <f t="shared" si="63"/>
        <v>0</v>
      </c>
      <c r="AK359" s="115" t="str">
        <f t="shared" si="64"/>
        <v/>
      </c>
      <c r="AL359" s="115" t="b">
        <f t="shared" si="65"/>
        <v>0</v>
      </c>
      <c r="AM359" s="115">
        <f t="shared" si="66"/>
        <v>0</v>
      </c>
      <c r="AN359" s="115" t="b">
        <f t="shared" si="67"/>
        <v>0</v>
      </c>
      <c r="AO359" s="115">
        <f t="shared" si="68"/>
        <v>0</v>
      </c>
    </row>
    <row r="360" spans="1:41" ht="15" customHeight="1">
      <c r="A360" s="72"/>
      <c r="B360" s="8"/>
      <c r="C360" s="117" t="s">
        <v>66</v>
      </c>
      <c r="D360" s="214"/>
      <c r="E360" s="215"/>
      <c r="F360" s="215"/>
      <c r="G360" s="215"/>
      <c r="H360" s="215"/>
      <c r="I360" s="215"/>
      <c r="J360" s="215"/>
      <c r="K360" s="215"/>
      <c r="L360" s="215"/>
      <c r="M360" s="215"/>
      <c r="N360" s="215"/>
      <c r="O360" s="215"/>
      <c r="P360" s="215"/>
      <c r="Q360" s="215"/>
      <c r="R360" s="216"/>
      <c r="S360" s="211"/>
      <c r="T360" s="173"/>
      <c r="U360" s="173"/>
      <c r="V360" s="173"/>
      <c r="W360" s="173"/>
      <c r="X360" s="212"/>
      <c r="Y360" s="211"/>
      <c r="Z360" s="173"/>
      <c r="AA360" s="173"/>
      <c r="AB360" s="173"/>
      <c r="AC360" s="173"/>
      <c r="AD360" s="212"/>
      <c r="AG360">
        <f>IF(AND(D360="",COUNTA($D361:$R$376)&gt;0),1,0)</f>
        <v>0</v>
      </c>
      <c r="AH360"/>
      <c r="AI360" s="115" t="b">
        <f t="shared" si="62"/>
        <v>0</v>
      </c>
      <c r="AJ360" s="115">
        <f t="shared" si="63"/>
        <v>0</v>
      </c>
      <c r="AK360" s="115" t="str">
        <f t="shared" si="64"/>
        <v/>
      </c>
      <c r="AL360" s="115" t="b">
        <f t="shared" si="65"/>
        <v>0</v>
      </c>
      <c r="AM360" s="115">
        <f t="shared" si="66"/>
        <v>0</v>
      </c>
      <c r="AN360" s="115" t="b">
        <f t="shared" si="67"/>
        <v>0</v>
      </c>
      <c r="AO360" s="115">
        <f t="shared" si="68"/>
        <v>0</v>
      </c>
    </row>
    <row r="361" spans="1:41" ht="15" customHeight="1">
      <c r="A361" s="72"/>
      <c r="B361" s="8"/>
      <c r="C361" s="117" t="s">
        <v>67</v>
      </c>
      <c r="D361" s="214"/>
      <c r="E361" s="215"/>
      <c r="F361" s="215"/>
      <c r="G361" s="215"/>
      <c r="H361" s="215"/>
      <c r="I361" s="215"/>
      <c r="J361" s="215"/>
      <c r="K361" s="215"/>
      <c r="L361" s="215"/>
      <c r="M361" s="215"/>
      <c r="N361" s="215"/>
      <c r="O361" s="215"/>
      <c r="P361" s="215"/>
      <c r="Q361" s="215"/>
      <c r="R361" s="216"/>
      <c r="S361" s="211"/>
      <c r="T361" s="173"/>
      <c r="U361" s="173"/>
      <c r="V361" s="173"/>
      <c r="W361" s="173"/>
      <c r="X361" s="212"/>
      <c r="Y361" s="211"/>
      <c r="Z361" s="173"/>
      <c r="AA361" s="173"/>
      <c r="AB361" s="173"/>
      <c r="AC361" s="173"/>
      <c r="AD361" s="212"/>
      <c r="AG361">
        <f>IF(AND(D361="",COUNTA($D362:$R$376)&gt;0),1,0)</f>
        <v>0</v>
      </c>
      <c r="AH361"/>
      <c r="AI361" s="115" t="b">
        <f t="shared" si="62"/>
        <v>0</v>
      </c>
      <c r="AJ361" s="115">
        <f t="shared" si="63"/>
        <v>0</v>
      </c>
      <c r="AK361" s="115" t="str">
        <f t="shared" si="64"/>
        <v/>
      </c>
      <c r="AL361" s="115" t="b">
        <f t="shared" si="65"/>
        <v>0</v>
      </c>
      <c r="AM361" s="115">
        <f t="shared" si="66"/>
        <v>0</v>
      </c>
      <c r="AN361" s="115" t="b">
        <f t="shared" si="67"/>
        <v>0</v>
      </c>
      <c r="AO361" s="115">
        <f t="shared" si="68"/>
        <v>0</v>
      </c>
    </row>
    <row r="362" spans="1:41" ht="15" customHeight="1">
      <c r="A362" s="72"/>
      <c r="B362" s="8"/>
      <c r="C362" s="117" t="s">
        <v>68</v>
      </c>
      <c r="D362" s="214"/>
      <c r="E362" s="215"/>
      <c r="F362" s="215"/>
      <c r="G362" s="215"/>
      <c r="H362" s="215"/>
      <c r="I362" s="215"/>
      <c r="J362" s="215"/>
      <c r="K362" s="215"/>
      <c r="L362" s="215"/>
      <c r="M362" s="215"/>
      <c r="N362" s="215"/>
      <c r="O362" s="215"/>
      <c r="P362" s="215"/>
      <c r="Q362" s="215"/>
      <c r="R362" s="216"/>
      <c r="S362" s="211"/>
      <c r="T362" s="173"/>
      <c r="U362" s="173"/>
      <c r="V362" s="173"/>
      <c r="W362" s="173"/>
      <c r="X362" s="212"/>
      <c r="Y362" s="211"/>
      <c r="Z362" s="173"/>
      <c r="AA362" s="173"/>
      <c r="AB362" s="173"/>
      <c r="AC362" s="173"/>
      <c r="AD362" s="212"/>
      <c r="AG362">
        <f>IF(AND(D362="",COUNTA($D363:$R$376)&gt;0),1,0)</f>
        <v>0</v>
      </c>
      <c r="AH362"/>
      <c r="AI362" s="115" t="b">
        <f t="shared" si="62"/>
        <v>0</v>
      </c>
      <c r="AJ362" s="115">
        <f t="shared" si="63"/>
        <v>0</v>
      </c>
      <c r="AK362" s="115" t="str">
        <f t="shared" si="64"/>
        <v/>
      </c>
      <c r="AL362" s="115" t="b">
        <f t="shared" si="65"/>
        <v>0</v>
      </c>
      <c r="AM362" s="115">
        <f t="shared" si="66"/>
        <v>0</v>
      </c>
      <c r="AN362" s="115" t="b">
        <f t="shared" si="67"/>
        <v>0</v>
      </c>
      <c r="AO362" s="115">
        <f t="shared" si="68"/>
        <v>0</v>
      </c>
    </row>
    <row r="363" spans="1:41" ht="15" customHeight="1">
      <c r="A363" s="72"/>
      <c r="B363" s="8"/>
      <c r="C363" s="117" t="s">
        <v>69</v>
      </c>
      <c r="D363" s="214"/>
      <c r="E363" s="215"/>
      <c r="F363" s="215"/>
      <c r="G363" s="215"/>
      <c r="H363" s="215"/>
      <c r="I363" s="215"/>
      <c r="J363" s="215"/>
      <c r="K363" s="215"/>
      <c r="L363" s="215"/>
      <c r="M363" s="215"/>
      <c r="N363" s="215"/>
      <c r="O363" s="215"/>
      <c r="P363" s="215"/>
      <c r="Q363" s="215"/>
      <c r="R363" s="216"/>
      <c r="S363" s="211"/>
      <c r="T363" s="173"/>
      <c r="U363" s="173"/>
      <c r="V363" s="173"/>
      <c r="W363" s="173"/>
      <c r="X363" s="212"/>
      <c r="Y363" s="211"/>
      <c r="Z363" s="173"/>
      <c r="AA363" s="173"/>
      <c r="AB363" s="173"/>
      <c r="AC363" s="173"/>
      <c r="AD363" s="212"/>
      <c r="AG363">
        <f>IF(AND(D363="",COUNTA($D364:$R$376)&gt;0),1,0)</f>
        <v>0</v>
      </c>
      <c r="AH363"/>
      <c r="AI363" s="115" t="b">
        <f t="shared" si="62"/>
        <v>0</v>
      </c>
      <c r="AJ363" s="115">
        <f t="shared" si="63"/>
        <v>0</v>
      </c>
      <c r="AK363" s="115" t="str">
        <f t="shared" si="64"/>
        <v/>
      </c>
      <c r="AL363" s="115" t="b">
        <f t="shared" si="65"/>
        <v>0</v>
      </c>
      <c r="AM363" s="115">
        <f t="shared" si="66"/>
        <v>0</v>
      </c>
      <c r="AN363" s="115" t="b">
        <f t="shared" si="67"/>
        <v>0</v>
      </c>
      <c r="AO363" s="115">
        <f t="shared" si="68"/>
        <v>0</v>
      </c>
    </row>
    <row r="364" spans="1:41" ht="15" customHeight="1">
      <c r="A364" s="72"/>
      <c r="B364" s="8"/>
      <c r="C364" s="117" t="s">
        <v>70</v>
      </c>
      <c r="D364" s="214"/>
      <c r="E364" s="215"/>
      <c r="F364" s="215"/>
      <c r="G364" s="215"/>
      <c r="H364" s="215"/>
      <c r="I364" s="215"/>
      <c r="J364" s="215"/>
      <c r="K364" s="215"/>
      <c r="L364" s="215"/>
      <c r="M364" s="215"/>
      <c r="N364" s="215"/>
      <c r="O364" s="215"/>
      <c r="P364" s="215"/>
      <c r="Q364" s="215"/>
      <c r="R364" s="216"/>
      <c r="S364" s="211"/>
      <c r="T364" s="173"/>
      <c r="U364" s="173"/>
      <c r="V364" s="173"/>
      <c r="W364" s="173"/>
      <c r="X364" s="212"/>
      <c r="Y364" s="211"/>
      <c r="Z364" s="173"/>
      <c r="AA364" s="173"/>
      <c r="AB364" s="173"/>
      <c r="AC364" s="173"/>
      <c r="AD364" s="212"/>
      <c r="AG364">
        <f>IF(AND(D364="",COUNTA($D365:$R$376)&gt;0),1,0)</f>
        <v>0</v>
      </c>
      <c r="AH364"/>
      <c r="AI364" s="115" t="b">
        <f t="shared" si="62"/>
        <v>0</v>
      </c>
      <c r="AJ364" s="115">
        <f t="shared" si="63"/>
        <v>0</v>
      </c>
      <c r="AK364" s="115" t="str">
        <f t="shared" si="64"/>
        <v/>
      </c>
      <c r="AL364" s="115" t="b">
        <f t="shared" si="65"/>
        <v>0</v>
      </c>
      <c r="AM364" s="115">
        <f t="shared" si="66"/>
        <v>0</v>
      </c>
      <c r="AN364" s="115" t="b">
        <f t="shared" si="67"/>
        <v>0</v>
      </c>
      <c r="AO364" s="115">
        <f t="shared" si="68"/>
        <v>0</v>
      </c>
    </row>
    <row r="365" spans="1:41" ht="15" customHeight="1">
      <c r="A365" s="72"/>
      <c r="B365" s="8"/>
      <c r="C365" s="117" t="s">
        <v>71</v>
      </c>
      <c r="D365" s="214"/>
      <c r="E365" s="215"/>
      <c r="F365" s="215"/>
      <c r="G365" s="215"/>
      <c r="H365" s="215"/>
      <c r="I365" s="215"/>
      <c r="J365" s="215"/>
      <c r="K365" s="215"/>
      <c r="L365" s="215"/>
      <c r="M365" s="215"/>
      <c r="N365" s="215"/>
      <c r="O365" s="215"/>
      <c r="P365" s="215"/>
      <c r="Q365" s="215"/>
      <c r="R365" s="216"/>
      <c r="S365" s="211"/>
      <c r="T365" s="173"/>
      <c r="U365" s="173"/>
      <c r="V365" s="173"/>
      <c r="W365" s="173"/>
      <c r="X365" s="212"/>
      <c r="Y365" s="211"/>
      <c r="Z365" s="173"/>
      <c r="AA365" s="173"/>
      <c r="AB365" s="173"/>
      <c r="AC365" s="173"/>
      <c r="AD365" s="212"/>
      <c r="AG365">
        <f>IF(AND(D365="",COUNTA($D366:$R$376)&gt;0),1,0)</f>
        <v>0</v>
      </c>
      <c r="AH365"/>
      <c r="AI365" s="115" t="b">
        <f t="shared" si="62"/>
        <v>0</v>
      </c>
      <c r="AJ365" s="115">
        <f t="shared" si="63"/>
        <v>0</v>
      </c>
      <c r="AK365" s="115" t="str">
        <f t="shared" si="64"/>
        <v/>
      </c>
      <c r="AL365" s="115" t="b">
        <f t="shared" si="65"/>
        <v>0</v>
      </c>
      <c r="AM365" s="115">
        <f t="shared" si="66"/>
        <v>0</v>
      </c>
      <c r="AN365" s="115" t="b">
        <f t="shared" si="67"/>
        <v>0</v>
      </c>
      <c r="AO365" s="115">
        <f t="shared" si="68"/>
        <v>0</v>
      </c>
    </row>
    <row r="366" spans="1:41" ht="15" customHeight="1">
      <c r="A366" s="72"/>
      <c r="B366" s="8"/>
      <c r="C366" s="117" t="s">
        <v>72</v>
      </c>
      <c r="D366" s="214"/>
      <c r="E366" s="215"/>
      <c r="F366" s="215"/>
      <c r="G366" s="215"/>
      <c r="H366" s="215"/>
      <c r="I366" s="215"/>
      <c r="J366" s="215"/>
      <c r="K366" s="215"/>
      <c r="L366" s="215"/>
      <c r="M366" s="215"/>
      <c r="N366" s="215"/>
      <c r="O366" s="215"/>
      <c r="P366" s="215"/>
      <c r="Q366" s="215"/>
      <c r="R366" s="216"/>
      <c r="S366" s="211"/>
      <c r="T366" s="173"/>
      <c r="U366" s="173"/>
      <c r="V366" s="173"/>
      <c r="W366" s="173"/>
      <c r="X366" s="212"/>
      <c r="Y366" s="211"/>
      <c r="Z366" s="173"/>
      <c r="AA366" s="173"/>
      <c r="AB366" s="173"/>
      <c r="AC366" s="173"/>
      <c r="AD366" s="212"/>
      <c r="AG366">
        <f>IF(AND(D366="",COUNTA($D367:$R$376)&gt;0),1,0)</f>
        <v>0</v>
      </c>
      <c r="AH366"/>
      <c r="AI366" s="115" t="b">
        <f t="shared" si="62"/>
        <v>0</v>
      </c>
      <c r="AJ366" s="115">
        <f t="shared" si="63"/>
        <v>0</v>
      </c>
      <c r="AK366" s="115" t="str">
        <f t="shared" si="64"/>
        <v/>
      </c>
      <c r="AL366" s="115" t="b">
        <f t="shared" si="65"/>
        <v>0</v>
      </c>
      <c r="AM366" s="115">
        <f t="shared" si="66"/>
        <v>0</v>
      </c>
      <c r="AN366" s="115" t="b">
        <f t="shared" si="67"/>
        <v>0</v>
      </c>
      <c r="AO366" s="115">
        <f t="shared" si="68"/>
        <v>0</v>
      </c>
    </row>
    <row r="367" spans="1:41" ht="15" customHeight="1">
      <c r="A367" s="72"/>
      <c r="B367" s="8"/>
      <c r="C367" s="117" t="s">
        <v>73</v>
      </c>
      <c r="D367" s="214"/>
      <c r="E367" s="215"/>
      <c r="F367" s="215"/>
      <c r="G367" s="215"/>
      <c r="H367" s="215"/>
      <c r="I367" s="215"/>
      <c r="J367" s="215"/>
      <c r="K367" s="215"/>
      <c r="L367" s="215"/>
      <c r="M367" s="215"/>
      <c r="N367" s="215"/>
      <c r="O367" s="215"/>
      <c r="P367" s="215"/>
      <c r="Q367" s="215"/>
      <c r="R367" s="216"/>
      <c r="S367" s="211"/>
      <c r="T367" s="173"/>
      <c r="U367" s="173"/>
      <c r="V367" s="173"/>
      <c r="W367" s="173"/>
      <c r="X367" s="212"/>
      <c r="Y367" s="211"/>
      <c r="Z367" s="173"/>
      <c r="AA367" s="173"/>
      <c r="AB367" s="173"/>
      <c r="AC367" s="173"/>
      <c r="AD367" s="212"/>
      <c r="AG367">
        <f>IF(AND(D367="",COUNTA($D368:$R$376)&gt;0),1,0)</f>
        <v>0</v>
      </c>
      <c r="AH367"/>
      <c r="AI367" s="115" t="b">
        <f t="shared" si="62"/>
        <v>0</v>
      </c>
      <c r="AJ367" s="115">
        <f t="shared" si="63"/>
        <v>0</v>
      </c>
      <c r="AK367" s="115" t="str">
        <f t="shared" si="64"/>
        <v/>
      </c>
      <c r="AL367" s="115" t="b">
        <f t="shared" si="65"/>
        <v>0</v>
      </c>
      <c r="AM367" s="115">
        <f t="shared" si="66"/>
        <v>0</v>
      </c>
      <c r="AN367" s="115" t="b">
        <f t="shared" si="67"/>
        <v>0</v>
      </c>
      <c r="AO367" s="115">
        <f t="shared" si="68"/>
        <v>0</v>
      </c>
    </row>
    <row r="368" spans="1:41" ht="15" customHeight="1">
      <c r="A368" s="72"/>
      <c r="B368" s="8"/>
      <c r="C368" s="117" t="s">
        <v>74</v>
      </c>
      <c r="D368" s="214"/>
      <c r="E368" s="215"/>
      <c r="F368" s="215"/>
      <c r="G368" s="215"/>
      <c r="H368" s="215"/>
      <c r="I368" s="215"/>
      <c r="J368" s="215"/>
      <c r="K368" s="215"/>
      <c r="L368" s="215"/>
      <c r="M368" s="215"/>
      <c r="N368" s="215"/>
      <c r="O368" s="215"/>
      <c r="P368" s="215"/>
      <c r="Q368" s="215"/>
      <c r="R368" s="216"/>
      <c r="S368" s="211"/>
      <c r="T368" s="173"/>
      <c r="U368" s="173"/>
      <c r="V368" s="173"/>
      <c r="W368" s="173"/>
      <c r="X368" s="212"/>
      <c r="Y368" s="211"/>
      <c r="Z368" s="173"/>
      <c r="AA368" s="173"/>
      <c r="AB368" s="173"/>
      <c r="AC368" s="173"/>
      <c r="AD368" s="212"/>
      <c r="AG368">
        <f>IF(AND(D368="",COUNTA($D369:$R$376)&gt;0),1,0)</f>
        <v>0</v>
      </c>
      <c r="AH368"/>
      <c r="AI368" s="115" t="b">
        <f t="shared" si="62"/>
        <v>0</v>
      </c>
      <c r="AJ368" s="115">
        <f t="shared" si="63"/>
        <v>0</v>
      </c>
      <c r="AK368" s="115" t="str">
        <f t="shared" si="64"/>
        <v/>
      </c>
      <c r="AL368" s="115" t="b">
        <f t="shared" si="65"/>
        <v>0</v>
      </c>
      <c r="AM368" s="115">
        <f t="shared" si="66"/>
        <v>0</v>
      </c>
      <c r="AN368" s="115" t="b">
        <f t="shared" si="67"/>
        <v>0</v>
      </c>
      <c r="AO368" s="115">
        <f t="shared" si="68"/>
        <v>0</v>
      </c>
    </row>
    <row r="369" spans="1:78" ht="15" customHeight="1">
      <c r="A369" s="72"/>
      <c r="B369" s="8"/>
      <c r="C369" s="117" t="s">
        <v>75</v>
      </c>
      <c r="D369" s="214"/>
      <c r="E369" s="215"/>
      <c r="F369" s="215"/>
      <c r="G369" s="215"/>
      <c r="H369" s="215"/>
      <c r="I369" s="215"/>
      <c r="J369" s="215"/>
      <c r="K369" s="215"/>
      <c r="L369" s="215"/>
      <c r="M369" s="215"/>
      <c r="N369" s="215"/>
      <c r="O369" s="215"/>
      <c r="P369" s="215"/>
      <c r="Q369" s="215"/>
      <c r="R369" s="216"/>
      <c r="S369" s="211"/>
      <c r="T369" s="173"/>
      <c r="U369" s="173"/>
      <c r="V369" s="173"/>
      <c r="W369" s="173"/>
      <c r="X369" s="212"/>
      <c r="Y369" s="211"/>
      <c r="Z369" s="173"/>
      <c r="AA369" s="173"/>
      <c r="AB369" s="173"/>
      <c r="AC369" s="173"/>
      <c r="AD369" s="212"/>
      <c r="AG369">
        <f>IF(AND(D369="",COUNTA($D370:$R$376)&gt;0),1,0)</f>
        <v>0</v>
      </c>
      <c r="AH369"/>
      <c r="AI369" s="115" t="b">
        <f t="shared" si="62"/>
        <v>0</v>
      </c>
      <c r="AJ369" s="115">
        <f t="shared" si="63"/>
        <v>0</v>
      </c>
      <c r="AK369" s="115" t="str">
        <f t="shared" si="64"/>
        <v/>
      </c>
      <c r="AL369" s="115" t="b">
        <f t="shared" si="65"/>
        <v>0</v>
      </c>
      <c r="AM369" s="115">
        <f t="shared" si="66"/>
        <v>0</v>
      </c>
      <c r="AN369" s="115" t="b">
        <f t="shared" si="67"/>
        <v>0</v>
      </c>
      <c r="AO369" s="115">
        <f t="shared" si="68"/>
        <v>0</v>
      </c>
    </row>
    <row r="370" spans="1:78" ht="15" customHeight="1">
      <c r="A370" s="72"/>
      <c r="B370" s="8"/>
      <c r="C370" s="117" t="s">
        <v>76</v>
      </c>
      <c r="D370" s="214"/>
      <c r="E370" s="215"/>
      <c r="F370" s="215"/>
      <c r="G370" s="215"/>
      <c r="H370" s="215"/>
      <c r="I370" s="215"/>
      <c r="J370" s="215"/>
      <c r="K370" s="215"/>
      <c r="L370" s="215"/>
      <c r="M370" s="215"/>
      <c r="N370" s="215"/>
      <c r="O370" s="215"/>
      <c r="P370" s="215"/>
      <c r="Q370" s="215"/>
      <c r="R370" s="216"/>
      <c r="S370" s="211"/>
      <c r="T370" s="173"/>
      <c r="U370" s="173"/>
      <c r="V370" s="173"/>
      <c r="W370" s="173"/>
      <c r="X370" s="212"/>
      <c r="Y370" s="211"/>
      <c r="Z370" s="173"/>
      <c r="AA370" s="173"/>
      <c r="AB370" s="173"/>
      <c r="AC370" s="173"/>
      <c r="AD370" s="212"/>
      <c r="AG370">
        <f>IF(AND(D370="",COUNTA($D371:$R$376)&gt;0),1,0)</f>
        <v>0</v>
      </c>
      <c r="AH370"/>
      <c r="AI370" s="115" t="b">
        <f t="shared" si="62"/>
        <v>0</v>
      </c>
      <c r="AJ370" s="115">
        <f t="shared" si="63"/>
        <v>0</v>
      </c>
      <c r="AK370" s="115" t="str">
        <f t="shared" si="64"/>
        <v/>
      </c>
      <c r="AL370" s="115" t="b">
        <f t="shared" si="65"/>
        <v>0</v>
      </c>
      <c r="AM370" s="115">
        <f t="shared" si="66"/>
        <v>0</v>
      </c>
      <c r="AN370" s="115" t="b">
        <f t="shared" si="67"/>
        <v>0</v>
      </c>
      <c r="AO370" s="115">
        <f t="shared" si="68"/>
        <v>0</v>
      </c>
    </row>
    <row r="371" spans="1:78" ht="15" customHeight="1">
      <c r="A371" s="72"/>
      <c r="B371" s="8"/>
      <c r="C371" s="117" t="s">
        <v>77</v>
      </c>
      <c r="D371" s="214"/>
      <c r="E371" s="215"/>
      <c r="F371" s="215"/>
      <c r="G371" s="215"/>
      <c r="H371" s="215"/>
      <c r="I371" s="215"/>
      <c r="J371" s="215"/>
      <c r="K371" s="215"/>
      <c r="L371" s="215"/>
      <c r="M371" s="215"/>
      <c r="N371" s="215"/>
      <c r="O371" s="215"/>
      <c r="P371" s="215"/>
      <c r="Q371" s="215"/>
      <c r="R371" s="216"/>
      <c r="S371" s="211"/>
      <c r="T371" s="173"/>
      <c r="U371" s="173"/>
      <c r="V371" s="173"/>
      <c r="W371" s="173"/>
      <c r="X371" s="212"/>
      <c r="Y371" s="211"/>
      <c r="Z371" s="173"/>
      <c r="AA371" s="173"/>
      <c r="AB371" s="173"/>
      <c r="AC371" s="173"/>
      <c r="AD371" s="212"/>
      <c r="AG371">
        <f>IF(AND(D371="",COUNTA($D372:$R$376)&gt;0),1,0)</f>
        <v>0</v>
      </c>
      <c r="AH371"/>
      <c r="AI371" s="115" t="b">
        <f t="shared" si="62"/>
        <v>0</v>
      </c>
      <c r="AJ371" s="115">
        <f t="shared" si="63"/>
        <v>0</v>
      </c>
      <c r="AK371" s="115" t="str">
        <f t="shared" si="64"/>
        <v/>
      </c>
      <c r="AL371" s="115" t="b">
        <f t="shared" si="65"/>
        <v>0</v>
      </c>
      <c r="AM371" s="115">
        <f t="shared" si="66"/>
        <v>0</v>
      </c>
      <c r="AN371" s="115" t="b">
        <f t="shared" si="67"/>
        <v>0</v>
      </c>
      <c r="AO371" s="115">
        <f t="shared" si="68"/>
        <v>0</v>
      </c>
    </row>
    <row r="372" spans="1:78" ht="15" customHeight="1">
      <c r="A372" s="72"/>
      <c r="B372" s="8"/>
      <c r="C372" s="117" t="s">
        <v>78</v>
      </c>
      <c r="D372" s="214"/>
      <c r="E372" s="215"/>
      <c r="F372" s="215"/>
      <c r="G372" s="215"/>
      <c r="H372" s="215"/>
      <c r="I372" s="215"/>
      <c r="J372" s="215"/>
      <c r="K372" s="215"/>
      <c r="L372" s="215"/>
      <c r="M372" s="215"/>
      <c r="N372" s="215"/>
      <c r="O372" s="215"/>
      <c r="P372" s="215"/>
      <c r="Q372" s="215"/>
      <c r="R372" s="216"/>
      <c r="S372" s="211"/>
      <c r="T372" s="173"/>
      <c r="U372" s="173"/>
      <c r="V372" s="173"/>
      <c r="W372" s="173"/>
      <c r="X372" s="212"/>
      <c r="Y372" s="211"/>
      <c r="Z372" s="173"/>
      <c r="AA372" s="173"/>
      <c r="AB372" s="173"/>
      <c r="AC372" s="173"/>
      <c r="AD372" s="212"/>
      <c r="AG372">
        <f>IF(AND(D372="",COUNTA($D373:$R$376)&gt;0),1,0)</f>
        <v>0</v>
      </c>
      <c r="AH372"/>
      <c r="AI372" s="115" t="b">
        <f t="shared" si="62"/>
        <v>0</v>
      </c>
      <c r="AJ372" s="115">
        <f t="shared" si="63"/>
        <v>0</v>
      </c>
      <c r="AK372" s="115" t="str">
        <f t="shared" si="64"/>
        <v/>
      </c>
      <c r="AL372" s="115" t="b">
        <f t="shared" si="65"/>
        <v>0</v>
      </c>
      <c r="AM372" s="115">
        <f t="shared" si="66"/>
        <v>0</v>
      </c>
      <c r="AN372" s="115" t="b">
        <f t="shared" si="67"/>
        <v>0</v>
      </c>
      <c r="AO372" s="115">
        <f t="shared" si="68"/>
        <v>0</v>
      </c>
    </row>
    <row r="373" spans="1:78" ht="15" customHeight="1">
      <c r="A373" s="72"/>
      <c r="B373" s="8"/>
      <c r="C373" s="117" t="s">
        <v>79</v>
      </c>
      <c r="D373" s="214"/>
      <c r="E373" s="215"/>
      <c r="F373" s="215"/>
      <c r="G373" s="215"/>
      <c r="H373" s="215"/>
      <c r="I373" s="215"/>
      <c r="J373" s="215"/>
      <c r="K373" s="215"/>
      <c r="L373" s="215"/>
      <c r="M373" s="215"/>
      <c r="N373" s="215"/>
      <c r="O373" s="215"/>
      <c r="P373" s="215"/>
      <c r="Q373" s="215"/>
      <c r="R373" s="216"/>
      <c r="S373" s="211"/>
      <c r="T373" s="173"/>
      <c r="U373" s="173"/>
      <c r="V373" s="173"/>
      <c r="W373" s="173"/>
      <c r="X373" s="212"/>
      <c r="Y373" s="211"/>
      <c r="Z373" s="173"/>
      <c r="AA373" s="173"/>
      <c r="AB373" s="173"/>
      <c r="AC373" s="173"/>
      <c r="AD373" s="212"/>
      <c r="AG373">
        <f>IF(AND(D373="",COUNTA($D374:$R$376)&gt;0),1,0)</f>
        <v>0</v>
      </c>
      <c r="AH373"/>
      <c r="AI373" s="115" t="b">
        <f t="shared" si="62"/>
        <v>0</v>
      </c>
      <c r="AJ373" s="115">
        <f t="shared" si="63"/>
        <v>0</v>
      </c>
      <c r="AK373" s="115" t="str">
        <f t="shared" si="64"/>
        <v/>
      </c>
      <c r="AL373" s="115" t="b">
        <f t="shared" si="65"/>
        <v>0</v>
      </c>
      <c r="AM373" s="115">
        <f t="shared" si="66"/>
        <v>0</v>
      </c>
      <c r="AN373" s="115" t="b">
        <f t="shared" si="67"/>
        <v>0</v>
      </c>
      <c r="AO373" s="115">
        <f t="shared" si="68"/>
        <v>0</v>
      </c>
    </row>
    <row r="374" spans="1:78" ht="15" customHeight="1">
      <c r="A374" s="72"/>
      <c r="B374" s="8"/>
      <c r="C374" s="117" t="s">
        <v>80</v>
      </c>
      <c r="D374" s="214"/>
      <c r="E374" s="215"/>
      <c r="F374" s="215"/>
      <c r="G374" s="215"/>
      <c r="H374" s="215"/>
      <c r="I374" s="215"/>
      <c r="J374" s="215"/>
      <c r="K374" s="215"/>
      <c r="L374" s="215"/>
      <c r="M374" s="215"/>
      <c r="N374" s="215"/>
      <c r="O374" s="215"/>
      <c r="P374" s="215"/>
      <c r="Q374" s="215"/>
      <c r="R374" s="216"/>
      <c r="S374" s="211"/>
      <c r="T374" s="173"/>
      <c r="U374" s="173"/>
      <c r="V374" s="173"/>
      <c r="W374" s="173"/>
      <c r="X374" s="212"/>
      <c r="Y374" s="211"/>
      <c r="Z374" s="173"/>
      <c r="AA374" s="173"/>
      <c r="AB374" s="173"/>
      <c r="AC374" s="173"/>
      <c r="AD374" s="212"/>
      <c r="AG374">
        <f>IF(AND(D374="",COUNTA($D375:$R$376)&gt;0),1,0)</f>
        <v>0</v>
      </c>
      <c r="AH374"/>
      <c r="AI374" s="115" t="b">
        <f t="shared" si="62"/>
        <v>0</v>
      </c>
      <c r="AJ374" s="115">
        <f t="shared" si="63"/>
        <v>0</v>
      </c>
      <c r="AK374" s="115" t="str">
        <f t="shared" si="64"/>
        <v/>
      </c>
      <c r="AL374" s="115" t="b">
        <f t="shared" si="65"/>
        <v>0</v>
      </c>
      <c r="AM374" s="115">
        <f t="shared" si="66"/>
        <v>0</v>
      </c>
      <c r="AN374" s="115" t="b">
        <f t="shared" si="67"/>
        <v>0</v>
      </c>
      <c r="AO374" s="115">
        <f t="shared" si="68"/>
        <v>0</v>
      </c>
    </row>
    <row r="375" spans="1:78" ht="15" customHeight="1">
      <c r="A375" s="72"/>
      <c r="B375" s="8"/>
      <c r="C375" s="117" t="s">
        <v>81</v>
      </c>
      <c r="D375" s="214"/>
      <c r="E375" s="215"/>
      <c r="F375" s="215"/>
      <c r="G375" s="215"/>
      <c r="H375" s="215"/>
      <c r="I375" s="215"/>
      <c r="J375" s="215"/>
      <c r="K375" s="215"/>
      <c r="L375" s="215"/>
      <c r="M375" s="215"/>
      <c r="N375" s="215"/>
      <c r="O375" s="215"/>
      <c r="P375" s="215"/>
      <c r="Q375" s="215"/>
      <c r="R375" s="216"/>
      <c r="S375" s="211"/>
      <c r="T375" s="173"/>
      <c r="U375" s="173"/>
      <c r="V375" s="173"/>
      <c r="W375" s="173"/>
      <c r="X375" s="212"/>
      <c r="Y375" s="211"/>
      <c r="Z375" s="173"/>
      <c r="AA375" s="173"/>
      <c r="AB375" s="173"/>
      <c r="AC375" s="173"/>
      <c r="AD375" s="212"/>
      <c r="AG375">
        <f>IF(AND(D375="",COUNTA($D376:$R$376)&gt;0),1,0)</f>
        <v>0</v>
      </c>
      <c r="AH375"/>
      <c r="AI375" s="115" t="b">
        <f t="shared" si="62"/>
        <v>0</v>
      </c>
      <c r="AJ375" s="115">
        <f t="shared" si="63"/>
        <v>0</v>
      </c>
      <c r="AK375" s="115" t="str">
        <f t="shared" si="64"/>
        <v/>
      </c>
      <c r="AL375" s="115" t="b">
        <f t="shared" si="65"/>
        <v>0</v>
      </c>
      <c r="AM375" s="115">
        <f t="shared" si="66"/>
        <v>0</v>
      </c>
      <c r="AN375" s="115" t="b">
        <f t="shared" si="67"/>
        <v>0</v>
      </c>
      <c r="AO375" s="115">
        <f t="shared" si="68"/>
        <v>0</v>
      </c>
    </row>
    <row r="376" spans="1:78" ht="15" customHeight="1">
      <c r="A376" s="72"/>
      <c r="B376" s="8"/>
      <c r="C376" s="117" t="s">
        <v>82</v>
      </c>
      <c r="D376" s="214"/>
      <c r="E376" s="215"/>
      <c r="F376" s="215"/>
      <c r="G376" s="215"/>
      <c r="H376" s="215"/>
      <c r="I376" s="215"/>
      <c r="J376" s="215"/>
      <c r="K376" s="215"/>
      <c r="L376" s="215"/>
      <c r="M376" s="215"/>
      <c r="N376" s="215"/>
      <c r="O376" s="215"/>
      <c r="P376" s="215"/>
      <c r="Q376" s="215"/>
      <c r="R376" s="216"/>
      <c r="S376" s="211"/>
      <c r="T376" s="173"/>
      <c r="U376" s="173"/>
      <c r="V376" s="173"/>
      <c r="W376" s="173"/>
      <c r="X376" s="212"/>
      <c r="Y376" s="211"/>
      <c r="Z376" s="173"/>
      <c r="AA376" s="173"/>
      <c r="AB376" s="173"/>
      <c r="AC376" s="173"/>
      <c r="AD376" s="212"/>
      <c r="AG376"/>
      <c r="AI376" s="115" t="b">
        <f t="shared" ref="AI376" si="69">NOT(EXACT(D376,UPPER(D376)))</f>
        <v>0</v>
      </c>
      <c r="AJ376" s="115">
        <f t="shared" si="63"/>
        <v>0</v>
      </c>
      <c r="AK376" s="115" t="str">
        <f t="shared" ref="AK376" si="70">SUBSTITUTE( SUBSTITUTE( SUBSTITUTE( SUBSTITUTE( SUBSTITUTE( SUBSTITUTE( SUBSTITUTE( SUBSTITUTE( SUBSTITUTE( SUBSTITUTE(D376, "á", "a"), "é", "e"), "í", "i"), "ó", "o"), "ú", "u"), "Á", "A"), "É", "E"), "Í", "I"), "Ó", "O"), "Ú", "U")</f>
        <v/>
      </c>
      <c r="AL376" s="115" t="b">
        <f t="shared" ref="AL376" si="71">NOT(EXACT(D376,AK376))</f>
        <v>0</v>
      </c>
      <c r="AM376" s="115">
        <f t="shared" si="66"/>
        <v>0</v>
      </c>
      <c r="AN376" s="115" t="b">
        <f t="shared" ref="AN376" si="72">NOT(EXACT(D376,AK376))</f>
        <v>0</v>
      </c>
      <c r="AO376" s="115">
        <f t="shared" si="68"/>
        <v>0</v>
      </c>
      <c r="BZ376" s="108">
        <f t="shared" ref="BZ376" si="73">+D375</f>
        <v>0</v>
      </c>
    </row>
    <row r="377" spans="1:78" ht="15" customHeight="1">
      <c r="A377" s="72"/>
      <c r="B377" s="8"/>
      <c r="C377" s="130"/>
      <c r="D377" s="62"/>
      <c r="E377" s="62"/>
      <c r="F377" s="62"/>
      <c r="G377" s="62"/>
      <c r="H377" s="62"/>
      <c r="I377" s="62"/>
      <c r="J377" s="62"/>
      <c r="K377" s="62"/>
      <c r="L377" s="62"/>
      <c r="M377" s="134"/>
      <c r="N377" s="62"/>
      <c r="O377" s="62"/>
      <c r="P377" s="62"/>
      <c r="Q377" s="62"/>
      <c r="R377" s="62"/>
      <c r="S377" s="62"/>
      <c r="T377" s="134"/>
      <c r="U377" s="62"/>
      <c r="V377" s="62"/>
      <c r="W377" s="62"/>
      <c r="X377" s="119" t="s">
        <v>193</v>
      </c>
      <c r="Y377" s="231">
        <f>IF(AND(SUM(Y352:AD376)=0,COUNTIF(Y352:AD376,"NS")&gt;0),"NS",
IF(AND(SUM(Y352:AD376)=0,COUNTIF(Y352:AD376,0)&gt;0),0,
IF(AND(SUM(Y352:AD376)=0,COUNTIF(Y352:AD376,"NA")&gt;0),"NA",
SUM(Y352:AD376))))</f>
        <v>0</v>
      </c>
      <c r="Z377" s="232"/>
      <c r="AA377" s="232"/>
      <c r="AB377" s="232"/>
      <c r="AC377" s="232"/>
      <c r="AD377" s="233"/>
      <c r="AG377">
        <f>+SUM(AG352:AG375)</f>
        <v>0</v>
      </c>
      <c r="AH377"/>
      <c r="AI377"/>
      <c r="AJ377" s="108">
        <f>+SUM(AJ352:AJ376)</f>
        <v>0</v>
      </c>
      <c r="AM377" s="108">
        <f>+SUM(AM352:AM376)</f>
        <v>0</v>
      </c>
      <c r="AO377" s="108">
        <f>+SUM(AO352:AO376)</f>
        <v>0</v>
      </c>
      <c r="AP377" s="108">
        <f>+SUM(AJ377:AO377)</f>
        <v>0</v>
      </c>
    </row>
    <row r="378" spans="1:78" ht="15" customHeight="1">
      <c r="A378" s="72"/>
      <c r="B378" s="8"/>
      <c r="C378"/>
      <c r="D378"/>
      <c r="E378"/>
      <c r="F378"/>
      <c r="G378"/>
      <c r="H378"/>
      <c r="I378"/>
      <c r="J378"/>
      <c r="K378"/>
      <c r="L378"/>
      <c r="M378"/>
      <c r="N378"/>
      <c r="O378"/>
      <c r="P378"/>
      <c r="Q378"/>
      <c r="R378"/>
      <c r="S378"/>
      <c r="T378"/>
      <c r="U378"/>
      <c r="V378"/>
      <c r="W378"/>
      <c r="X378"/>
      <c r="Y378"/>
      <c r="Z378"/>
      <c r="AA378"/>
      <c r="AB378"/>
      <c r="AC378"/>
      <c r="AD378"/>
      <c r="AG378"/>
      <c r="AH378">
        <f>+IF(OR(AND(D376="RESTO DE TRAMITES O SERVICIOS"),AND(D376="")),0,1)</f>
        <v>0</v>
      </c>
      <c r="AI378">
        <f>+IF(AG345=AH345,0,IF(OR(AND(D376="RESTO DE TRAMITES O SERVICIOS",S376=88),AND(D376="",S376="",Y376="")),0,1))</f>
        <v>0</v>
      </c>
      <c r="AJ378">
        <f>IF(AG345=AH345,0,IF(OR(AND(D376="RESTO DE TRAMITES O SERVICIOS",AH378=0,AI378=0),AND(D376&lt;&gt;"RESTO DE TRAMITES O SERVICIOS",AH378=1,AI378=1),AND(D376="")),0,1))</f>
        <v>0</v>
      </c>
    </row>
    <row r="379" spans="1:78" ht="45" customHeight="1">
      <c r="A379" s="72"/>
      <c r="B379" s="8"/>
      <c r="C379" s="234" t="s">
        <v>229</v>
      </c>
      <c r="D379" s="235"/>
      <c r="E379" s="235"/>
      <c r="F379" s="172"/>
      <c r="G379" s="172"/>
      <c r="H379" s="172"/>
      <c r="I379" s="172"/>
      <c r="J379" s="172"/>
      <c r="K379" s="172"/>
      <c r="L379" s="172"/>
      <c r="M379" s="172"/>
      <c r="N379" s="172"/>
      <c r="O379" s="172"/>
      <c r="P379" s="172"/>
      <c r="Q379" s="172"/>
      <c r="R379" s="172"/>
      <c r="S379" s="172"/>
      <c r="T379" s="172"/>
      <c r="U379" s="172"/>
      <c r="V379" s="172"/>
      <c r="W379" s="172"/>
      <c r="X379" s="172"/>
      <c r="Y379" s="172"/>
      <c r="Z379" s="172"/>
      <c r="AA379" s="172"/>
      <c r="AB379" s="172"/>
      <c r="AC379" s="172"/>
      <c r="AD379" s="172"/>
      <c r="AG379">
        <f>+COUNTIF(S352:X376,31)</f>
        <v>0</v>
      </c>
      <c r="AH379">
        <f>+IF(AG345=AH345,0,IF(OR(AND(AG379&lt;&gt;0,F379&lt;&gt;""),AND(AG379=0,F379="")),0,1))</f>
        <v>0</v>
      </c>
      <c r="AI379"/>
    </row>
    <row r="380" spans="1:78" ht="15" customHeight="1">
      <c r="A380" s="72"/>
      <c r="B380" s="8"/>
      <c r="C380"/>
      <c r="D380"/>
      <c r="E380"/>
      <c r="F380"/>
      <c r="G380"/>
      <c r="H380"/>
      <c r="I380"/>
      <c r="J380"/>
      <c r="K380"/>
      <c r="L380"/>
      <c r="M380"/>
      <c r="N380"/>
      <c r="O380"/>
      <c r="P380"/>
      <c r="Q380"/>
      <c r="R380"/>
      <c r="S380"/>
      <c r="T380"/>
      <c r="U380"/>
      <c r="V380"/>
      <c r="W380"/>
      <c r="X380"/>
      <c r="Y380"/>
      <c r="Z380"/>
      <c r="AA380"/>
      <c r="AB380"/>
      <c r="AC380"/>
      <c r="AD380"/>
    </row>
    <row r="381" spans="1:78" ht="15" customHeight="1">
      <c r="A381" s="72"/>
      <c r="B381" s="8"/>
      <c r="C381" s="151" t="s">
        <v>230</v>
      </c>
      <c r="D381" s="152"/>
      <c r="E381" s="152"/>
      <c r="F381" s="152"/>
      <c r="G381" s="152"/>
      <c r="H381" s="152"/>
      <c r="I381" s="152"/>
      <c r="J381" s="152"/>
      <c r="K381" s="152"/>
      <c r="L381" s="152"/>
      <c r="M381" s="152"/>
      <c r="N381" s="152"/>
      <c r="O381" s="152"/>
      <c r="P381" s="152"/>
      <c r="Q381" s="152"/>
      <c r="R381" s="152"/>
      <c r="S381" s="152"/>
      <c r="T381" s="152"/>
      <c r="U381" s="152"/>
      <c r="V381" s="152"/>
      <c r="W381" s="152"/>
      <c r="X381" s="152"/>
      <c r="Y381" s="152"/>
      <c r="Z381" s="152"/>
      <c r="AA381" s="152"/>
      <c r="AB381" s="152"/>
      <c r="AC381" s="152"/>
      <c r="AD381" s="153"/>
    </row>
    <row r="382" spans="1:78" ht="15" customHeight="1">
      <c r="A382" s="72"/>
      <c r="B382" s="8"/>
      <c r="C382" s="131" t="s">
        <v>58</v>
      </c>
      <c r="D382" s="221" t="s">
        <v>231</v>
      </c>
      <c r="E382" s="222"/>
      <c r="F382" s="222"/>
      <c r="G382" s="222"/>
      <c r="H382" s="222"/>
      <c r="I382" s="222"/>
      <c r="J382" s="222"/>
      <c r="K382" s="222"/>
      <c r="L382" s="222"/>
      <c r="M382" s="222"/>
      <c r="N382" s="222"/>
      <c r="O382" s="222"/>
      <c r="P382" s="223"/>
      <c r="Q382" s="124" t="s">
        <v>75</v>
      </c>
      <c r="R382" s="221" t="s">
        <v>232</v>
      </c>
      <c r="S382" s="222"/>
      <c r="T382" s="222"/>
      <c r="U382" s="222"/>
      <c r="V382" s="222"/>
      <c r="W382" s="222"/>
      <c r="X382" s="222"/>
      <c r="Y382" s="222"/>
      <c r="Z382" s="222"/>
      <c r="AA382" s="222"/>
      <c r="AB382" s="222"/>
      <c r="AC382" s="222"/>
      <c r="AD382" s="223"/>
    </row>
    <row r="383" spans="1:78" ht="15" customHeight="1">
      <c r="A383" s="72"/>
      <c r="B383" s="8"/>
      <c r="C383" s="106" t="s">
        <v>59</v>
      </c>
      <c r="D383" s="221" t="s">
        <v>233</v>
      </c>
      <c r="E383" s="222"/>
      <c r="F383" s="222"/>
      <c r="G383" s="222"/>
      <c r="H383" s="222"/>
      <c r="I383" s="222"/>
      <c r="J383" s="222"/>
      <c r="K383" s="222"/>
      <c r="L383" s="222"/>
      <c r="M383" s="222"/>
      <c r="N383" s="222"/>
      <c r="O383" s="222"/>
      <c r="P383" s="223"/>
      <c r="Q383" s="124" t="s">
        <v>76</v>
      </c>
      <c r="R383" s="221" t="s">
        <v>234</v>
      </c>
      <c r="S383" s="222"/>
      <c r="T383" s="222"/>
      <c r="U383" s="222"/>
      <c r="V383" s="222"/>
      <c r="W383" s="222"/>
      <c r="X383" s="222"/>
      <c r="Y383" s="222"/>
      <c r="Z383" s="222"/>
      <c r="AA383" s="222"/>
      <c r="AB383" s="222"/>
      <c r="AC383" s="222"/>
      <c r="AD383" s="223"/>
    </row>
    <row r="384" spans="1:78" ht="15" customHeight="1">
      <c r="A384" s="72"/>
      <c r="B384" s="8"/>
      <c r="C384" s="106" t="s">
        <v>60</v>
      </c>
      <c r="D384" s="221" t="s">
        <v>235</v>
      </c>
      <c r="E384" s="222"/>
      <c r="F384" s="222"/>
      <c r="G384" s="222"/>
      <c r="H384" s="222"/>
      <c r="I384" s="222"/>
      <c r="J384" s="222"/>
      <c r="K384" s="222"/>
      <c r="L384" s="222"/>
      <c r="M384" s="222"/>
      <c r="N384" s="222"/>
      <c r="O384" s="222"/>
      <c r="P384" s="223"/>
      <c r="Q384" s="124" t="s">
        <v>77</v>
      </c>
      <c r="R384" s="221" t="s">
        <v>236</v>
      </c>
      <c r="S384" s="222"/>
      <c r="T384" s="222"/>
      <c r="U384" s="222"/>
      <c r="V384" s="222"/>
      <c r="W384" s="222"/>
      <c r="X384" s="222"/>
      <c r="Y384" s="222"/>
      <c r="Z384" s="222"/>
      <c r="AA384" s="222"/>
      <c r="AB384" s="222"/>
      <c r="AC384" s="222"/>
      <c r="AD384" s="223"/>
    </row>
    <row r="385" spans="1:30" ht="15" customHeight="1">
      <c r="A385" s="72"/>
      <c r="B385" s="8"/>
      <c r="C385" s="106" t="s">
        <v>61</v>
      </c>
      <c r="D385" s="221" t="s">
        <v>237</v>
      </c>
      <c r="E385" s="222"/>
      <c r="F385" s="222"/>
      <c r="G385" s="222"/>
      <c r="H385" s="222"/>
      <c r="I385" s="222"/>
      <c r="J385" s="222"/>
      <c r="K385" s="222"/>
      <c r="L385" s="222"/>
      <c r="M385" s="222"/>
      <c r="N385" s="222"/>
      <c r="O385" s="222"/>
      <c r="P385" s="223"/>
      <c r="Q385" s="124" t="s">
        <v>78</v>
      </c>
      <c r="R385" s="221" t="s">
        <v>238</v>
      </c>
      <c r="S385" s="222"/>
      <c r="T385" s="222"/>
      <c r="U385" s="222"/>
      <c r="V385" s="222"/>
      <c r="W385" s="222"/>
      <c r="X385" s="222"/>
      <c r="Y385" s="222"/>
      <c r="Z385" s="222"/>
      <c r="AA385" s="222"/>
      <c r="AB385" s="222"/>
      <c r="AC385" s="222"/>
      <c r="AD385" s="223"/>
    </row>
    <row r="386" spans="1:30" ht="15" customHeight="1">
      <c r="A386" s="72"/>
      <c r="B386" s="8"/>
      <c r="C386" s="106" t="s">
        <v>62</v>
      </c>
      <c r="D386" s="221" t="s">
        <v>239</v>
      </c>
      <c r="E386" s="222"/>
      <c r="F386" s="222"/>
      <c r="G386" s="222"/>
      <c r="H386" s="222"/>
      <c r="I386" s="222"/>
      <c r="J386" s="222"/>
      <c r="K386" s="222"/>
      <c r="L386" s="222"/>
      <c r="M386" s="222"/>
      <c r="N386" s="222"/>
      <c r="O386" s="222"/>
      <c r="P386" s="223"/>
      <c r="Q386" s="124" t="s">
        <v>79</v>
      </c>
      <c r="R386" s="221" t="s">
        <v>240</v>
      </c>
      <c r="S386" s="222"/>
      <c r="T386" s="222"/>
      <c r="U386" s="222"/>
      <c r="V386" s="222"/>
      <c r="W386" s="222"/>
      <c r="X386" s="222"/>
      <c r="Y386" s="222"/>
      <c r="Z386" s="222"/>
      <c r="AA386" s="222"/>
      <c r="AB386" s="222"/>
      <c r="AC386" s="222"/>
      <c r="AD386" s="223"/>
    </row>
    <row r="387" spans="1:30" ht="15" customHeight="1">
      <c r="A387" s="72"/>
      <c r="B387" s="8"/>
      <c r="C387" s="106" t="s">
        <v>63</v>
      </c>
      <c r="D387" s="221" t="s">
        <v>241</v>
      </c>
      <c r="E387" s="222"/>
      <c r="F387" s="222"/>
      <c r="G387" s="222"/>
      <c r="H387" s="222"/>
      <c r="I387" s="222"/>
      <c r="J387" s="222"/>
      <c r="K387" s="222"/>
      <c r="L387" s="222"/>
      <c r="M387" s="222"/>
      <c r="N387" s="222"/>
      <c r="O387" s="222"/>
      <c r="P387" s="223"/>
      <c r="Q387" s="124" t="s">
        <v>80</v>
      </c>
      <c r="R387" s="221" t="s">
        <v>242</v>
      </c>
      <c r="S387" s="222"/>
      <c r="T387" s="222"/>
      <c r="U387" s="222"/>
      <c r="V387" s="222"/>
      <c r="W387" s="222"/>
      <c r="X387" s="222"/>
      <c r="Y387" s="222"/>
      <c r="Z387" s="222"/>
      <c r="AA387" s="222"/>
      <c r="AB387" s="222"/>
      <c r="AC387" s="222"/>
      <c r="AD387" s="223"/>
    </row>
    <row r="388" spans="1:30" ht="15" customHeight="1">
      <c r="A388" s="72"/>
      <c r="B388" s="8"/>
      <c r="C388" s="106" t="s">
        <v>64</v>
      </c>
      <c r="D388" s="221" t="s">
        <v>243</v>
      </c>
      <c r="E388" s="222"/>
      <c r="F388" s="222"/>
      <c r="G388" s="222"/>
      <c r="H388" s="222"/>
      <c r="I388" s="222"/>
      <c r="J388" s="222"/>
      <c r="K388" s="222"/>
      <c r="L388" s="222"/>
      <c r="M388" s="222"/>
      <c r="N388" s="222"/>
      <c r="O388" s="222"/>
      <c r="P388" s="223"/>
      <c r="Q388" s="124" t="s">
        <v>81</v>
      </c>
      <c r="R388" s="221" t="s">
        <v>244</v>
      </c>
      <c r="S388" s="222"/>
      <c r="T388" s="222"/>
      <c r="U388" s="222"/>
      <c r="V388" s="222"/>
      <c r="W388" s="222"/>
      <c r="X388" s="222"/>
      <c r="Y388" s="222"/>
      <c r="Z388" s="222"/>
      <c r="AA388" s="222"/>
      <c r="AB388" s="222"/>
      <c r="AC388" s="222"/>
      <c r="AD388" s="223"/>
    </row>
    <row r="389" spans="1:30" ht="15" customHeight="1">
      <c r="A389" s="72"/>
      <c r="B389" s="8"/>
      <c r="C389" s="106" t="s">
        <v>65</v>
      </c>
      <c r="D389" s="221" t="s">
        <v>245</v>
      </c>
      <c r="E389" s="222"/>
      <c r="F389" s="222"/>
      <c r="G389" s="222"/>
      <c r="H389" s="222"/>
      <c r="I389" s="222"/>
      <c r="J389" s="222"/>
      <c r="K389" s="222"/>
      <c r="L389" s="222"/>
      <c r="M389" s="222"/>
      <c r="N389" s="222"/>
      <c r="O389" s="222"/>
      <c r="P389" s="223"/>
      <c r="Q389" s="124" t="s">
        <v>82</v>
      </c>
      <c r="R389" s="221" t="s">
        <v>246</v>
      </c>
      <c r="S389" s="222"/>
      <c r="T389" s="222"/>
      <c r="U389" s="222"/>
      <c r="V389" s="222"/>
      <c r="W389" s="222"/>
      <c r="X389" s="222"/>
      <c r="Y389" s="222"/>
      <c r="Z389" s="222"/>
      <c r="AA389" s="222"/>
      <c r="AB389" s="222"/>
      <c r="AC389" s="222"/>
      <c r="AD389" s="223"/>
    </row>
    <row r="390" spans="1:30" ht="15" customHeight="1">
      <c r="A390" s="72"/>
      <c r="B390" s="8"/>
      <c r="C390" s="106" t="s">
        <v>66</v>
      </c>
      <c r="D390" s="221" t="s">
        <v>247</v>
      </c>
      <c r="E390" s="222"/>
      <c r="F390" s="222"/>
      <c r="G390" s="222"/>
      <c r="H390" s="222"/>
      <c r="I390" s="222"/>
      <c r="J390" s="222"/>
      <c r="K390" s="222"/>
      <c r="L390" s="222"/>
      <c r="M390" s="222"/>
      <c r="N390" s="222"/>
      <c r="O390" s="222"/>
      <c r="P390" s="223"/>
      <c r="Q390" s="124" t="s">
        <v>83</v>
      </c>
      <c r="R390" s="221" t="s">
        <v>248</v>
      </c>
      <c r="S390" s="222"/>
      <c r="T390" s="222"/>
      <c r="U390" s="222"/>
      <c r="V390" s="222"/>
      <c r="W390" s="222"/>
      <c r="X390" s="222"/>
      <c r="Y390" s="222"/>
      <c r="Z390" s="222"/>
      <c r="AA390" s="222"/>
      <c r="AB390" s="222"/>
      <c r="AC390" s="222"/>
      <c r="AD390" s="223"/>
    </row>
    <row r="391" spans="1:30" ht="15" customHeight="1">
      <c r="A391" s="72"/>
      <c r="B391" s="8"/>
      <c r="C391" s="106" t="s">
        <v>67</v>
      </c>
      <c r="D391" s="221" t="s">
        <v>334</v>
      </c>
      <c r="E391" s="222"/>
      <c r="F391" s="222"/>
      <c r="G391" s="222"/>
      <c r="H391" s="222"/>
      <c r="I391" s="222"/>
      <c r="J391" s="222"/>
      <c r="K391" s="222"/>
      <c r="L391" s="222"/>
      <c r="M391" s="222"/>
      <c r="N391" s="222"/>
      <c r="O391" s="222"/>
      <c r="P391" s="223"/>
      <c r="Q391" s="124" t="s">
        <v>84</v>
      </c>
      <c r="R391" s="221" t="s">
        <v>249</v>
      </c>
      <c r="S391" s="222"/>
      <c r="T391" s="222"/>
      <c r="U391" s="222"/>
      <c r="V391" s="222"/>
      <c r="W391" s="222"/>
      <c r="X391" s="222"/>
      <c r="Y391" s="222"/>
      <c r="Z391" s="222"/>
      <c r="AA391" s="222"/>
      <c r="AB391" s="222"/>
      <c r="AC391" s="222"/>
      <c r="AD391" s="223"/>
    </row>
    <row r="392" spans="1:30" ht="15" customHeight="1">
      <c r="A392" s="72"/>
      <c r="B392" s="8"/>
      <c r="C392" s="106" t="s">
        <v>68</v>
      </c>
      <c r="D392" s="221" t="s">
        <v>250</v>
      </c>
      <c r="E392" s="222"/>
      <c r="F392" s="222"/>
      <c r="G392" s="222"/>
      <c r="H392" s="222"/>
      <c r="I392" s="222"/>
      <c r="J392" s="222"/>
      <c r="K392" s="222"/>
      <c r="L392" s="222"/>
      <c r="M392" s="222"/>
      <c r="N392" s="222"/>
      <c r="O392" s="222"/>
      <c r="P392" s="223"/>
      <c r="Q392" s="124" t="s">
        <v>85</v>
      </c>
      <c r="R392" s="221" t="s">
        <v>251</v>
      </c>
      <c r="S392" s="222"/>
      <c r="T392" s="222"/>
      <c r="U392" s="222"/>
      <c r="V392" s="222"/>
      <c r="W392" s="222"/>
      <c r="X392" s="222"/>
      <c r="Y392" s="222"/>
      <c r="Z392" s="222"/>
      <c r="AA392" s="222"/>
      <c r="AB392" s="222"/>
      <c r="AC392" s="222"/>
      <c r="AD392" s="223"/>
    </row>
    <row r="393" spans="1:30" ht="15" customHeight="1">
      <c r="A393" s="72"/>
      <c r="B393" s="8"/>
      <c r="C393" s="106" t="s">
        <v>69</v>
      </c>
      <c r="D393" s="221" t="s">
        <v>252</v>
      </c>
      <c r="E393" s="222"/>
      <c r="F393" s="222"/>
      <c r="G393" s="222"/>
      <c r="H393" s="222"/>
      <c r="I393" s="222"/>
      <c r="J393" s="222"/>
      <c r="K393" s="222"/>
      <c r="L393" s="222"/>
      <c r="M393" s="222"/>
      <c r="N393" s="222"/>
      <c r="O393" s="222"/>
      <c r="P393" s="223"/>
      <c r="Q393" s="124" t="s">
        <v>86</v>
      </c>
      <c r="R393" s="221" t="s">
        <v>253</v>
      </c>
      <c r="S393" s="222"/>
      <c r="T393" s="222"/>
      <c r="U393" s="222"/>
      <c r="V393" s="222"/>
      <c r="W393" s="222"/>
      <c r="X393" s="222"/>
      <c r="Y393" s="222"/>
      <c r="Z393" s="222"/>
      <c r="AA393" s="222"/>
      <c r="AB393" s="222"/>
      <c r="AC393" s="222"/>
      <c r="AD393" s="223"/>
    </row>
    <row r="394" spans="1:30" ht="15" customHeight="1">
      <c r="A394" s="72"/>
      <c r="B394" s="8"/>
      <c r="C394" s="106" t="s">
        <v>70</v>
      </c>
      <c r="D394" s="221" t="s">
        <v>254</v>
      </c>
      <c r="E394" s="222"/>
      <c r="F394" s="222"/>
      <c r="G394" s="222"/>
      <c r="H394" s="222"/>
      <c r="I394" s="222"/>
      <c r="J394" s="222"/>
      <c r="K394" s="222"/>
      <c r="L394" s="222"/>
      <c r="M394" s="222"/>
      <c r="N394" s="222"/>
      <c r="O394" s="222"/>
      <c r="P394" s="223"/>
      <c r="Q394" s="124" t="s">
        <v>87</v>
      </c>
      <c r="R394" s="221" t="s">
        <v>255</v>
      </c>
      <c r="S394" s="222"/>
      <c r="T394" s="222"/>
      <c r="U394" s="222"/>
      <c r="V394" s="222"/>
      <c r="W394" s="222"/>
      <c r="X394" s="222"/>
      <c r="Y394" s="222"/>
      <c r="Z394" s="222"/>
      <c r="AA394" s="222"/>
      <c r="AB394" s="222"/>
      <c r="AC394" s="222"/>
      <c r="AD394" s="223"/>
    </row>
    <row r="395" spans="1:30" ht="15" customHeight="1">
      <c r="A395" s="72"/>
      <c r="B395" s="8"/>
      <c r="C395" s="106" t="s">
        <v>71</v>
      </c>
      <c r="D395" s="221" t="s">
        <v>256</v>
      </c>
      <c r="E395" s="222"/>
      <c r="F395" s="222"/>
      <c r="G395" s="222"/>
      <c r="H395" s="222"/>
      <c r="I395" s="222"/>
      <c r="J395" s="222"/>
      <c r="K395" s="222"/>
      <c r="L395" s="222"/>
      <c r="M395" s="222"/>
      <c r="N395" s="222"/>
      <c r="O395" s="222"/>
      <c r="P395" s="223"/>
      <c r="Q395" s="124" t="s">
        <v>88</v>
      </c>
      <c r="R395" s="221" t="s">
        <v>335</v>
      </c>
      <c r="S395" s="222"/>
      <c r="T395" s="222"/>
      <c r="U395" s="222"/>
      <c r="V395" s="222"/>
      <c r="W395" s="222"/>
      <c r="X395" s="222"/>
      <c r="Y395" s="222"/>
      <c r="Z395" s="222"/>
      <c r="AA395" s="222"/>
      <c r="AB395" s="222"/>
      <c r="AC395" s="222"/>
      <c r="AD395" s="223"/>
    </row>
    <row r="396" spans="1:30" ht="15" customHeight="1">
      <c r="A396" s="72"/>
      <c r="B396" s="8"/>
      <c r="C396" s="106" t="s">
        <v>72</v>
      </c>
      <c r="D396" s="221" t="s">
        <v>257</v>
      </c>
      <c r="E396" s="222"/>
      <c r="F396" s="222"/>
      <c r="G396" s="222"/>
      <c r="H396" s="222"/>
      <c r="I396" s="222"/>
      <c r="J396" s="222"/>
      <c r="K396" s="222"/>
      <c r="L396" s="222"/>
      <c r="M396" s="222"/>
      <c r="N396" s="222"/>
      <c r="O396" s="222"/>
      <c r="P396" s="223"/>
      <c r="Q396" s="124" t="s">
        <v>160</v>
      </c>
      <c r="R396" s="221" t="s">
        <v>199</v>
      </c>
      <c r="S396" s="222"/>
      <c r="T396" s="222"/>
      <c r="U396" s="222"/>
      <c r="V396" s="222"/>
      <c r="W396" s="222"/>
      <c r="X396" s="222"/>
      <c r="Y396" s="222"/>
      <c r="Z396" s="222"/>
      <c r="AA396" s="222"/>
      <c r="AB396" s="222"/>
      <c r="AC396" s="222"/>
      <c r="AD396" s="223"/>
    </row>
    <row r="397" spans="1:30" ht="15" customHeight="1">
      <c r="A397" s="72"/>
      <c r="B397" s="135"/>
      <c r="C397" s="106" t="s">
        <v>73</v>
      </c>
      <c r="D397" s="221" t="s">
        <v>258</v>
      </c>
      <c r="E397" s="222"/>
      <c r="F397" s="222"/>
      <c r="G397" s="222"/>
      <c r="H397" s="222"/>
      <c r="I397" s="222"/>
      <c r="J397" s="222"/>
      <c r="K397" s="222"/>
      <c r="L397" s="222"/>
      <c r="M397" s="222"/>
      <c r="N397" s="222"/>
      <c r="O397" s="222"/>
      <c r="P397" s="223"/>
      <c r="Q397" s="132" t="s">
        <v>171</v>
      </c>
      <c r="R397" s="224" t="s">
        <v>107</v>
      </c>
      <c r="S397" s="225"/>
      <c r="T397" s="225"/>
      <c r="U397" s="225"/>
      <c r="V397" s="225"/>
      <c r="W397" s="225"/>
      <c r="X397" s="225"/>
      <c r="Y397" s="225"/>
      <c r="Z397" s="225"/>
      <c r="AA397" s="225"/>
      <c r="AB397" s="225"/>
      <c r="AC397" s="225"/>
      <c r="AD397" s="226"/>
    </row>
    <row r="398" spans="1:30" ht="15" customHeight="1">
      <c r="A398" s="72"/>
      <c r="B398" s="135"/>
      <c r="C398" s="133" t="s">
        <v>74</v>
      </c>
      <c r="D398" s="221" t="s">
        <v>259</v>
      </c>
      <c r="E398" s="222"/>
      <c r="F398" s="222"/>
      <c r="G398" s="222"/>
      <c r="H398" s="222"/>
      <c r="I398" s="222"/>
      <c r="J398" s="222"/>
      <c r="K398" s="222"/>
      <c r="L398" s="222"/>
      <c r="M398" s="222"/>
      <c r="N398" s="222"/>
      <c r="O398" s="222"/>
      <c r="P398" s="222"/>
      <c r="Q398" s="227"/>
      <c r="R398" s="228"/>
      <c r="S398" s="228"/>
      <c r="T398" s="228"/>
      <c r="U398" s="228"/>
      <c r="V398" s="228"/>
      <c r="W398" s="228"/>
      <c r="X398" s="228"/>
      <c r="Y398" s="228"/>
      <c r="Z398" s="228"/>
      <c r="AA398" s="228"/>
      <c r="AB398" s="228"/>
      <c r="AC398" s="228"/>
      <c r="AD398" s="229"/>
    </row>
    <row r="399" spans="1:30" ht="15" customHeight="1">
      <c r="A399" s="72"/>
      <c r="B399" s="135"/>
      <c r="C399" s="136"/>
      <c r="D399" s="136"/>
      <c r="E399" s="136"/>
      <c r="F399" s="136"/>
      <c r="G399" s="136"/>
      <c r="H399" s="136"/>
      <c r="I399" s="136"/>
      <c r="J399" s="136"/>
      <c r="K399" s="136"/>
      <c r="L399" s="136"/>
      <c r="M399" s="136"/>
      <c r="N399" s="136"/>
      <c r="O399" s="136"/>
      <c r="P399" s="136"/>
      <c r="Q399" s="136"/>
      <c r="R399" s="136"/>
      <c r="S399" s="136"/>
      <c r="T399" s="136"/>
      <c r="U399" s="136"/>
      <c r="V399" s="136"/>
      <c r="W399" s="136"/>
      <c r="X399" s="136"/>
      <c r="Y399" s="136"/>
      <c r="Z399" s="136"/>
      <c r="AA399" s="136"/>
      <c r="AB399" s="136"/>
      <c r="AC399" s="136"/>
      <c r="AD399" s="136"/>
    </row>
    <row r="400" spans="1:30" ht="24" customHeight="1">
      <c r="A400" s="72"/>
      <c r="B400" s="135"/>
      <c r="C400" s="217" t="s">
        <v>194</v>
      </c>
      <c r="D400" s="217"/>
      <c r="E400" s="217"/>
      <c r="F400" s="217"/>
      <c r="G400" s="217"/>
      <c r="H400" s="217"/>
      <c r="I400" s="217"/>
      <c r="J400" s="217"/>
      <c r="K400" s="217"/>
      <c r="L400" s="217"/>
      <c r="M400" s="217"/>
      <c r="N400" s="217"/>
      <c r="O400" s="217"/>
      <c r="P400" s="217"/>
      <c r="Q400" s="217"/>
      <c r="R400" s="217"/>
      <c r="S400" s="217"/>
      <c r="T400" s="217"/>
      <c r="U400" s="217"/>
      <c r="V400" s="217"/>
      <c r="W400" s="217"/>
      <c r="X400" s="217"/>
      <c r="Y400" s="217"/>
      <c r="Z400" s="217"/>
      <c r="AA400" s="217"/>
      <c r="AB400" s="217"/>
      <c r="AC400" s="217"/>
      <c r="AD400" s="217"/>
    </row>
    <row r="401" spans="1:30" ht="60" customHeight="1">
      <c r="A401" s="72"/>
      <c r="B401" s="135"/>
      <c r="C401" s="230"/>
      <c r="D401" s="230"/>
      <c r="E401" s="230"/>
      <c r="F401" s="230"/>
      <c r="G401" s="230"/>
      <c r="H401" s="230"/>
      <c r="I401" s="230"/>
      <c r="J401" s="230"/>
      <c r="K401" s="230"/>
      <c r="L401" s="230"/>
      <c r="M401" s="230"/>
      <c r="N401" s="230"/>
      <c r="O401" s="230"/>
      <c r="P401" s="230"/>
      <c r="Q401" s="230"/>
      <c r="R401" s="230"/>
      <c r="S401" s="230"/>
      <c r="T401" s="230"/>
      <c r="U401" s="230"/>
      <c r="V401" s="230"/>
      <c r="W401" s="230"/>
      <c r="X401" s="230"/>
      <c r="Y401" s="230"/>
      <c r="Z401" s="230"/>
      <c r="AA401" s="230"/>
      <c r="AB401" s="230"/>
      <c r="AC401" s="230"/>
      <c r="AD401" s="230"/>
    </row>
    <row r="402" spans="1:30" ht="15" customHeight="1">
      <c r="B402" s="277" t="str">
        <f>IF(CA345=0,"","Alerta: se registró NS (no se sabe), favor de agregar su respectivo comentario (7ᵃ instrucción general).")</f>
        <v/>
      </c>
      <c r="C402" s="277"/>
      <c r="D402" s="277"/>
      <c r="E402" s="277"/>
      <c r="F402" s="277"/>
      <c r="G402" s="277"/>
      <c r="H402" s="277"/>
      <c r="I402" s="277"/>
      <c r="J402" s="277"/>
      <c r="K402" s="277"/>
      <c r="L402" s="277"/>
      <c r="M402" s="277"/>
      <c r="N402" s="277"/>
      <c r="O402" s="277"/>
      <c r="P402" s="277"/>
      <c r="Q402" s="277"/>
      <c r="R402" s="277"/>
      <c r="S402" s="277"/>
      <c r="T402" s="277"/>
      <c r="U402" s="277"/>
      <c r="V402" s="277"/>
      <c r="W402" s="277"/>
      <c r="X402" s="277"/>
      <c r="Y402" s="277"/>
      <c r="Z402" s="277"/>
      <c r="AA402" s="277"/>
      <c r="AB402" s="277"/>
      <c r="AC402" s="277"/>
      <c r="AD402" s="277"/>
    </row>
    <row r="403" spans="1:30" ht="15" customHeight="1">
      <c r="B403" s="237" t="str">
        <f>IF(AH379=0,"","Error: debe especificar el otro tema.")</f>
        <v/>
      </c>
      <c r="C403" s="237"/>
      <c r="D403" s="237"/>
      <c r="E403" s="237"/>
      <c r="F403" s="237"/>
      <c r="G403" s="237"/>
      <c r="H403" s="237"/>
      <c r="I403" s="237"/>
      <c r="J403" s="237"/>
      <c r="K403" s="237"/>
      <c r="L403" s="237"/>
      <c r="M403" s="237"/>
      <c r="N403" s="237"/>
      <c r="O403" s="237"/>
      <c r="P403" s="237"/>
      <c r="Q403" s="237"/>
      <c r="R403" s="237"/>
      <c r="S403" s="237"/>
      <c r="T403" s="237"/>
      <c r="U403" s="237"/>
      <c r="V403" s="237"/>
      <c r="W403" s="237"/>
      <c r="X403" s="237"/>
      <c r="Y403" s="237"/>
      <c r="Z403" s="237"/>
      <c r="AA403" s="237"/>
      <c r="AB403" s="237"/>
      <c r="AC403" s="237"/>
      <c r="AD403" s="237"/>
    </row>
    <row r="404" spans="1:30" ht="15" customHeight="1">
      <c r="B404" s="237" t="str">
        <f>IF(AJ378=0,"","Error: revisar la 2ᵃ instrucción")</f>
        <v/>
      </c>
      <c r="C404" s="237"/>
      <c r="D404" s="237"/>
      <c r="E404" s="237"/>
      <c r="F404" s="237"/>
      <c r="G404" s="237"/>
      <c r="H404" s="237"/>
      <c r="I404" s="237"/>
      <c r="J404" s="237"/>
      <c r="K404" s="237"/>
      <c r="L404" s="237"/>
      <c r="M404" s="237"/>
      <c r="N404" s="237"/>
      <c r="O404" s="237"/>
      <c r="P404" s="237"/>
      <c r="Q404" s="237"/>
      <c r="R404" s="237"/>
      <c r="S404" s="237"/>
      <c r="T404" s="237"/>
      <c r="U404" s="237"/>
      <c r="V404" s="237"/>
      <c r="W404" s="237"/>
      <c r="X404" s="237"/>
      <c r="Y404" s="237"/>
      <c r="Z404" s="237"/>
      <c r="AA404" s="237"/>
      <c r="AB404" s="237"/>
      <c r="AC404" s="237"/>
      <c r="AD404" s="237"/>
    </row>
    <row r="405" spans="1:30" ht="15" customHeight="1">
      <c r="B405" s="237" t="str">
        <f>IF(AG377=0,"","Error: no debe dejar espacios vacíos entre filas.")</f>
        <v/>
      </c>
      <c r="C405" s="237"/>
      <c r="D405" s="237"/>
      <c r="E405" s="237"/>
      <c r="F405" s="237"/>
      <c r="G405" s="237"/>
      <c r="H405" s="237"/>
      <c r="I405" s="237"/>
      <c r="J405" s="237"/>
      <c r="K405" s="237"/>
      <c r="L405" s="237"/>
      <c r="M405" s="237"/>
      <c r="N405" s="237"/>
      <c r="O405" s="237"/>
      <c r="P405" s="237"/>
      <c r="Q405" s="237"/>
      <c r="R405" s="237"/>
      <c r="S405" s="237"/>
      <c r="T405" s="237"/>
      <c r="U405" s="237"/>
      <c r="V405" s="237"/>
      <c r="W405" s="237"/>
      <c r="X405" s="237"/>
      <c r="Y405" s="237"/>
      <c r="Z405" s="237"/>
      <c r="AA405" s="237"/>
      <c r="AB405" s="237"/>
      <c r="AC405" s="237"/>
      <c r="AD405" s="237"/>
    </row>
    <row r="406" spans="1:30" ht="15" customHeight="1">
      <c r="B406" s="278" t="str">
        <f>IF(AP377=0,"","Error: el nombre debe registrarse en mayúsculas, sin comillas ni signos de acentuación, puntuación, paréntesis y abreviaturas.")</f>
        <v/>
      </c>
      <c r="C406" s="278"/>
      <c r="D406" s="278"/>
      <c r="E406" s="278"/>
      <c r="F406" s="278"/>
      <c r="G406" s="278"/>
      <c r="H406" s="278"/>
      <c r="I406" s="278"/>
      <c r="J406" s="278"/>
      <c r="K406" s="278"/>
      <c r="L406" s="278"/>
      <c r="M406" s="278"/>
      <c r="N406" s="278"/>
      <c r="O406" s="278"/>
      <c r="P406" s="278"/>
      <c r="Q406" s="278"/>
      <c r="R406" s="278"/>
      <c r="S406" s="278"/>
      <c r="T406" s="278"/>
      <c r="U406" s="278"/>
      <c r="V406" s="278"/>
      <c r="W406" s="278"/>
      <c r="X406" s="278"/>
      <c r="Y406" s="278"/>
      <c r="Z406" s="278"/>
      <c r="AA406" s="278"/>
      <c r="AB406" s="278"/>
      <c r="AC406" s="278"/>
      <c r="AD406" s="278"/>
    </row>
    <row r="407" spans="1:30" ht="15" customHeight="1"/>
  </sheetData>
  <sheetProtection algorithmName="SHA-512" hashValue="1ZTNM9FevdETnhUXEhd6e5Y+XzhduWbustPlcC2n4GTVeVolXd3lptH13MhQJEenmWEVIzJtGw1aABw8hLPUCA==" saltValue="BGTNZfswTUN6AIUlnQLv4A==" spinCount="100000" sheet="1" objects="1" scenarios="1"/>
  <mergeCells count="1717">
    <mergeCell ref="B402:AD402"/>
    <mergeCell ref="B403:AD403"/>
    <mergeCell ref="B404:AD404"/>
    <mergeCell ref="B405:AD405"/>
    <mergeCell ref="B294:AD294"/>
    <mergeCell ref="B406:AD406"/>
    <mergeCell ref="B163:AD163"/>
    <mergeCell ref="B164:AD164"/>
    <mergeCell ref="B165:AD165"/>
    <mergeCell ref="B166:AD166"/>
    <mergeCell ref="B168:AD168"/>
    <mergeCell ref="B209:AD209"/>
    <mergeCell ref="B210:AD210"/>
    <mergeCell ref="B211:AD211"/>
    <mergeCell ref="B212:AD212"/>
    <mergeCell ref="B213:AD213"/>
    <mergeCell ref="B214:AD214"/>
    <mergeCell ref="B250:AD250"/>
    <mergeCell ref="B253:AD253"/>
    <mergeCell ref="B252:AD252"/>
    <mergeCell ref="B251:AD251"/>
    <mergeCell ref="B326:AD326"/>
    <mergeCell ref="B330:AD330"/>
    <mergeCell ref="B296:AD296"/>
    <mergeCell ref="B323:AD323"/>
    <mergeCell ref="O177:R177"/>
    <mergeCell ref="D179:L179"/>
    <mergeCell ref="D180:L180"/>
    <mergeCell ref="AB181:AD181"/>
    <mergeCell ref="S182:U182"/>
    <mergeCell ref="V182:X182"/>
    <mergeCell ref="Y182:AA182"/>
    <mergeCell ref="B10:AD10"/>
    <mergeCell ref="B11:AD11"/>
    <mergeCell ref="C12:AD12"/>
    <mergeCell ref="C13:AD13"/>
    <mergeCell ref="C15:AD15"/>
    <mergeCell ref="B1:AD1"/>
    <mergeCell ref="B3:AD3"/>
    <mergeCell ref="B5:AD5"/>
    <mergeCell ref="AA7:AD7"/>
    <mergeCell ref="B8:L8"/>
    <mergeCell ref="N8:O8"/>
    <mergeCell ref="C30:AD30"/>
    <mergeCell ref="C31:AD31"/>
    <mergeCell ref="C32:AD32"/>
    <mergeCell ref="C33:AD33"/>
    <mergeCell ref="C34:AD34"/>
    <mergeCell ref="C18:AD18"/>
    <mergeCell ref="C14:AD14"/>
    <mergeCell ref="C35:AD35"/>
    <mergeCell ref="C23:AD23"/>
    <mergeCell ref="C24:AD24"/>
    <mergeCell ref="C25:AD25"/>
    <mergeCell ref="C26:AD26"/>
    <mergeCell ref="C27:AD27"/>
    <mergeCell ref="B29:AD29"/>
    <mergeCell ref="C16:AD16"/>
    <mergeCell ref="C17:AD17"/>
    <mergeCell ref="C19:AD19"/>
    <mergeCell ref="B20:AD20"/>
    <mergeCell ref="C21:AD21"/>
    <mergeCell ref="C22:AD22"/>
    <mergeCell ref="AA39:AB39"/>
    <mergeCell ref="AC39:AD39"/>
    <mergeCell ref="D40:N40"/>
    <mergeCell ref="O40:R40"/>
    <mergeCell ref="S40:T40"/>
    <mergeCell ref="U40:V40"/>
    <mergeCell ref="W40:X40"/>
    <mergeCell ref="Y40:Z40"/>
    <mergeCell ref="AA40:AB40"/>
    <mergeCell ref="AC40:AD40"/>
    <mergeCell ref="D39:N39"/>
    <mergeCell ref="O39:R39"/>
    <mergeCell ref="S39:T39"/>
    <mergeCell ref="U39:V39"/>
    <mergeCell ref="W39:X39"/>
    <mergeCell ref="Y39:Z39"/>
    <mergeCell ref="C37:N38"/>
    <mergeCell ref="O37:R38"/>
    <mergeCell ref="S37:AD37"/>
    <mergeCell ref="S38:T38"/>
    <mergeCell ref="U38:V38"/>
    <mergeCell ref="W38:X38"/>
    <mergeCell ref="Y38:Z38"/>
    <mergeCell ref="AA38:AB38"/>
    <mergeCell ref="AC38:AD38"/>
    <mergeCell ref="AA43:AB43"/>
    <mergeCell ref="AC43:AD43"/>
    <mergeCell ref="D44:N44"/>
    <mergeCell ref="O44:R44"/>
    <mergeCell ref="S44:T44"/>
    <mergeCell ref="U44:V44"/>
    <mergeCell ref="W44:X44"/>
    <mergeCell ref="Y44:Z44"/>
    <mergeCell ref="AA44:AB44"/>
    <mergeCell ref="AC44:AD44"/>
    <mergeCell ref="D43:N43"/>
    <mergeCell ref="O43:R43"/>
    <mergeCell ref="S43:T43"/>
    <mergeCell ref="U43:V43"/>
    <mergeCell ref="W43:X43"/>
    <mergeCell ref="Y43:Z43"/>
    <mergeCell ref="AA41:AB41"/>
    <mergeCell ref="AC41:AD41"/>
    <mergeCell ref="D42:N42"/>
    <mergeCell ref="O42:R42"/>
    <mergeCell ref="S42:T42"/>
    <mergeCell ref="U42:V42"/>
    <mergeCell ref="W42:X42"/>
    <mergeCell ref="Y42:Z42"/>
    <mergeCell ref="AA42:AB42"/>
    <mergeCell ref="AC42:AD42"/>
    <mergeCell ref="D41:N41"/>
    <mergeCell ref="O41:R41"/>
    <mergeCell ref="S41:T41"/>
    <mergeCell ref="U41:V41"/>
    <mergeCell ref="W41:X41"/>
    <mergeCell ref="Y41:Z41"/>
    <mergeCell ref="AA47:AB47"/>
    <mergeCell ref="AC47:AD47"/>
    <mergeCell ref="D48:N48"/>
    <mergeCell ref="O48:R48"/>
    <mergeCell ref="S48:T48"/>
    <mergeCell ref="U48:V48"/>
    <mergeCell ref="W48:X48"/>
    <mergeCell ref="Y48:Z48"/>
    <mergeCell ref="AA48:AB48"/>
    <mergeCell ref="AC48:AD48"/>
    <mergeCell ref="D47:N47"/>
    <mergeCell ref="O47:R47"/>
    <mergeCell ref="S47:T47"/>
    <mergeCell ref="U47:V47"/>
    <mergeCell ref="W47:X47"/>
    <mergeCell ref="Y47:Z47"/>
    <mergeCell ref="AA45:AB45"/>
    <mergeCell ref="AC45:AD45"/>
    <mergeCell ref="D46:N46"/>
    <mergeCell ref="O46:R46"/>
    <mergeCell ref="S46:T46"/>
    <mergeCell ref="U46:V46"/>
    <mergeCell ref="W46:X46"/>
    <mergeCell ref="Y46:Z46"/>
    <mergeCell ref="AA46:AB46"/>
    <mergeCell ref="AC46:AD46"/>
    <mergeCell ref="D45:N45"/>
    <mergeCell ref="O45:R45"/>
    <mergeCell ref="S45:T45"/>
    <mergeCell ref="U45:V45"/>
    <mergeCell ref="W45:X45"/>
    <mergeCell ref="Y45:Z45"/>
    <mergeCell ref="AA51:AB51"/>
    <mergeCell ref="AC51:AD51"/>
    <mergeCell ref="D52:N52"/>
    <mergeCell ref="O52:R52"/>
    <mergeCell ref="S52:T52"/>
    <mergeCell ref="U52:V52"/>
    <mergeCell ref="W52:X52"/>
    <mergeCell ref="Y52:Z52"/>
    <mergeCell ref="AA52:AB52"/>
    <mergeCell ref="AC52:AD52"/>
    <mergeCell ref="D51:N51"/>
    <mergeCell ref="O51:R51"/>
    <mergeCell ref="S51:T51"/>
    <mergeCell ref="U51:V51"/>
    <mergeCell ref="W51:X51"/>
    <mergeCell ref="Y51:Z51"/>
    <mergeCell ref="AA49:AB49"/>
    <mergeCell ref="AC49:AD49"/>
    <mergeCell ref="D50:N50"/>
    <mergeCell ref="O50:R50"/>
    <mergeCell ref="S50:T50"/>
    <mergeCell ref="U50:V50"/>
    <mergeCell ref="W50:X50"/>
    <mergeCell ref="Y50:Z50"/>
    <mergeCell ref="AA50:AB50"/>
    <mergeCell ref="AC50:AD50"/>
    <mergeCell ref="D49:N49"/>
    <mergeCell ref="O49:R49"/>
    <mergeCell ref="S49:T49"/>
    <mergeCell ref="U49:V49"/>
    <mergeCell ref="W49:X49"/>
    <mergeCell ref="Y49:Z49"/>
    <mergeCell ref="AA55:AB55"/>
    <mergeCell ref="AC55:AD55"/>
    <mergeCell ref="D56:N56"/>
    <mergeCell ref="O56:R56"/>
    <mergeCell ref="S56:T56"/>
    <mergeCell ref="U56:V56"/>
    <mergeCell ref="W56:X56"/>
    <mergeCell ref="Y56:Z56"/>
    <mergeCell ref="AA56:AB56"/>
    <mergeCell ref="AC56:AD56"/>
    <mergeCell ref="D55:N55"/>
    <mergeCell ref="O55:R55"/>
    <mergeCell ref="S55:T55"/>
    <mergeCell ref="U55:V55"/>
    <mergeCell ref="W55:X55"/>
    <mergeCell ref="Y55:Z55"/>
    <mergeCell ref="AA53:AB53"/>
    <mergeCell ref="AC53:AD53"/>
    <mergeCell ref="D54:N54"/>
    <mergeCell ref="O54:R54"/>
    <mergeCell ref="S54:T54"/>
    <mergeCell ref="U54:V54"/>
    <mergeCell ref="W54:X54"/>
    <mergeCell ref="Y54:Z54"/>
    <mergeCell ref="AA54:AB54"/>
    <mergeCell ref="AC54:AD54"/>
    <mergeCell ref="D53:N53"/>
    <mergeCell ref="O53:R53"/>
    <mergeCell ref="S53:T53"/>
    <mergeCell ref="U53:V53"/>
    <mergeCell ref="W53:X53"/>
    <mergeCell ref="Y53:Z53"/>
    <mergeCell ref="AA59:AB59"/>
    <mergeCell ref="AC59:AD59"/>
    <mergeCell ref="D60:N60"/>
    <mergeCell ref="O60:R60"/>
    <mergeCell ref="S60:T60"/>
    <mergeCell ref="U60:V60"/>
    <mergeCell ref="W60:X60"/>
    <mergeCell ref="Y60:Z60"/>
    <mergeCell ref="AA60:AB60"/>
    <mergeCell ref="AC60:AD60"/>
    <mergeCell ref="D59:N59"/>
    <mergeCell ref="O59:R59"/>
    <mergeCell ref="S59:T59"/>
    <mergeCell ref="U59:V59"/>
    <mergeCell ref="W59:X59"/>
    <mergeCell ref="Y59:Z59"/>
    <mergeCell ref="AA57:AB57"/>
    <mergeCell ref="AC57:AD57"/>
    <mergeCell ref="D58:N58"/>
    <mergeCell ref="O58:R58"/>
    <mergeCell ref="S58:T58"/>
    <mergeCell ref="U58:V58"/>
    <mergeCell ref="W58:X58"/>
    <mergeCell ref="Y58:Z58"/>
    <mergeCell ref="AA58:AB58"/>
    <mergeCell ref="AC58:AD58"/>
    <mergeCell ref="D57:N57"/>
    <mergeCell ref="O57:R57"/>
    <mergeCell ref="S57:T57"/>
    <mergeCell ref="U57:V57"/>
    <mergeCell ref="W57:X57"/>
    <mergeCell ref="Y57:Z57"/>
    <mergeCell ref="AA63:AB63"/>
    <mergeCell ref="AC63:AD63"/>
    <mergeCell ref="D64:N64"/>
    <mergeCell ref="O64:R64"/>
    <mergeCell ref="S64:T64"/>
    <mergeCell ref="U64:V64"/>
    <mergeCell ref="W64:X64"/>
    <mergeCell ref="Y64:Z64"/>
    <mergeCell ref="AA64:AB64"/>
    <mergeCell ref="AC64:AD64"/>
    <mergeCell ref="D63:N63"/>
    <mergeCell ref="O63:R63"/>
    <mergeCell ref="S63:T63"/>
    <mergeCell ref="U63:V63"/>
    <mergeCell ref="W63:X63"/>
    <mergeCell ref="Y63:Z63"/>
    <mergeCell ref="AA61:AB61"/>
    <mergeCell ref="AC61:AD61"/>
    <mergeCell ref="D62:N62"/>
    <mergeCell ref="O62:R62"/>
    <mergeCell ref="S62:T62"/>
    <mergeCell ref="U62:V62"/>
    <mergeCell ref="W62:X62"/>
    <mergeCell ref="Y62:Z62"/>
    <mergeCell ref="AA62:AB62"/>
    <mergeCell ref="AC62:AD62"/>
    <mergeCell ref="D61:N61"/>
    <mergeCell ref="O61:R61"/>
    <mergeCell ref="S61:T61"/>
    <mergeCell ref="U61:V61"/>
    <mergeCell ref="W61:X61"/>
    <mergeCell ref="Y61:Z61"/>
    <mergeCell ref="AA67:AB67"/>
    <mergeCell ref="AC67:AD67"/>
    <mergeCell ref="D68:N68"/>
    <mergeCell ref="O68:R68"/>
    <mergeCell ref="S68:T68"/>
    <mergeCell ref="U68:V68"/>
    <mergeCell ref="W68:X68"/>
    <mergeCell ref="Y68:Z68"/>
    <mergeCell ref="AA68:AB68"/>
    <mergeCell ref="AC68:AD68"/>
    <mergeCell ref="D67:N67"/>
    <mergeCell ref="O67:R67"/>
    <mergeCell ref="S67:T67"/>
    <mergeCell ref="U67:V67"/>
    <mergeCell ref="W67:X67"/>
    <mergeCell ref="Y67:Z67"/>
    <mergeCell ref="AA65:AB65"/>
    <mergeCell ref="AC65:AD65"/>
    <mergeCell ref="D66:N66"/>
    <mergeCell ref="O66:R66"/>
    <mergeCell ref="S66:T66"/>
    <mergeCell ref="U66:V66"/>
    <mergeCell ref="W66:X66"/>
    <mergeCell ref="Y66:Z66"/>
    <mergeCell ref="AA66:AB66"/>
    <mergeCell ref="AC66:AD66"/>
    <mergeCell ref="D65:N65"/>
    <mergeCell ref="O65:R65"/>
    <mergeCell ref="S65:T65"/>
    <mergeCell ref="U65:V65"/>
    <mergeCell ref="W65:X65"/>
    <mergeCell ref="Y65:Z65"/>
    <mergeCell ref="AA71:AB71"/>
    <mergeCell ref="AC71:AD71"/>
    <mergeCell ref="D72:N72"/>
    <mergeCell ref="O72:R72"/>
    <mergeCell ref="S72:T72"/>
    <mergeCell ref="U72:V72"/>
    <mergeCell ref="W72:X72"/>
    <mergeCell ref="Y72:Z72"/>
    <mergeCell ref="AA72:AB72"/>
    <mergeCell ref="AC72:AD72"/>
    <mergeCell ref="D71:N71"/>
    <mergeCell ref="O71:R71"/>
    <mergeCell ref="S71:T71"/>
    <mergeCell ref="U71:V71"/>
    <mergeCell ref="W71:X71"/>
    <mergeCell ref="Y71:Z71"/>
    <mergeCell ref="AA69:AB69"/>
    <mergeCell ref="AC69:AD69"/>
    <mergeCell ref="D70:N70"/>
    <mergeCell ref="O70:R70"/>
    <mergeCell ref="S70:T70"/>
    <mergeCell ref="U70:V70"/>
    <mergeCell ref="W70:X70"/>
    <mergeCell ref="Y70:Z70"/>
    <mergeCell ref="AA70:AB70"/>
    <mergeCell ref="AC70:AD70"/>
    <mergeCell ref="D69:N69"/>
    <mergeCell ref="O69:R69"/>
    <mergeCell ref="S69:T69"/>
    <mergeCell ref="U69:V69"/>
    <mergeCell ref="W69:X69"/>
    <mergeCell ref="Y69:Z69"/>
    <mergeCell ref="AA75:AB75"/>
    <mergeCell ref="AC75:AD75"/>
    <mergeCell ref="D76:N76"/>
    <mergeCell ref="O76:R76"/>
    <mergeCell ref="S76:T76"/>
    <mergeCell ref="U76:V76"/>
    <mergeCell ref="W76:X76"/>
    <mergeCell ref="Y76:Z76"/>
    <mergeCell ref="AA76:AB76"/>
    <mergeCell ref="AC76:AD76"/>
    <mergeCell ref="D75:N75"/>
    <mergeCell ref="O75:R75"/>
    <mergeCell ref="S75:T75"/>
    <mergeCell ref="U75:V75"/>
    <mergeCell ref="W75:X75"/>
    <mergeCell ref="Y75:Z75"/>
    <mergeCell ref="AA73:AB73"/>
    <mergeCell ref="AC73:AD73"/>
    <mergeCell ref="D74:N74"/>
    <mergeCell ref="O74:R74"/>
    <mergeCell ref="S74:T74"/>
    <mergeCell ref="U74:V74"/>
    <mergeCell ref="W74:X74"/>
    <mergeCell ref="Y74:Z74"/>
    <mergeCell ref="AA74:AB74"/>
    <mergeCell ref="AC74:AD74"/>
    <mergeCell ref="D73:N73"/>
    <mergeCell ref="O73:R73"/>
    <mergeCell ref="S73:T73"/>
    <mergeCell ref="U73:V73"/>
    <mergeCell ref="W73:X73"/>
    <mergeCell ref="Y73:Z73"/>
    <mergeCell ref="AA79:AB79"/>
    <mergeCell ref="AC79:AD79"/>
    <mergeCell ref="D80:N80"/>
    <mergeCell ref="O80:R80"/>
    <mergeCell ref="S80:T80"/>
    <mergeCell ref="U80:V80"/>
    <mergeCell ref="W80:X80"/>
    <mergeCell ref="Y80:Z80"/>
    <mergeCell ref="AA80:AB80"/>
    <mergeCell ref="AC80:AD80"/>
    <mergeCell ref="D79:N79"/>
    <mergeCell ref="O79:R79"/>
    <mergeCell ref="S79:T79"/>
    <mergeCell ref="U79:V79"/>
    <mergeCell ref="W79:X79"/>
    <mergeCell ref="Y79:Z79"/>
    <mergeCell ref="AA77:AB77"/>
    <mergeCell ref="AC77:AD77"/>
    <mergeCell ref="D78:N78"/>
    <mergeCell ref="O78:R78"/>
    <mergeCell ref="S78:T78"/>
    <mergeCell ref="U78:V78"/>
    <mergeCell ref="W78:X78"/>
    <mergeCell ref="Y78:Z78"/>
    <mergeCell ref="AA78:AB78"/>
    <mergeCell ref="AC78:AD78"/>
    <mergeCell ref="D77:N77"/>
    <mergeCell ref="O77:R77"/>
    <mergeCell ref="S77:T77"/>
    <mergeCell ref="U77:V77"/>
    <mergeCell ref="W77:X77"/>
    <mergeCell ref="Y77:Z77"/>
    <mergeCell ref="AA83:AB83"/>
    <mergeCell ref="AC83:AD83"/>
    <mergeCell ref="D84:N84"/>
    <mergeCell ref="O84:R84"/>
    <mergeCell ref="S84:T84"/>
    <mergeCell ref="U84:V84"/>
    <mergeCell ref="W84:X84"/>
    <mergeCell ref="Y84:Z84"/>
    <mergeCell ref="AA84:AB84"/>
    <mergeCell ref="AC84:AD84"/>
    <mergeCell ref="D83:N83"/>
    <mergeCell ref="O83:R83"/>
    <mergeCell ref="S83:T83"/>
    <mergeCell ref="U83:V83"/>
    <mergeCell ref="W83:X83"/>
    <mergeCell ref="Y83:Z83"/>
    <mergeCell ref="AA81:AB81"/>
    <mergeCell ref="AC81:AD81"/>
    <mergeCell ref="D82:N82"/>
    <mergeCell ref="O82:R82"/>
    <mergeCell ref="S82:T82"/>
    <mergeCell ref="U82:V82"/>
    <mergeCell ref="W82:X82"/>
    <mergeCell ref="Y82:Z82"/>
    <mergeCell ref="AA82:AB82"/>
    <mergeCell ref="AC82:AD82"/>
    <mergeCell ref="D81:N81"/>
    <mergeCell ref="O81:R81"/>
    <mergeCell ref="S81:T81"/>
    <mergeCell ref="U81:V81"/>
    <mergeCell ref="W81:X81"/>
    <mergeCell ref="Y81:Z81"/>
    <mergeCell ref="AA87:AB87"/>
    <mergeCell ref="AC87:AD87"/>
    <mergeCell ref="D88:N88"/>
    <mergeCell ref="O88:R88"/>
    <mergeCell ref="S88:T88"/>
    <mergeCell ref="U88:V88"/>
    <mergeCell ref="W88:X88"/>
    <mergeCell ref="Y88:Z88"/>
    <mergeCell ref="AA88:AB88"/>
    <mergeCell ref="AC88:AD88"/>
    <mergeCell ref="D87:N87"/>
    <mergeCell ref="O87:R87"/>
    <mergeCell ref="S87:T87"/>
    <mergeCell ref="U87:V87"/>
    <mergeCell ref="W87:X87"/>
    <mergeCell ref="Y87:Z87"/>
    <mergeCell ref="AA85:AB85"/>
    <mergeCell ref="AC85:AD85"/>
    <mergeCell ref="D86:N86"/>
    <mergeCell ref="O86:R86"/>
    <mergeCell ref="S86:T86"/>
    <mergeCell ref="U86:V86"/>
    <mergeCell ref="W86:X86"/>
    <mergeCell ref="Y86:Z86"/>
    <mergeCell ref="AA86:AB86"/>
    <mergeCell ref="AC86:AD86"/>
    <mergeCell ref="D85:N85"/>
    <mergeCell ref="O85:R85"/>
    <mergeCell ref="S85:T85"/>
    <mergeCell ref="U85:V85"/>
    <mergeCell ref="W85:X85"/>
    <mergeCell ref="Y85:Z85"/>
    <mergeCell ref="AA91:AB91"/>
    <mergeCell ref="AC91:AD91"/>
    <mergeCell ref="D92:N92"/>
    <mergeCell ref="O92:R92"/>
    <mergeCell ref="S92:T92"/>
    <mergeCell ref="U92:V92"/>
    <mergeCell ref="W92:X92"/>
    <mergeCell ref="Y92:Z92"/>
    <mergeCell ref="AA92:AB92"/>
    <mergeCell ref="AC92:AD92"/>
    <mergeCell ref="D91:N91"/>
    <mergeCell ref="O91:R91"/>
    <mergeCell ref="S91:T91"/>
    <mergeCell ref="U91:V91"/>
    <mergeCell ref="W91:X91"/>
    <mergeCell ref="Y91:Z91"/>
    <mergeCell ref="AA89:AB89"/>
    <mergeCell ref="AC89:AD89"/>
    <mergeCell ref="D90:N90"/>
    <mergeCell ref="O90:R90"/>
    <mergeCell ref="S90:T90"/>
    <mergeCell ref="U90:V90"/>
    <mergeCell ref="W90:X90"/>
    <mergeCell ref="Y90:Z90"/>
    <mergeCell ref="AA90:AB90"/>
    <mergeCell ref="AC90:AD90"/>
    <mergeCell ref="D89:N89"/>
    <mergeCell ref="O89:R89"/>
    <mergeCell ref="S89:T89"/>
    <mergeCell ref="U89:V89"/>
    <mergeCell ref="W89:X89"/>
    <mergeCell ref="Y89:Z89"/>
    <mergeCell ref="AA95:AB95"/>
    <mergeCell ref="AC95:AD95"/>
    <mergeCell ref="D96:N96"/>
    <mergeCell ref="O96:R96"/>
    <mergeCell ref="S96:T96"/>
    <mergeCell ref="U96:V96"/>
    <mergeCell ref="W96:X96"/>
    <mergeCell ref="Y96:Z96"/>
    <mergeCell ref="AA96:AB96"/>
    <mergeCell ref="AC96:AD96"/>
    <mergeCell ref="D95:N95"/>
    <mergeCell ref="O95:R95"/>
    <mergeCell ref="S95:T95"/>
    <mergeCell ref="U95:V95"/>
    <mergeCell ref="W95:X95"/>
    <mergeCell ref="Y95:Z95"/>
    <mergeCell ref="AA93:AB93"/>
    <mergeCell ref="AC93:AD93"/>
    <mergeCell ref="D94:N94"/>
    <mergeCell ref="O94:R94"/>
    <mergeCell ref="S94:T94"/>
    <mergeCell ref="U94:V94"/>
    <mergeCell ref="W94:X94"/>
    <mergeCell ref="Y94:Z94"/>
    <mergeCell ref="AA94:AB94"/>
    <mergeCell ref="AC94:AD94"/>
    <mergeCell ref="D93:N93"/>
    <mergeCell ref="O93:R93"/>
    <mergeCell ref="S93:T93"/>
    <mergeCell ref="U93:V93"/>
    <mergeCell ref="W93:X93"/>
    <mergeCell ref="Y93:Z93"/>
    <mergeCell ref="AA99:AB99"/>
    <mergeCell ref="AC99:AD99"/>
    <mergeCell ref="D100:N100"/>
    <mergeCell ref="O100:R100"/>
    <mergeCell ref="S100:T100"/>
    <mergeCell ref="U100:V100"/>
    <mergeCell ref="W100:X100"/>
    <mergeCell ref="Y100:Z100"/>
    <mergeCell ref="AA100:AB100"/>
    <mergeCell ref="AC100:AD100"/>
    <mergeCell ref="D99:N99"/>
    <mergeCell ref="O99:R99"/>
    <mergeCell ref="S99:T99"/>
    <mergeCell ref="U99:V99"/>
    <mergeCell ref="W99:X99"/>
    <mergeCell ref="Y99:Z99"/>
    <mergeCell ref="AA97:AB97"/>
    <mergeCell ref="AC97:AD97"/>
    <mergeCell ref="D98:N98"/>
    <mergeCell ref="O98:R98"/>
    <mergeCell ref="S98:T98"/>
    <mergeCell ref="U98:V98"/>
    <mergeCell ref="W98:X98"/>
    <mergeCell ref="Y98:Z98"/>
    <mergeCell ref="AA98:AB98"/>
    <mergeCell ref="AC98:AD98"/>
    <mergeCell ref="D97:N97"/>
    <mergeCell ref="O97:R97"/>
    <mergeCell ref="S97:T97"/>
    <mergeCell ref="U97:V97"/>
    <mergeCell ref="W97:X97"/>
    <mergeCell ref="Y97:Z97"/>
    <mergeCell ref="AA103:AB103"/>
    <mergeCell ref="AC103:AD103"/>
    <mergeCell ref="D104:N104"/>
    <mergeCell ref="O104:R104"/>
    <mergeCell ref="S104:T104"/>
    <mergeCell ref="U104:V104"/>
    <mergeCell ref="W104:X104"/>
    <mergeCell ref="Y104:Z104"/>
    <mergeCell ref="AA104:AB104"/>
    <mergeCell ref="AC104:AD104"/>
    <mergeCell ref="D103:N103"/>
    <mergeCell ref="O103:R103"/>
    <mergeCell ref="S103:T103"/>
    <mergeCell ref="U103:V103"/>
    <mergeCell ref="W103:X103"/>
    <mergeCell ref="Y103:Z103"/>
    <mergeCell ref="AA101:AB101"/>
    <mergeCell ref="AC101:AD101"/>
    <mergeCell ref="D102:N102"/>
    <mergeCell ref="O102:R102"/>
    <mergeCell ref="S102:T102"/>
    <mergeCell ref="U102:V102"/>
    <mergeCell ref="W102:X102"/>
    <mergeCell ref="Y102:Z102"/>
    <mergeCell ref="AA102:AB102"/>
    <mergeCell ref="AC102:AD102"/>
    <mergeCell ref="D101:N101"/>
    <mergeCell ref="O101:R101"/>
    <mergeCell ref="S101:T101"/>
    <mergeCell ref="U101:V101"/>
    <mergeCell ref="W101:X101"/>
    <mergeCell ref="Y101:Z101"/>
    <mergeCell ref="AA107:AB107"/>
    <mergeCell ref="AC107:AD107"/>
    <mergeCell ref="D108:N108"/>
    <mergeCell ref="O108:R108"/>
    <mergeCell ref="S108:T108"/>
    <mergeCell ref="U108:V108"/>
    <mergeCell ref="W108:X108"/>
    <mergeCell ref="Y108:Z108"/>
    <mergeCell ref="AA108:AB108"/>
    <mergeCell ref="AC108:AD108"/>
    <mergeCell ref="D107:N107"/>
    <mergeCell ref="O107:R107"/>
    <mergeCell ref="S107:T107"/>
    <mergeCell ref="U107:V107"/>
    <mergeCell ref="W107:X107"/>
    <mergeCell ref="Y107:Z107"/>
    <mergeCell ref="AA105:AB105"/>
    <mergeCell ref="AC105:AD105"/>
    <mergeCell ref="D106:N106"/>
    <mergeCell ref="O106:R106"/>
    <mergeCell ref="S106:T106"/>
    <mergeCell ref="U106:V106"/>
    <mergeCell ref="W106:X106"/>
    <mergeCell ref="Y106:Z106"/>
    <mergeCell ref="AA106:AB106"/>
    <mergeCell ref="AC106:AD106"/>
    <mergeCell ref="D105:N105"/>
    <mergeCell ref="O105:R105"/>
    <mergeCell ref="S105:T105"/>
    <mergeCell ref="U105:V105"/>
    <mergeCell ref="W105:X105"/>
    <mergeCell ref="Y105:Z105"/>
    <mergeCell ref="AA111:AB111"/>
    <mergeCell ref="AC111:AD111"/>
    <mergeCell ref="D112:N112"/>
    <mergeCell ref="O112:R112"/>
    <mergeCell ref="S112:T112"/>
    <mergeCell ref="U112:V112"/>
    <mergeCell ref="W112:X112"/>
    <mergeCell ref="Y112:Z112"/>
    <mergeCell ref="AA112:AB112"/>
    <mergeCell ref="AC112:AD112"/>
    <mergeCell ref="D111:N111"/>
    <mergeCell ref="O111:R111"/>
    <mergeCell ref="S111:T111"/>
    <mergeCell ref="U111:V111"/>
    <mergeCell ref="W111:X111"/>
    <mergeCell ref="Y111:Z111"/>
    <mergeCell ref="AA109:AB109"/>
    <mergeCell ref="AC109:AD109"/>
    <mergeCell ref="D110:N110"/>
    <mergeCell ref="O110:R110"/>
    <mergeCell ref="S110:T110"/>
    <mergeCell ref="U110:V110"/>
    <mergeCell ref="W110:X110"/>
    <mergeCell ref="Y110:Z110"/>
    <mergeCell ref="AA110:AB110"/>
    <mergeCell ref="AC110:AD110"/>
    <mergeCell ref="D109:N109"/>
    <mergeCell ref="O109:R109"/>
    <mergeCell ref="S109:T109"/>
    <mergeCell ref="U109:V109"/>
    <mergeCell ref="W109:X109"/>
    <mergeCell ref="Y109:Z109"/>
    <mergeCell ref="AA115:AB115"/>
    <mergeCell ref="AC115:AD115"/>
    <mergeCell ref="D116:N116"/>
    <mergeCell ref="O116:R116"/>
    <mergeCell ref="S116:T116"/>
    <mergeCell ref="U116:V116"/>
    <mergeCell ref="W116:X116"/>
    <mergeCell ref="Y116:Z116"/>
    <mergeCell ref="AA116:AB116"/>
    <mergeCell ref="AC116:AD116"/>
    <mergeCell ref="D115:N115"/>
    <mergeCell ref="O115:R115"/>
    <mergeCell ref="S115:T115"/>
    <mergeCell ref="U115:V115"/>
    <mergeCell ref="W115:X115"/>
    <mergeCell ref="Y115:Z115"/>
    <mergeCell ref="AA113:AB113"/>
    <mergeCell ref="AC113:AD113"/>
    <mergeCell ref="D114:N114"/>
    <mergeCell ref="O114:R114"/>
    <mergeCell ref="S114:T114"/>
    <mergeCell ref="U114:V114"/>
    <mergeCell ref="W114:X114"/>
    <mergeCell ref="Y114:Z114"/>
    <mergeCell ref="AA114:AB114"/>
    <mergeCell ref="AC114:AD114"/>
    <mergeCell ref="D113:N113"/>
    <mergeCell ref="O113:R113"/>
    <mergeCell ref="S113:T113"/>
    <mergeCell ref="U113:V113"/>
    <mergeCell ref="W113:X113"/>
    <mergeCell ref="Y113:Z113"/>
    <mergeCell ref="AA119:AB119"/>
    <mergeCell ref="AC119:AD119"/>
    <mergeCell ref="D120:N120"/>
    <mergeCell ref="O120:R120"/>
    <mergeCell ref="S120:T120"/>
    <mergeCell ref="U120:V120"/>
    <mergeCell ref="W120:X120"/>
    <mergeCell ref="Y120:Z120"/>
    <mergeCell ref="AA120:AB120"/>
    <mergeCell ref="AC120:AD120"/>
    <mergeCell ref="D119:N119"/>
    <mergeCell ref="O119:R119"/>
    <mergeCell ref="S119:T119"/>
    <mergeCell ref="U119:V119"/>
    <mergeCell ref="W119:X119"/>
    <mergeCell ref="Y119:Z119"/>
    <mergeCell ref="AA117:AB117"/>
    <mergeCell ref="AC117:AD117"/>
    <mergeCell ref="D118:N118"/>
    <mergeCell ref="O118:R118"/>
    <mergeCell ref="S118:T118"/>
    <mergeCell ref="U118:V118"/>
    <mergeCell ref="W118:X118"/>
    <mergeCell ref="Y118:Z118"/>
    <mergeCell ref="AA118:AB118"/>
    <mergeCell ref="AC118:AD118"/>
    <mergeCell ref="D117:N117"/>
    <mergeCell ref="O117:R117"/>
    <mergeCell ref="S117:T117"/>
    <mergeCell ref="U117:V117"/>
    <mergeCell ref="W117:X117"/>
    <mergeCell ref="Y117:Z117"/>
    <mergeCell ref="AA123:AB123"/>
    <mergeCell ref="AC123:AD123"/>
    <mergeCell ref="D124:N124"/>
    <mergeCell ref="O124:R124"/>
    <mergeCell ref="S124:T124"/>
    <mergeCell ref="U124:V124"/>
    <mergeCell ref="W124:X124"/>
    <mergeCell ref="Y124:Z124"/>
    <mergeCell ref="AA124:AB124"/>
    <mergeCell ref="AC124:AD124"/>
    <mergeCell ref="D123:N123"/>
    <mergeCell ref="O123:R123"/>
    <mergeCell ref="S123:T123"/>
    <mergeCell ref="U123:V123"/>
    <mergeCell ref="W123:X123"/>
    <mergeCell ref="Y123:Z123"/>
    <mergeCell ref="AA121:AB121"/>
    <mergeCell ref="AC121:AD121"/>
    <mergeCell ref="D122:N122"/>
    <mergeCell ref="O122:R122"/>
    <mergeCell ref="S122:T122"/>
    <mergeCell ref="U122:V122"/>
    <mergeCell ref="W122:X122"/>
    <mergeCell ref="Y122:Z122"/>
    <mergeCell ref="AA122:AB122"/>
    <mergeCell ref="AC122:AD122"/>
    <mergeCell ref="D121:N121"/>
    <mergeCell ref="O121:R121"/>
    <mergeCell ref="S121:T121"/>
    <mergeCell ref="U121:V121"/>
    <mergeCell ref="W121:X121"/>
    <mergeCell ref="Y121:Z121"/>
    <mergeCell ref="AA127:AB127"/>
    <mergeCell ref="AC127:AD127"/>
    <mergeCell ref="D128:N128"/>
    <mergeCell ref="O128:R128"/>
    <mergeCell ref="S128:T128"/>
    <mergeCell ref="U128:V128"/>
    <mergeCell ref="W128:X128"/>
    <mergeCell ref="Y128:Z128"/>
    <mergeCell ref="AA128:AB128"/>
    <mergeCell ref="AC128:AD128"/>
    <mergeCell ref="D127:N127"/>
    <mergeCell ref="O127:R127"/>
    <mergeCell ref="S127:T127"/>
    <mergeCell ref="U127:V127"/>
    <mergeCell ref="W127:X127"/>
    <mergeCell ref="Y127:Z127"/>
    <mergeCell ref="AA125:AB125"/>
    <mergeCell ref="AC125:AD125"/>
    <mergeCell ref="D126:N126"/>
    <mergeCell ref="O126:R126"/>
    <mergeCell ref="S126:T126"/>
    <mergeCell ref="U126:V126"/>
    <mergeCell ref="W126:X126"/>
    <mergeCell ref="Y126:Z126"/>
    <mergeCell ref="AA126:AB126"/>
    <mergeCell ref="AC126:AD126"/>
    <mergeCell ref="D125:N125"/>
    <mergeCell ref="O125:R125"/>
    <mergeCell ref="S125:T125"/>
    <mergeCell ref="U125:V125"/>
    <mergeCell ref="W125:X125"/>
    <mergeCell ref="Y125:Z125"/>
    <mergeCell ref="AA131:AB131"/>
    <mergeCell ref="AC131:AD131"/>
    <mergeCell ref="D132:N132"/>
    <mergeCell ref="O132:R132"/>
    <mergeCell ref="S132:T132"/>
    <mergeCell ref="U132:V132"/>
    <mergeCell ref="W132:X132"/>
    <mergeCell ref="Y132:Z132"/>
    <mergeCell ref="AA132:AB132"/>
    <mergeCell ref="AC132:AD132"/>
    <mergeCell ref="D131:N131"/>
    <mergeCell ref="O131:R131"/>
    <mergeCell ref="S131:T131"/>
    <mergeCell ref="U131:V131"/>
    <mergeCell ref="W131:X131"/>
    <mergeCell ref="Y131:Z131"/>
    <mergeCell ref="AA129:AB129"/>
    <mergeCell ref="AC129:AD129"/>
    <mergeCell ref="D130:N130"/>
    <mergeCell ref="O130:R130"/>
    <mergeCell ref="S130:T130"/>
    <mergeCell ref="U130:V130"/>
    <mergeCell ref="W130:X130"/>
    <mergeCell ref="Y130:Z130"/>
    <mergeCell ref="AA130:AB130"/>
    <mergeCell ref="AC130:AD130"/>
    <mergeCell ref="D129:N129"/>
    <mergeCell ref="O129:R129"/>
    <mergeCell ref="S129:T129"/>
    <mergeCell ref="U129:V129"/>
    <mergeCell ref="W129:X129"/>
    <mergeCell ref="Y129:Z129"/>
    <mergeCell ref="AA135:AB135"/>
    <mergeCell ref="AC135:AD135"/>
    <mergeCell ref="D136:N136"/>
    <mergeCell ref="O136:R136"/>
    <mergeCell ref="S136:T136"/>
    <mergeCell ref="U136:V136"/>
    <mergeCell ref="W136:X136"/>
    <mergeCell ref="Y136:Z136"/>
    <mergeCell ref="AA136:AB136"/>
    <mergeCell ref="AC136:AD136"/>
    <mergeCell ref="D135:N135"/>
    <mergeCell ref="O135:R135"/>
    <mergeCell ref="S135:T135"/>
    <mergeCell ref="U135:V135"/>
    <mergeCell ref="W135:X135"/>
    <mergeCell ref="Y135:Z135"/>
    <mergeCell ref="AA133:AB133"/>
    <mergeCell ref="AC133:AD133"/>
    <mergeCell ref="D134:N134"/>
    <mergeCell ref="O134:R134"/>
    <mergeCell ref="S134:T134"/>
    <mergeCell ref="U134:V134"/>
    <mergeCell ref="W134:X134"/>
    <mergeCell ref="Y134:Z134"/>
    <mergeCell ref="AA134:AB134"/>
    <mergeCell ref="AC134:AD134"/>
    <mergeCell ref="D133:N133"/>
    <mergeCell ref="O133:R133"/>
    <mergeCell ref="S133:T133"/>
    <mergeCell ref="U133:V133"/>
    <mergeCell ref="W133:X133"/>
    <mergeCell ref="Y133:Z133"/>
    <mergeCell ref="AA139:AB139"/>
    <mergeCell ref="AC139:AD139"/>
    <mergeCell ref="D140:N140"/>
    <mergeCell ref="O140:R140"/>
    <mergeCell ref="S140:T140"/>
    <mergeCell ref="U140:V140"/>
    <mergeCell ref="W140:X140"/>
    <mergeCell ref="Y140:Z140"/>
    <mergeCell ref="AA140:AB140"/>
    <mergeCell ref="AC140:AD140"/>
    <mergeCell ref="D139:N139"/>
    <mergeCell ref="O139:R139"/>
    <mergeCell ref="S139:T139"/>
    <mergeCell ref="U139:V139"/>
    <mergeCell ref="W139:X139"/>
    <mergeCell ref="Y139:Z139"/>
    <mergeCell ref="AA137:AB137"/>
    <mergeCell ref="AC137:AD137"/>
    <mergeCell ref="D138:N138"/>
    <mergeCell ref="O138:R138"/>
    <mergeCell ref="S138:T138"/>
    <mergeCell ref="U138:V138"/>
    <mergeCell ref="W138:X138"/>
    <mergeCell ref="Y138:Z138"/>
    <mergeCell ref="AA138:AB138"/>
    <mergeCell ref="AC138:AD138"/>
    <mergeCell ref="D137:N137"/>
    <mergeCell ref="O137:R137"/>
    <mergeCell ref="S137:T137"/>
    <mergeCell ref="U137:V137"/>
    <mergeCell ref="W137:X137"/>
    <mergeCell ref="Y137:Z137"/>
    <mergeCell ref="AA143:AB143"/>
    <mergeCell ref="AC143:AD143"/>
    <mergeCell ref="D144:N144"/>
    <mergeCell ref="O144:R144"/>
    <mergeCell ref="S144:T144"/>
    <mergeCell ref="U144:V144"/>
    <mergeCell ref="W144:X144"/>
    <mergeCell ref="Y144:Z144"/>
    <mergeCell ref="AA144:AB144"/>
    <mergeCell ref="AC144:AD144"/>
    <mergeCell ref="D143:N143"/>
    <mergeCell ref="O143:R143"/>
    <mergeCell ref="S143:T143"/>
    <mergeCell ref="U143:V143"/>
    <mergeCell ref="W143:X143"/>
    <mergeCell ref="Y143:Z143"/>
    <mergeCell ref="AA141:AB141"/>
    <mergeCell ref="AC141:AD141"/>
    <mergeCell ref="D142:N142"/>
    <mergeCell ref="O142:R142"/>
    <mergeCell ref="S142:T142"/>
    <mergeCell ref="U142:V142"/>
    <mergeCell ref="W142:X142"/>
    <mergeCell ref="Y142:Z142"/>
    <mergeCell ref="AA142:AB142"/>
    <mergeCell ref="AC142:AD142"/>
    <mergeCell ref="D141:N141"/>
    <mergeCell ref="O141:R141"/>
    <mergeCell ref="S141:T141"/>
    <mergeCell ref="U141:V141"/>
    <mergeCell ref="W141:X141"/>
    <mergeCell ref="Y141:Z141"/>
    <mergeCell ref="AA147:AB147"/>
    <mergeCell ref="AC147:AD147"/>
    <mergeCell ref="D148:N148"/>
    <mergeCell ref="O148:R148"/>
    <mergeCell ref="S148:T148"/>
    <mergeCell ref="U148:V148"/>
    <mergeCell ref="W148:X148"/>
    <mergeCell ref="Y148:Z148"/>
    <mergeCell ref="AA148:AB148"/>
    <mergeCell ref="AC148:AD148"/>
    <mergeCell ref="D147:N147"/>
    <mergeCell ref="O147:R147"/>
    <mergeCell ref="S147:T147"/>
    <mergeCell ref="U147:V147"/>
    <mergeCell ref="W147:X147"/>
    <mergeCell ref="Y147:Z147"/>
    <mergeCell ref="AA145:AB145"/>
    <mergeCell ref="AC145:AD145"/>
    <mergeCell ref="D146:N146"/>
    <mergeCell ref="O146:R146"/>
    <mergeCell ref="S146:T146"/>
    <mergeCell ref="U146:V146"/>
    <mergeCell ref="W146:X146"/>
    <mergeCell ref="Y146:Z146"/>
    <mergeCell ref="AA146:AB146"/>
    <mergeCell ref="AC146:AD146"/>
    <mergeCell ref="D145:N145"/>
    <mergeCell ref="O145:R145"/>
    <mergeCell ref="S145:T145"/>
    <mergeCell ref="U145:V145"/>
    <mergeCell ref="W145:X145"/>
    <mergeCell ref="Y145:Z145"/>
    <mergeCell ref="AA151:AB151"/>
    <mergeCell ref="AC151:AD151"/>
    <mergeCell ref="D152:N152"/>
    <mergeCell ref="O152:R152"/>
    <mergeCell ref="S152:T152"/>
    <mergeCell ref="U152:V152"/>
    <mergeCell ref="W152:X152"/>
    <mergeCell ref="Y152:Z152"/>
    <mergeCell ref="AA152:AB152"/>
    <mergeCell ref="AC152:AD152"/>
    <mergeCell ref="D151:N151"/>
    <mergeCell ref="O151:R151"/>
    <mergeCell ref="S151:T151"/>
    <mergeCell ref="U151:V151"/>
    <mergeCell ref="W151:X151"/>
    <mergeCell ref="Y151:Z151"/>
    <mergeCell ref="AA149:AB149"/>
    <mergeCell ref="AC149:AD149"/>
    <mergeCell ref="D150:N150"/>
    <mergeCell ref="O150:R150"/>
    <mergeCell ref="S150:T150"/>
    <mergeCell ref="U150:V150"/>
    <mergeCell ref="W150:X150"/>
    <mergeCell ref="Y150:Z150"/>
    <mergeCell ref="AA150:AB150"/>
    <mergeCell ref="AC150:AD150"/>
    <mergeCell ref="D149:N149"/>
    <mergeCell ref="O149:R149"/>
    <mergeCell ref="S149:T149"/>
    <mergeCell ref="U149:V149"/>
    <mergeCell ref="W149:X149"/>
    <mergeCell ref="Y149:Z149"/>
    <mergeCell ref="AA155:AB155"/>
    <mergeCell ref="AC155:AD155"/>
    <mergeCell ref="D156:N156"/>
    <mergeCell ref="O156:R156"/>
    <mergeCell ref="S156:T156"/>
    <mergeCell ref="U156:V156"/>
    <mergeCell ref="W156:X156"/>
    <mergeCell ref="Y156:Z156"/>
    <mergeCell ref="AA156:AB156"/>
    <mergeCell ref="AC156:AD156"/>
    <mergeCell ref="D155:N155"/>
    <mergeCell ref="O155:R155"/>
    <mergeCell ref="S155:T155"/>
    <mergeCell ref="U155:V155"/>
    <mergeCell ref="W155:X155"/>
    <mergeCell ref="Y155:Z155"/>
    <mergeCell ref="AA153:AB153"/>
    <mergeCell ref="AC153:AD153"/>
    <mergeCell ref="D154:N154"/>
    <mergeCell ref="O154:R154"/>
    <mergeCell ref="S154:T154"/>
    <mergeCell ref="U154:V154"/>
    <mergeCell ref="W154:X154"/>
    <mergeCell ref="Y154:Z154"/>
    <mergeCell ref="AA154:AB154"/>
    <mergeCell ref="AC154:AD154"/>
    <mergeCell ref="D153:N153"/>
    <mergeCell ref="O153:R153"/>
    <mergeCell ref="S153:T153"/>
    <mergeCell ref="U153:V153"/>
    <mergeCell ref="W153:X153"/>
    <mergeCell ref="Y153:Z153"/>
    <mergeCell ref="C161:AD161"/>
    <mergeCell ref="C162:AD162"/>
    <mergeCell ref="B169:AD169"/>
    <mergeCell ref="C170:AD170"/>
    <mergeCell ref="C173:AD173"/>
    <mergeCell ref="C174:AD174"/>
    <mergeCell ref="S159:T159"/>
    <mergeCell ref="U159:V159"/>
    <mergeCell ref="W159:X159"/>
    <mergeCell ref="Y159:Z159"/>
    <mergeCell ref="AA159:AB159"/>
    <mergeCell ref="AC159:AD159"/>
    <mergeCell ref="AA157:AB157"/>
    <mergeCell ref="AC157:AD157"/>
    <mergeCell ref="D158:N158"/>
    <mergeCell ref="O158:R158"/>
    <mergeCell ref="S158:T158"/>
    <mergeCell ref="U158:V158"/>
    <mergeCell ref="W158:X158"/>
    <mergeCell ref="Y158:Z158"/>
    <mergeCell ref="AA158:AB158"/>
    <mergeCell ref="AC158:AD158"/>
    <mergeCell ref="D157:N157"/>
    <mergeCell ref="O157:R157"/>
    <mergeCell ref="S157:T157"/>
    <mergeCell ref="U157:V157"/>
    <mergeCell ref="B167:AD167"/>
    <mergeCell ref="B160:AD160"/>
    <mergeCell ref="AB182:AD182"/>
    <mergeCell ref="S181:U181"/>
    <mergeCell ref="V181:X181"/>
    <mergeCell ref="Y181:AA181"/>
    <mergeCell ref="D181:L181"/>
    <mergeCell ref="D182:L182"/>
    <mergeCell ref="D185:L185"/>
    <mergeCell ref="D186:L186"/>
    <mergeCell ref="W157:X157"/>
    <mergeCell ref="Y157:Z157"/>
    <mergeCell ref="AB179:AD179"/>
    <mergeCell ref="S180:U180"/>
    <mergeCell ref="V180:X180"/>
    <mergeCell ref="Y180:AA180"/>
    <mergeCell ref="AB180:AD180"/>
    <mergeCell ref="S179:U179"/>
    <mergeCell ref="V179:X179"/>
    <mergeCell ref="Y179:AA179"/>
    <mergeCell ref="C175:AD175"/>
    <mergeCell ref="S177:U178"/>
    <mergeCell ref="V177:AD177"/>
    <mergeCell ref="V178:X178"/>
    <mergeCell ref="Y178:AA178"/>
    <mergeCell ref="AB178:AD178"/>
    <mergeCell ref="C171:AD171"/>
    <mergeCell ref="C172:AD172"/>
    <mergeCell ref="C177:L178"/>
    <mergeCell ref="M177:N178"/>
    <mergeCell ref="D183:L183"/>
    <mergeCell ref="M183:N183"/>
    <mergeCell ref="S183:U183"/>
    <mergeCell ref="V183:X183"/>
    <mergeCell ref="AB187:AD187"/>
    <mergeCell ref="S188:U188"/>
    <mergeCell ref="V188:X188"/>
    <mergeCell ref="Y188:AA188"/>
    <mergeCell ref="AB188:AD188"/>
    <mergeCell ref="S187:U187"/>
    <mergeCell ref="V187:X187"/>
    <mergeCell ref="Y187:AA187"/>
    <mergeCell ref="D187:L187"/>
    <mergeCell ref="D188:L188"/>
    <mergeCell ref="D189:L189"/>
    <mergeCell ref="D190:L190"/>
    <mergeCell ref="AB185:AD185"/>
    <mergeCell ref="S186:U186"/>
    <mergeCell ref="V186:X186"/>
    <mergeCell ref="Y186:AA186"/>
    <mergeCell ref="AB186:AD186"/>
    <mergeCell ref="S185:U185"/>
    <mergeCell ref="V185:X185"/>
    <mergeCell ref="Y185:AA185"/>
    <mergeCell ref="Y183:AA183"/>
    <mergeCell ref="AB183:AD183"/>
    <mergeCell ref="D184:L184"/>
    <mergeCell ref="S184:U184"/>
    <mergeCell ref="V184:X184"/>
    <mergeCell ref="Y184:AA184"/>
    <mergeCell ref="AB184:AD184"/>
    <mergeCell ref="AB191:AD191"/>
    <mergeCell ref="S192:U192"/>
    <mergeCell ref="V192:X192"/>
    <mergeCell ref="Y192:AA192"/>
    <mergeCell ref="AB192:AD192"/>
    <mergeCell ref="S191:U191"/>
    <mergeCell ref="V191:X191"/>
    <mergeCell ref="Y191:AA191"/>
    <mergeCell ref="D191:L191"/>
    <mergeCell ref="D192:L192"/>
    <mergeCell ref="D193:L193"/>
    <mergeCell ref="D194:L194"/>
    <mergeCell ref="AB189:AD189"/>
    <mergeCell ref="S190:U190"/>
    <mergeCell ref="V190:X190"/>
    <mergeCell ref="Y190:AA190"/>
    <mergeCell ref="AB190:AD190"/>
    <mergeCell ref="S189:U189"/>
    <mergeCell ref="V189:X189"/>
    <mergeCell ref="Y189:AA189"/>
    <mergeCell ref="AB195:AD195"/>
    <mergeCell ref="S196:U196"/>
    <mergeCell ref="V196:X196"/>
    <mergeCell ref="Y196:AA196"/>
    <mergeCell ref="AB196:AD196"/>
    <mergeCell ref="S195:U195"/>
    <mergeCell ref="V195:X195"/>
    <mergeCell ref="Y195:AA195"/>
    <mergeCell ref="D195:L195"/>
    <mergeCell ref="D196:L196"/>
    <mergeCell ref="D197:L197"/>
    <mergeCell ref="D198:L198"/>
    <mergeCell ref="AB193:AD193"/>
    <mergeCell ref="S194:U194"/>
    <mergeCell ref="V194:X194"/>
    <mergeCell ref="Y194:AA194"/>
    <mergeCell ref="AB194:AD194"/>
    <mergeCell ref="S193:U193"/>
    <mergeCell ref="V193:X193"/>
    <mergeCell ref="Y193:AA193"/>
    <mergeCell ref="D202:O202"/>
    <mergeCell ref="R202:AD202"/>
    <mergeCell ref="D203:O203"/>
    <mergeCell ref="R203:AD203"/>
    <mergeCell ref="D204:O204"/>
    <mergeCell ref="R204:AD204"/>
    <mergeCell ref="C200:O200"/>
    <mergeCell ref="Q200:AD200"/>
    <mergeCell ref="D201:O201"/>
    <mergeCell ref="R201:AD201"/>
    <mergeCell ref="AB197:AD197"/>
    <mergeCell ref="S198:U198"/>
    <mergeCell ref="V198:X198"/>
    <mergeCell ref="Y198:AA198"/>
    <mergeCell ref="AB198:AD198"/>
    <mergeCell ref="S197:U197"/>
    <mergeCell ref="V197:X197"/>
    <mergeCell ref="Y197:AA197"/>
    <mergeCell ref="M198:N198"/>
    <mergeCell ref="AC223:AD223"/>
    <mergeCell ref="U224:V224"/>
    <mergeCell ref="W224:X224"/>
    <mergeCell ref="Y224:Z224"/>
    <mergeCell ref="AA224:AB224"/>
    <mergeCell ref="AC224:AD224"/>
    <mergeCell ref="C217:AD217"/>
    <mergeCell ref="C218:AD218"/>
    <mergeCell ref="C220:AD220"/>
    <mergeCell ref="U223:V223"/>
    <mergeCell ref="W223:X223"/>
    <mergeCell ref="Y223:Z223"/>
    <mergeCell ref="R205:AD205"/>
    <mergeCell ref="C207:AD207"/>
    <mergeCell ref="C208:AD208"/>
    <mergeCell ref="B215:AD215"/>
    <mergeCell ref="C216:AD216"/>
    <mergeCell ref="C219:AD219"/>
    <mergeCell ref="O222:R223"/>
    <mergeCell ref="S222:AD222"/>
    <mergeCell ref="S223:T223"/>
    <mergeCell ref="C222:N223"/>
    <mergeCell ref="D224:N224"/>
    <mergeCell ref="AA237:AB237"/>
    <mergeCell ref="AC237:AD237"/>
    <mergeCell ref="U238:V238"/>
    <mergeCell ref="W238:X238"/>
    <mergeCell ref="Y238:Z238"/>
    <mergeCell ref="AA238:AB238"/>
    <mergeCell ref="AC238:AD238"/>
    <mergeCell ref="U237:V237"/>
    <mergeCell ref="W237:X237"/>
    <mergeCell ref="Y237:Z237"/>
    <mergeCell ref="AA235:AB235"/>
    <mergeCell ref="AC235:AD235"/>
    <mergeCell ref="U236:V236"/>
    <mergeCell ref="W236:X236"/>
    <mergeCell ref="Y236:Z236"/>
    <mergeCell ref="AA236:AB236"/>
    <mergeCell ref="AC236:AD236"/>
    <mergeCell ref="U235:V235"/>
    <mergeCell ref="W235:X235"/>
    <mergeCell ref="Y235:Z235"/>
    <mergeCell ref="D268:K268"/>
    <mergeCell ref="L268:M268"/>
    <mergeCell ref="D269:K269"/>
    <mergeCell ref="L269:M269"/>
    <mergeCell ref="C264:AD264"/>
    <mergeCell ref="S266:U267"/>
    <mergeCell ref="V266:AD266"/>
    <mergeCell ref="V267:X267"/>
    <mergeCell ref="Y267:AA267"/>
    <mergeCell ref="AB267:AD267"/>
    <mergeCell ref="B255:AD255"/>
    <mergeCell ref="C256:AD256"/>
    <mergeCell ref="C257:AD257"/>
    <mergeCell ref="C261:AD261"/>
    <mergeCell ref="C262:AD262"/>
    <mergeCell ref="C263:AD263"/>
    <mergeCell ref="AA243:AB243"/>
    <mergeCell ref="AC243:AD243"/>
    <mergeCell ref="C245:E245"/>
    <mergeCell ref="F245:AD245"/>
    <mergeCell ref="C247:AD247"/>
    <mergeCell ref="C248:AD248"/>
    <mergeCell ref="U243:V243"/>
    <mergeCell ref="W243:X243"/>
    <mergeCell ref="Y243:Z243"/>
    <mergeCell ref="L266:M267"/>
    <mergeCell ref="N266:R266"/>
    <mergeCell ref="AB272:AD272"/>
    <mergeCell ref="S273:U273"/>
    <mergeCell ref="V273:X273"/>
    <mergeCell ref="Y273:AA273"/>
    <mergeCell ref="AB273:AD273"/>
    <mergeCell ref="S272:U272"/>
    <mergeCell ref="V272:X272"/>
    <mergeCell ref="Y272:AA272"/>
    <mergeCell ref="AB270:AD270"/>
    <mergeCell ref="S271:U271"/>
    <mergeCell ref="V271:X271"/>
    <mergeCell ref="Y271:AA271"/>
    <mergeCell ref="AB271:AD271"/>
    <mergeCell ref="S270:U270"/>
    <mergeCell ref="V270:X270"/>
    <mergeCell ref="Y270:AA270"/>
    <mergeCell ref="AB268:AD268"/>
    <mergeCell ref="S269:U269"/>
    <mergeCell ref="V269:X269"/>
    <mergeCell ref="Y269:AA269"/>
    <mergeCell ref="AB269:AD269"/>
    <mergeCell ref="S268:U268"/>
    <mergeCell ref="V268:X268"/>
    <mergeCell ref="Y268:AA268"/>
    <mergeCell ref="AB276:AD276"/>
    <mergeCell ref="S277:U277"/>
    <mergeCell ref="V277:X277"/>
    <mergeCell ref="Y277:AA277"/>
    <mergeCell ref="AB277:AD277"/>
    <mergeCell ref="S276:U276"/>
    <mergeCell ref="V276:X276"/>
    <mergeCell ref="Y276:AA276"/>
    <mergeCell ref="D279:K279"/>
    <mergeCell ref="L279:M279"/>
    <mergeCell ref="AB274:AD274"/>
    <mergeCell ref="S275:U275"/>
    <mergeCell ref="V275:X275"/>
    <mergeCell ref="Y275:AA275"/>
    <mergeCell ref="AB275:AD275"/>
    <mergeCell ref="S274:U274"/>
    <mergeCell ref="V274:X274"/>
    <mergeCell ref="Y274:AA274"/>
    <mergeCell ref="AB280:AD280"/>
    <mergeCell ref="S281:U281"/>
    <mergeCell ref="V281:X281"/>
    <mergeCell ref="Y281:AA281"/>
    <mergeCell ref="AB281:AD281"/>
    <mergeCell ref="S280:U280"/>
    <mergeCell ref="V280:X280"/>
    <mergeCell ref="Y280:AA280"/>
    <mergeCell ref="D280:K280"/>
    <mergeCell ref="L280:M280"/>
    <mergeCell ref="D281:K281"/>
    <mergeCell ref="L281:M281"/>
    <mergeCell ref="AB278:AD278"/>
    <mergeCell ref="S279:U279"/>
    <mergeCell ref="V279:X279"/>
    <mergeCell ref="Y279:AA279"/>
    <mergeCell ref="AB279:AD279"/>
    <mergeCell ref="S278:U278"/>
    <mergeCell ref="V278:X278"/>
    <mergeCell ref="Y278:AA278"/>
    <mergeCell ref="AB286:AD286"/>
    <mergeCell ref="S287:U287"/>
    <mergeCell ref="V287:X287"/>
    <mergeCell ref="Y287:AA287"/>
    <mergeCell ref="AB287:AD287"/>
    <mergeCell ref="S286:U286"/>
    <mergeCell ref="V286:X286"/>
    <mergeCell ref="Y286:AA286"/>
    <mergeCell ref="AB284:AD284"/>
    <mergeCell ref="S285:U285"/>
    <mergeCell ref="V285:X285"/>
    <mergeCell ref="Y285:AA285"/>
    <mergeCell ref="AB285:AD285"/>
    <mergeCell ref="S284:U284"/>
    <mergeCell ref="V284:X284"/>
    <mergeCell ref="Y284:AA284"/>
    <mergeCell ref="AB282:AD282"/>
    <mergeCell ref="S283:U283"/>
    <mergeCell ref="V283:X283"/>
    <mergeCell ref="Y283:AA283"/>
    <mergeCell ref="AB283:AD283"/>
    <mergeCell ref="S282:U282"/>
    <mergeCell ref="V282:X282"/>
    <mergeCell ref="Y282:AA282"/>
    <mergeCell ref="AB290:AD290"/>
    <mergeCell ref="S291:U291"/>
    <mergeCell ref="V291:X291"/>
    <mergeCell ref="Y291:AA291"/>
    <mergeCell ref="AB291:AD291"/>
    <mergeCell ref="S290:U290"/>
    <mergeCell ref="V290:X290"/>
    <mergeCell ref="Y290:AA290"/>
    <mergeCell ref="AB288:AD288"/>
    <mergeCell ref="S289:U289"/>
    <mergeCell ref="V289:X289"/>
    <mergeCell ref="Y289:AA289"/>
    <mergeCell ref="AB289:AD289"/>
    <mergeCell ref="S288:U288"/>
    <mergeCell ref="V288:X288"/>
    <mergeCell ref="Y288:AA288"/>
    <mergeCell ref="D291:K291"/>
    <mergeCell ref="L291:M291"/>
    <mergeCell ref="D290:K290"/>
    <mergeCell ref="L290:M290"/>
    <mergeCell ref="C297:AD297"/>
    <mergeCell ref="D298:P298"/>
    <mergeCell ref="R298:AD298"/>
    <mergeCell ref="D299:P299"/>
    <mergeCell ref="R299:AD299"/>
    <mergeCell ref="D300:P300"/>
    <mergeCell ref="R300:AD300"/>
    <mergeCell ref="AB292:AD292"/>
    <mergeCell ref="V293:X293"/>
    <mergeCell ref="Y293:AA293"/>
    <mergeCell ref="AB293:AD293"/>
    <mergeCell ref="C295:E295"/>
    <mergeCell ref="F295:AD295"/>
    <mergeCell ref="S292:U292"/>
    <mergeCell ref="V292:X292"/>
    <mergeCell ref="Y292:AA292"/>
    <mergeCell ref="D292:K292"/>
    <mergeCell ref="L292:M292"/>
    <mergeCell ref="D307:P307"/>
    <mergeCell ref="R307:AD307"/>
    <mergeCell ref="D308:P308"/>
    <mergeCell ref="R308:AD308"/>
    <mergeCell ref="D309:P309"/>
    <mergeCell ref="R309:AD309"/>
    <mergeCell ref="D304:P304"/>
    <mergeCell ref="R304:AD304"/>
    <mergeCell ref="D305:P305"/>
    <mergeCell ref="R305:AD305"/>
    <mergeCell ref="D306:P306"/>
    <mergeCell ref="R306:AD306"/>
    <mergeCell ref="D301:P301"/>
    <mergeCell ref="R301:AD301"/>
    <mergeCell ref="D302:P302"/>
    <mergeCell ref="R302:AD302"/>
    <mergeCell ref="D303:P303"/>
    <mergeCell ref="R303:AD303"/>
    <mergeCell ref="D317:O317"/>
    <mergeCell ref="R317:AD317"/>
    <mergeCell ref="D318:O318"/>
    <mergeCell ref="R318:AD318"/>
    <mergeCell ref="D319:O319"/>
    <mergeCell ref="R319:AD319"/>
    <mergeCell ref="D313:P313"/>
    <mergeCell ref="R313:AD313"/>
    <mergeCell ref="D314:P314"/>
    <mergeCell ref="Q314:AD314"/>
    <mergeCell ref="C316:O316"/>
    <mergeCell ref="Q316:AD316"/>
    <mergeCell ref="D310:P310"/>
    <mergeCell ref="R310:AD310"/>
    <mergeCell ref="D311:P311"/>
    <mergeCell ref="R311:AD311"/>
    <mergeCell ref="D312:P312"/>
    <mergeCell ref="R312:AD312"/>
    <mergeCell ref="C324:AD324"/>
    <mergeCell ref="C325:AD325"/>
    <mergeCell ref="B332:AD332"/>
    <mergeCell ref="C333:AD333"/>
    <mergeCell ref="C337:AD337"/>
    <mergeCell ref="C338:AD338"/>
    <mergeCell ref="C348:AD348"/>
    <mergeCell ref="B329:AD329"/>
    <mergeCell ref="B328:AD328"/>
    <mergeCell ref="B327:AD327"/>
    <mergeCell ref="B331:AD331"/>
    <mergeCell ref="B340:AD340"/>
    <mergeCell ref="D320:O320"/>
    <mergeCell ref="R320:AD320"/>
    <mergeCell ref="D321:O321"/>
    <mergeCell ref="R321:AD321"/>
    <mergeCell ref="R322:AD322"/>
    <mergeCell ref="D354:R354"/>
    <mergeCell ref="S354:X354"/>
    <mergeCell ref="Y354:AD354"/>
    <mergeCell ref="D355:R355"/>
    <mergeCell ref="S355:X355"/>
    <mergeCell ref="Y355:AD355"/>
    <mergeCell ref="D352:R352"/>
    <mergeCell ref="S352:X352"/>
    <mergeCell ref="Y352:AD352"/>
    <mergeCell ref="D353:R353"/>
    <mergeCell ref="S353:X353"/>
    <mergeCell ref="Y353:AD353"/>
    <mergeCell ref="B345:AD345"/>
    <mergeCell ref="C346:AD346"/>
    <mergeCell ref="C347:AD347"/>
    <mergeCell ref="C349:AD349"/>
    <mergeCell ref="C351:R351"/>
    <mergeCell ref="S351:X351"/>
    <mergeCell ref="Y351:AD351"/>
    <mergeCell ref="D360:R360"/>
    <mergeCell ref="S360:X360"/>
    <mergeCell ref="Y360:AD360"/>
    <mergeCell ref="D361:R361"/>
    <mergeCell ref="S361:X361"/>
    <mergeCell ref="Y361:AD361"/>
    <mergeCell ref="D358:R358"/>
    <mergeCell ref="S358:X358"/>
    <mergeCell ref="Y358:AD358"/>
    <mergeCell ref="D359:R359"/>
    <mergeCell ref="S359:X359"/>
    <mergeCell ref="Y359:AD359"/>
    <mergeCell ref="D356:R356"/>
    <mergeCell ref="S356:X356"/>
    <mergeCell ref="Y356:AD356"/>
    <mergeCell ref="D357:R357"/>
    <mergeCell ref="S357:X357"/>
    <mergeCell ref="Y357:AD357"/>
    <mergeCell ref="D366:R366"/>
    <mergeCell ref="S366:X366"/>
    <mergeCell ref="Y366:AD366"/>
    <mergeCell ref="D367:R367"/>
    <mergeCell ref="S367:X367"/>
    <mergeCell ref="Y367:AD367"/>
    <mergeCell ref="D364:R364"/>
    <mergeCell ref="S364:X364"/>
    <mergeCell ref="Y364:AD364"/>
    <mergeCell ref="D365:R365"/>
    <mergeCell ref="S365:X365"/>
    <mergeCell ref="Y365:AD365"/>
    <mergeCell ref="D362:R362"/>
    <mergeCell ref="S362:X362"/>
    <mergeCell ref="Y362:AD362"/>
    <mergeCell ref="D363:R363"/>
    <mergeCell ref="S363:X363"/>
    <mergeCell ref="Y363:AD363"/>
    <mergeCell ref="D372:R372"/>
    <mergeCell ref="S372:X372"/>
    <mergeCell ref="Y372:AD372"/>
    <mergeCell ref="D373:R373"/>
    <mergeCell ref="S373:X373"/>
    <mergeCell ref="Y373:AD373"/>
    <mergeCell ref="D370:R370"/>
    <mergeCell ref="S370:X370"/>
    <mergeCell ref="Y370:AD370"/>
    <mergeCell ref="D371:R371"/>
    <mergeCell ref="S371:X371"/>
    <mergeCell ref="Y371:AD371"/>
    <mergeCell ref="D368:R368"/>
    <mergeCell ref="S368:X368"/>
    <mergeCell ref="Y368:AD368"/>
    <mergeCell ref="D369:R369"/>
    <mergeCell ref="S369:X369"/>
    <mergeCell ref="Y369:AD369"/>
    <mergeCell ref="R387:AD387"/>
    <mergeCell ref="C381:AD381"/>
    <mergeCell ref="D382:P382"/>
    <mergeCell ref="R382:AD382"/>
    <mergeCell ref="D383:P383"/>
    <mergeCell ref="R383:AD383"/>
    <mergeCell ref="D384:P384"/>
    <mergeCell ref="R384:AD384"/>
    <mergeCell ref="D376:R376"/>
    <mergeCell ref="S376:X376"/>
    <mergeCell ref="Y376:AD376"/>
    <mergeCell ref="Y377:AD377"/>
    <mergeCell ref="C379:E379"/>
    <mergeCell ref="F379:AD379"/>
    <mergeCell ref="D374:R374"/>
    <mergeCell ref="S374:X374"/>
    <mergeCell ref="Y374:AD374"/>
    <mergeCell ref="D375:R375"/>
    <mergeCell ref="S375:X375"/>
    <mergeCell ref="Y375:AD375"/>
    <mergeCell ref="W225:X225"/>
    <mergeCell ref="Y225:Z225"/>
    <mergeCell ref="AA223:AB223"/>
    <mergeCell ref="D397:P397"/>
    <mergeCell ref="R397:AD397"/>
    <mergeCell ref="D398:P398"/>
    <mergeCell ref="Q398:AD398"/>
    <mergeCell ref="C400:AD400"/>
    <mergeCell ref="C401:AD401"/>
    <mergeCell ref="D394:P394"/>
    <mergeCell ref="R394:AD394"/>
    <mergeCell ref="D395:P395"/>
    <mergeCell ref="R395:AD395"/>
    <mergeCell ref="D396:P396"/>
    <mergeCell ref="R396:AD396"/>
    <mergeCell ref="D391:P391"/>
    <mergeCell ref="R391:AD391"/>
    <mergeCell ref="D392:P392"/>
    <mergeCell ref="R392:AD392"/>
    <mergeCell ref="D393:P393"/>
    <mergeCell ref="R393:AD393"/>
    <mergeCell ref="D388:P388"/>
    <mergeCell ref="R388:AD388"/>
    <mergeCell ref="D389:P389"/>
    <mergeCell ref="R389:AD389"/>
    <mergeCell ref="D390:P390"/>
    <mergeCell ref="R390:AD390"/>
    <mergeCell ref="D385:P385"/>
    <mergeCell ref="R385:AD385"/>
    <mergeCell ref="D386:P386"/>
    <mergeCell ref="R386:AD386"/>
    <mergeCell ref="D387:P387"/>
    <mergeCell ref="M179:N179"/>
    <mergeCell ref="M180:N180"/>
    <mergeCell ref="M181:N181"/>
    <mergeCell ref="M182:N182"/>
    <mergeCell ref="M185:N185"/>
    <mergeCell ref="M186:N186"/>
    <mergeCell ref="M187:N187"/>
    <mergeCell ref="M188:N188"/>
    <mergeCell ref="M189:N189"/>
    <mergeCell ref="M190:N190"/>
    <mergeCell ref="M191:N191"/>
    <mergeCell ref="M192:N192"/>
    <mergeCell ref="M193:N193"/>
    <mergeCell ref="M194:N194"/>
    <mergeCell ref="M195:N195"/>
    <mergeCell ref="M196:N196"/>
    <mergeCell ref="M197:N197"/>
    <mergeCell ref="M184:N184"/>
    <mergeCell ref="D230:N230"/>
    <mergeCell ref="D231:N231"/>
    <mergeCell ref="D232:N232"/>
    <mergeCell ref="D233:N233"/>
    <mergeCell ref="D234:N234"/>
    <mergeCell ref="D235:N235"/>
    <mergeCell ref="D236:N236"/>
    <mergeCell ref="AA233:AB233"/>
    <mergeCell ref="AC233:AD233"/>
    <mergeCell ref="U234:V234"/>
    <mergeCell ref="W234:X234"/>
    <mergeCell ref="Y234:Z234"/>
    <mergeCell ref="AA234:AB234"/>
    <mergeCell ref="AC234:AD234"/>
    <mergeCell ref="U233:V233"/>
    <mergeCell ref="W233:X233"/>
    <mergeCell ref="Y233:Z233"/>
    <mergeCell ref="AA231:AB231"/>
    <mergeCell ref="AC231:AD231"/>
    <mergeCell ref="U232:V232"/>
    <mergeCell ref="W232:X232"/>
    <mergeCell ref="Y232:Z232"/>
    <mergeCell ref="AA232:AB232"/>
    <mergeCell ref="AC232:AD232"/>
    <mergeCell ref="U231:V231"/>
    <mergeCell ref="W231:X231"/>
    <mergeCell ref="Y231:Z231"/>
    <mergeCell ref="U230:V230"/>
    <mergeCell ref="W230:X230"/>
    <mergeCell ref="Y230:Z230"/>
    <mergeCell ref="AA230:AB230"/>
    <mergeCell ref="AC230:AD230"/>
    <mergeCell ref="D237:N237"/>
    <mergeCell ref="D238:N238"/>
    <mergeCell ref="D239:N239"/>
    <mergeCell ref="D240:N240"/>
    <mergeCell ref="D241:N241"/>
    <mergeCell ref="D242:N242"/>
    <mergeCell ref="D243:N243"/>
    <mergeCell ref="O224:R224"/>
    <mergeCell ref="S224:T224"/>
    <mergeCell ref="O225:R225"/>
    <mergeCell ref="S225:T225"/>
    <mergeCell ref="O226:R226"/>
    <mergeCell ref="S226:T226"/>
    <mergeCell ref="O227:R227"/>
    <mergeCell ref="S227:T227"/>
    <mergeCell ref="O230:R230"/>
    <mergeCell ref="S230:T230"/>
    <mergeCell ref="O231:R231"/>
    <mergeCell ref="S231:T231"/>
    <mergeCell ref="O232:R232"/>
    <mergeCell ref="S232:T232"/>
    <mergeCell ref="O233:R233"/>
    <mergeCell ref="S233:T233"/>
    <mergeCell ref="O234:R234"/>
    <mergeCell ref="S234:T234"/>
    <mergeCell ref="O235:R235"/>
    <mergeCell ref="S235:T235"/>
    <mergeCell ref="O236:R236"/>
    <mergeCell ref="S236:T236"/>
    <mergeCell ref="O237:R237"/>
    <mergeCell ref="S237:T237"/>
    <mergeCell ref="O238:R238"/>
    <mergeCell ref="AA241:AB241"/>
    <mergeCell ref="AC241:AD241"/>
    <mergeCell ref="U242:V242"/>
    <mergeCell ref="W242:X242"/>
    <mergeCell ref="Y242:Z242"/>
    <mergeCell ref="AA242:AB242"/>
    <mergeCell ref="AC242:AD242"/>
    <mergeCell ref="U241:V241"/>
    <mergeCell ref="W241:X241"/>
    <mergeCell ref="Y241:Z241"/>
    <mergeCell ref="AA239:AB239"/>
    <mergeCell ref="AC239:AD239"/>
    <mergeCell ref="U240:V240"/>
    <mergeCell ref="W240:X240"/>
    <mergeCell ref="Y240:Z240"/>
    <mergeCell ref="AA240:AB240"/>
    <mergeCell ref="AC240:AD240"/>
    <mergeCell ref="U239:V239"/>
    <mergeCell ref="W239:X239"/>
    <mergeCell ref="Y239:Z239"/>
    <mergeCell ref="L270:M270"/>
    <mergeCell ref="D271:K271"/>
    <mergeCell ref="L271:M271"/>
    <mergeCell ref="D272:K272"/>
    <mergeCell ref="L272:M272"/>
    <mergeCell ref="D273:K273"/>
    <mergeCell ref="L273:M273"/>
    <mergeCell ref="D274:K274"/>
    <mergeCell ref="L274:M274"/>
    <mergeCell ref="D275:K275"/>
    <mergeCell ref="L275:M275"/>
    <mergeCell ref="D276:K276"/>
    <mergeCell ref="L276:M276"/>
    <mergeCell ref="D277:K277"/>
    <mergeCell ref="L277:M277"/>
    <mergeCell ref="D278:K278"/>
    <mergeCell ref="L278:M278"/>
    <mergeCell ref="D282:K282"/>
    <mergeCell ref="L282:M282"/>
    <mergeCell ref="D283:K283"/>
    <mergeCell ref="L283:M283"/>
    <mergeCell ref="D284:K284"/>
    <mergeCell ref="L284:M284"/>
    <mergeCell ref="D285:K285"/>
    <mergeCell ref="L285:M285"/>
    <mergeCell ref="D286:K286"/>
    <mergeCell ref="L286:M286"/>
    <mergeCell ref="D287:K287"/>
    <mergeCell ref="L287:M287"/>
    <mergeCell ref="D288:K288"/>
    <mergeCell ref="L288:M288"/>
    <mergeCell ref="D289:K289"/>
    <mergeCell ref="L289:M289"/>
    <mergeCell ref="S238:T238"/>
    <mergeCell ref="O239:R239"/>
    <mergeCell ref="S239:T239"/>
    <mergeCell ref="O240:R240"/>
    <mergeCell ref="S240:T240"/>
    <mergeCell ref="O241:R241"/>
    <mergeCell ref="S241:T241"/>
    <mergeCell ref="O242:R242"/>
    <mergeCell ref="S242:T242"/>
    <mergeCell ref="O243:R243"/>
    <mergeCell ref="S243:T243"/>
    <mergeCell ref="C258:AD258"/>
    <mergeCell ref="C259:AD259"/>
    <mergeCell ref="C260:AD260"/>
    <mergeCell ref="C266:K267"/>
    <mergeCell ref="D270:K270"/>
    <mergeCell ref="D228:N228"/>
    <mergeCell ref="D229:N229"/>
    <mergeCell ref="O228:R228"/>
    <mergeCell ref="S228:T228"/>
    <mergeCell ref="U228:V228"/>
    <mergeCell ref="W228:X228"/>
    <mergeCell ref="Y228:Z228"/>
    <mergeCell ref="AA228:AB228"/>
    <mergeCell ref="AC228:AD228"/>
    <mergeCell ref="O229:R229"/>
    <mergeCell ref="S229:T229"/>
    <mergeCell ref="U229:V229"/>
    <mergeCell ref="W229:X229"/>
    <mergeCell ref="Y229:Z229"/>
    <mergeCell ref="AA229:AB229"/>
    <mergeCell ref="AC229:AD229"/>
    <mergeCell ref="D225:N225"/>
    <mergeCell ref="D226:N226"/>
    <mergeCell ref="D227:N227"/>
    <mergeCell ref="AA227:AB227"/>
    <mergeCell ref="AC227:AD227"/>
    <mergeCell ref="U227:V227"/>
    <mergeCell ref="W227:X227"/>
    <mergeCell ref="Y227:Z227"/>
    <mergeCell ref="AA225:AB225"/>
    <mergeCell ref="AC225:AD225"/>
    <mergeCell ref="U226:V226"/>
    <mergeCell ref="W226:X226"/>
    <mergeCell ref="Y226:Z226"/>
    <mergeCell ref="AA226:AB226"/>
    <mergeCell ref="AC226:AD226"/>
    <mergeCell ref="U225:V225"/>
  </mergeCells>
  <conditionalFormatting sqref="S39:AD158">
    <cfRule type="expression" dxfId="10" priority="11">
      <formula>OR($O39=2,$O39=8,$O39=9)</formula>
    </cfRule>
  </conditionalFormatting>
  <conditionalFormatting sqref="O179:AD198">
    <cfRule type="expression" dxfId="9" priority="10">
      <formula>$M179="x"</formula>
    </cfRule>
  </conditionalFormatting>
  <conditionalFormatting sqref="O179:Q198">
    <cfRule type="expression" dxfId="8" priority="9">
      <formula>$R179="X"</formula>
    </cfRule>
  </conditionalFormatting>
  <conditionalFormatting sqref="O224:AD243">
    <cfRule type="expression" dxfId="7" priority="8">
      <formula>$M179="x"</formula>
    </cfRule>
  </conditionalFormatting>
  <conditionalFormatting sqref="S224:AD243">
    <cfRule type="expression" dxfId="6" priority="7">
      <formula>OR($O224=2,$O224=3,$O224=9)</formula>
    </cfRule>
  </conditionalFormatting>
  <conditionalFormatting sqref="S224:AB243">
    <cfRule type="expression" dxfId="5" priority="6">
      <formula>$AC224="X"</formula>
    </cfRule>
  </conditionalFormatting>
  <conditionalFormatting sqref="F245:AD245">
    <cfRule type="expression" dxfId="4" priority="5">
      <formula>$AG$245=0</formula>
    </cfRule>
  </conditionalFormatting>
  <conditionalFormatting sqref="N268:Q292">
    <cfRule type="expression" dxfId="3" priority="4">
      <formula>$R268="X"</formula>
    </cfRule>
  </conditionalFormatting>
  <conditionalFormatting sqref="F295:AD295">
    <cfRule type="expression" dxfId="2" priority="3">
      <formula>$AG$295=0</formula>
    </cfRule>
  </conditionalFormatting>
  <conditionalFormatting sqref="F379:AD379">
    <cfRule type="expression" dxfId="1" priority="2">
      <formula>$AG$379=0</formula>
    </cfRule>
  </conditionalFormatting>
  <conditionalFormatting sqref="D352:AD376">
    <cfRule type="expression" dxfId="0" priority="1">
      <formula>OR($I$335="X",$T$335="X")</formula>
    </cfRule>
  </conditionalFormatting>
  <dataValidations count="6">
    <dataValidation type="list" allowBlank="1" showInputMessage="1" showErrorMessage="1" sqref="O39:R158" xr:uid="{5222AA2A-4D6E-44A3-A82D-561EC4317FD3}">
      <formula1>$AG$1:$AG$5</formula1>
    </dataValidation>
    <dataValidation type="list" allowBlank="1" showInputMessage="1" showErrorMessage="1" sqref="M179:R198 S224:AD243 N268:R292 T335 I335 C335" xr:uid="{A2D66925-4AAE-4C95-9F15-5B5DA1A21DCF}">
      <formula1>$AH$1:$AH$2</formula1>
    </dataValidation>
    <dataValidation type="list" allowBlank="1" showInputMessage="1" showErrorMessage="1" sqref="S179:U198" xr:uid="{1C9ED3CE-026C-41E9-B743-D6AA5C33DDC5}">
      <formula1>$AI$1:$AI$6</formula1>
    </dataValidation>
    <dataValidation type="list" allowBlank="1" showInputMessage="1" showErrorMessage="1" sqref="O224:R243" xr:uid="{4FB749A4-712C-4672-95F1-1F0CCAF43BD3}">
      <formula1>$AJ$1:$AJ$5</formula1>
    </dataValidation>
    <dataValidation type="list" allowBlank="1" showInputMessage="1" showErrorMessage="1" sqref="L268:M292 S352:X376" xr:uid="{E7534B44-33F3-411C-8E51-D3A40785C6A6}">
      <formula1>$AK$1:$AK$34</formula1>
    </dataValidation>
    <dataValidation type="list" allowBlank="1" showInputMessage="1" showErrorMessage="1" sqref="S268:U292" xr:uid="{7DBE6055-CCB9-41C0-842C-E9F09DDE6CC9}">
      <formula1>$AL$1:$AL$7</formula1>
    </dataValidation>
  </dataValidations>
  <hyperlinks>
    <hyperlink ref="AA7:AD7" location="Índice!B17" display="Índice" xr:uid="{0532D85D-C802-4BE0-8EFE-93844D96C0B8}"/>
  </hyperlinks>
  <pageMargins left="0.70866141732283472" right="0.70866141732283472" top="0.74803149606299213" bottom="0.74803149606299213" header="0.31496062992125984" footer="0.31496062992125984"/>
  <pageSetup scale="75" orientation="portrait" r:id="rId1"/>
  <headerFooter>
    <oddHeader>&amp;CMódulo 1 Sección II
Cuestionario</oddHeader>
    <oddFooter>&amp;LCenso Nacional de Gobiernos Estatales 2023&amp;R&amp;P de &amp;N</oddFooter>
  </headerFooter>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6E701E-88E3-4DE5-B683-E3B9AC3F49E1}">
  <dimension ref="A1:AE109"/>
  <sheetViews>
    <sheetView showGridLines="0" zoomScaleNormal="100" workbookViewId="0">
      <selection activeCell="AA9" sqref="AA9:AD9"/>
    </sheetView>
  </sheetViews>
  <sheetFormatPr baseColWidth="10" defaultColWidth="0" defaultRowHeight="15" customHeight="1" zeroHeight="1"/>
  <cols>
    <col min="1" max="1" width="5.7109375" customWidth="1"/>
    <col min="2" max="30" width="3.7109375" customWidth="1"/>
    <col min="31" max="31" width="5.7109375" customWidth="1"/>
    <col min="32" max="16384" width="3.7109375" hidden="1"/>
  </cols>
  <sheetData>
    <row r="1" spans="1:31" ht="173.25" customHeight="1">
      <c r="A1" s="51"/>
      <c r="B1" s="141" t="s">
        <v>0</v>
      </c>
      <c r="C1" s="142"/>
      <c r="D1" s="142"/>
      <c r="E1" s="142"/>
      <c r="F1" s="142"/>
      <c r="G1" s="142"/>
      <c r="H1" s="142"/>
      <c r="I1" s="142"/>
      <c r="J1" s="142"/>
      <c r="K1" s="142"/>
      <c r="L1" s="142"/>
      <c r="M1" s="142"/>
      <c r="N1" s="142"/>
      <c r="O1" s="142"/>
      <c r="P1" s="142"/>
      <c r="Q1" s="142"/>
      <c r="R1" s="142"/>
      <c r="S1" s="142"/>
      <c r="T1" s="142"/>
      <c r="U1" s="142"/>
      <c r="V1" s="142"/>
      <c r="W1" s="142"/>
      <c r="X1" s="142"/>
      <c r="Y1" s="142"/>
      <c r="Z1" s="142"/>
      <c r="AA1" s="142"/>
      <c r="AB1" s="142"/>
      <c r="AC1" s="142"/>
      <c r="AD1" s="142"/>
      <c r="AE1" s="51"/>
    </row>
    <row r="2" spans="1:31" ht="15" customHeight="1">
      <c r="A2" s="51"/>
      <c r="B2" s="1"/>
      <c r="C2" s="1"/>
      <c r="D2" s="1"/>
      <c r="E2" s="1"/>
      <c r="F2" s="1"/>
      <c r="G2" s="1"/>
      <c r="H2" s="1"/>
      <c r="I2" s="1"/>
      <c r="J2" s="1"/>
      <c r="K2" s="1"/>
      <c r="L2" s="1"/>
      <c r="M2" s="1"/>
      <c r="N2" s="1"/>
      <c r="O2" s="1"/>
      <c r="P2" s="1"/>
      <c r="Q2" s="1"/>
      <c r="R2" s="1"/>
      <c r="S2" s="1"/>
      <c r="T2" s="1"/>
      <c r="U2" s="1"/>
      <c r="V2" s="1"/>
      <c r="W2" s="1"/>
      <c r="X2" s="1"/>
      <c r="Y2" s="1"/>
      <c r="Z2" s="1"/>
      <c r="AA2" s="1"/>
      <c r="AB2" s="1"/>
      <c r="AC2" s="1"/>
      <c r="AD2" s="1"/>
      <c r="AE2" s="51"/>
    </row>
    <row r="3" spans="1:31" ht="45" customHeight="1">
      <c r="A3" s="51"/>
      <c r="B3" s="143" t="s">
        <v>1</v>
      </c>
      <c r="C3" s="144"/>
      <c r="D3" s="144"/>
      <c r="E3" s="144"/>
      <c r="F3" s="144"/>
      <c r="G3" s="144"/>
      <c r="H3" s="144"/>
      <c r="I3" s="144"/>
      <c r="J3" s="144"/>
      <c r="K3" s="144"/>
      <c r="L3" s="144"/>
      <c r="M3" s="144"/>
      <c r="N3" s="144"/>
      <c r="O3" s="144"/>
      <c r="P3" s="144"/>
      <c r="Q3" s="144"/>
      <c r="R3" s="144"/>
      <c r="S3" s="144"/>
      <c r="T3" s="144"/>
      <c r="U3" s="144"/>
      <c r="V3" s="144"/>
      <c r="W3" s="144"/>
      <c r="X3" s="144"/>
      <c r="Y3" s="144"/>
      <c r="Z3" s="144"/>
      <c r="AA3" s="144"/>
      <c r="AB3" s="144"/>
      <c r="AC3" s="144"/>
      <c r="AD3" s="144"/>
      <c r="AE3" s="51"/>
    </row>
    <row r="4" spans="1:31" ht="15" customHeight="1">
      <c r="A4" s="51"/>
      <c r="B4" s="1"/>
      <c r="C4" s="1"/>
      <c r="D4" s="1"/>
      <c r="E4" s="1"/>
      <c r="F4" s="1"/>
      <c r="G4" s="1"/>
      <c r="H4" s="1"/>
      <c r="I4" s="1"/>
      <c r="J4" s="1"/>
      <c r="K4" s="1"/>
      <c r="L4" s="1"/>
      <c r="M4" s="1"/>
      <c r="N4" s="1"/>
      <c r="O4" s="1"/>
      <c r="P4" s="1"/>
      <c r="Q4" s="1"/>
      <c r="R4" s="1"/>
      <c r="S4" s="1"/>
      <c r="T4" s="1"/>
      <c r="U4" s="1"/>
      <c r="V4" s="1"/>
      <c r="W4" s="1"/>
      <c r="X4" s="1"/>
      <c r="Y4" s="1"/>
      <c r="Z4" s="1"/>
      <c r="AA4" s="1"/>
      <c r="AB4" s="1"/>
      <c r="AC4" s="1"/>
      <c r="AD4" s="1"/>
      <c r="AE4" s="51"/>
    </row>
    <row r="5" spans="1:31" ht="45" customHeight="1">
      <c r="A5" s="51"/>
      <c r="B5" s="143" t="s">
        <v>407</v>
      </c>
      <c r="C5" s="143"/>
      <c r="D5" s="143"/>
      <c r="E5" s="143"/>
      <c r="F5" s="143"/>
      <c r="G5" s="143"/>
      <c r="H5" s="143"/>
      <c r="I5" s="143"/>
      <c r="J5" s="143"/>
      <c r="K5" s="143"/>
      <c r="L5" s="143"/>
      <c r="M5" s="143"/>
      <c r="N5" s="143"/>
      <c r="O5" s="143"/>
      <c r="P5" s="143"/>
      <c r="Q5" s="143"/>
      <c r="R5" s="143"/>
      <c r="S5" s="143"/>
      <c r="T5" s="143"/>
      <c r="U5" s="143"/>
      <c r="V5" s="143"/>
      <c r="W5" s="143"/>
      <c r="X5" s="143"/>
      <c r="Y5" s="143"/>
      <c r="Z5" s="143"/>
      <c r="AA5" s="143"/>
      <c r="AB5" s="143"/>
      <c r="AC5" s="143"/>
      <c r="AD5" s="143"/>
      <c r="AE5" s="51"/>
    </row>
    <row r="6" spans="1:31" ht="15" customHeight="1">
      <c r="A6" s="51"/>
      <c r="B6" s="1"/>
      <c r="C6" s="1"/>
      <c r="D6" s="1"/>
      <c r="E6" s="1"/>
      <c r="F6" s="1"/>
      <c r="G6" s="1"/>
      <c r="H6" s="1"/>
      <c r="I6" s="1"/>
      <c r="J6" s="1"/>
      <c r="K6" s="1"/>
      <c r="L6" s="1"/>
      <c r="M6" s="1"/>
      <c r="N6" s="1"/>
      <c r="O6" s="1"/>
      <c r="P6" s="1"/>
      <c r="Q6" s="1"/>
      <c r="R6" s="1"/>
      <c r="S6" s="1"/>
      <c r="T6" s="1"/>
      <c r="U6" s="1"/>
      <c r="V6" s="1"/>
      <c r="W6" s="1"/>
      <c r="X6" s="1"/>
      <c r="Y6" s="1"/>
      <c r="Z6" s="1"/>
      <c r="AA6" s="1"/>
      <c r="AB6" s="1"/>
      <c r="AC6" s="1"/>
      <c r="AD6" s="1"/>
      <c r="AE6" s="51"/>
    </row>
    <row r="7" spans="1:31" ht="60" customHeight="1">
      <c r="A7" s="51"/>
      <c r="B7" s="143" t="s">
        <v>8</v>
      </c>
      <c r="C7" s="143"/>
      <c r="D7" s="143"/>
      <c r="E7" s="143"/>
      <c r="F7" s="143"/>
      <c r="G7" s="143"/>
      <c r="H7" s="143"/>
      <c r="I7" s="143"/>
      <c r="J7" s="143"/>
      <c r="K7" s="143"/>
      <c r="L7" s="143"/>
      <c r="M7" s="143"/>
      <c r="N7" s="143"/>
      <c r="O7" s="143"/>
      <c r="P7" s="143"/>
      <c r="Q7" s="143"/>
      <c r="R7" s="143"/>
      <c r="S7" s="143"/>
      <c r="T7" s="143"/>
      <c r="U7" s="143"/>
      <c r="V7" s="143"/>
      <c r="W7" s="143"/>
      <c r="X7" s="143"/>
      <c r="Y7" s="143"/>
      <c r="Z7" s="143"/>
      <c r="AA7" s="143"/>
      <c r="AB7" s="143"/>
      <c r="AC7" s="143"/>
      <c r="AD7" s="143"/>
      <c r="AE7" s="51"/>
    </row>
    <row r="8" spans="1:31" ht="15" customHeight="1">
      <c r="A8" s="51"/>
      <c r="B8" s="2"/>
      <c r="C8" s="1"/>
      <c r="D8" s="1"/>
      <c r="E8" s="1"/>
      <c r="F8" s="1"/>
      <c r="G8" s="1"/>
      <c r="H8" s="1"/>
      <c r="I8" s="1"/>
      <c r="J8" s="1"/>
      <c r="K8" s="1"/>
      <c r="L8" s="1"/>
      <c r="M8" s="1"/>
      <c r="N8" s="2"/>
      <c r="O8" s="1"/>
      <c r="P8" s="1"/>
      <c r="Q8" s="1"/>
      <c r="R8" s="1"/>
      <c r="S8" s="1"/>
      <c r="T8" s="1"/>
      <c r="U8" s="1"/>
      <c r="V8" s="1"/>
      <c r="W8" s="1"/>
      <c r="X8" s="1"/>
      <c r="Y8" s="1"/>
      <c r="Z8" s="1"/>
      <c r="AA8" s="1"/>
      <c r="AB8" s="1"/>
      <c r="AC8" s="1"/>
      <c r="AD8" s="1"/>
      <c r="AE8" s="51"/>
    </row>
    <row r="9" spans="1:31" ht="15" customHeight="1" thickBot="1">
      <c r="A9" s="51"/>
      <c r="B9" s="2" t="s">
        <v>3</v>
      </c>
      <c r="C9" s="1"/>
      <c r="D9" s="1"/>
      <c r="E9" s="1"/>
      <c r="F9" s="1"/>
      <c r="G9" s="1"/>
      <c r="H9" s="1"/>
      <c r="I9" s="1"/>
      <c r="J9" s="1"/>
      <c r="K9" s="1"/>
      <c r="L9" s="1"/>
      <c r="M9" s="1"/>
      <c r="N9" s="2" t="s">
        <v>4</v>
      </c>
      <c r="O9" s="1"/>
      <c r="P9" s="1"/>
      <c r="Q9" s="1"/>
      <c r="R9" s="1"/>
      <c r="S9" s="1"/>
      <c r="T9" s="1"/>
      <c r="U9" s="1"/>
      <c r="V9" s="1"/>
      <c r="W9" s="1"/>
      <c r="X9" s="1"/>
      <c r="Y9" s="1"/>
      <c r="Z9" s="1"/>
      <c r="AA9" s="275" t="s">
        <v>2</v>
      </c>
      <c r="AB9" s="275"/>
      <c r="AC9" s="275"/>
      <c r="AD9" s="275"/>
      <c r="AE9" s="51"/>
    </row>
    <row r="10" spans="1:31" ht="15" customHeight="1" thickBot="1">
      <c r="A10" s="51"/>
      <c r="B10" s="145" t="str">
        <f>IF(Presentación!B10="","",Presentación!B10)</f>
        <v/>
      </c>
      <c r="C10" s="146"/>
      <c r="D10" s="146"/>
      <c r="E10" s="146"/>
      <c r="F10" s="146"/>
      <c r="G10" s="146"/>
      <c r="H10" s="146"/>
      <c r="I10" s="146"/>
      <c r="J10" s="146"/>
      <c r="K10" s="146"/>
      <c r="L10" s="147"/>
      <c r="M10" s="1"/>
      <c r="N10" s="145" t="str">
        <f>IF(Presentación!N10="","",Presentación!N10)</f>
        <v/>
      </c>
      <c r="O10" s="147"/>
      <c r="P10" s="5"/>
      <c r="Q10" s="5"/>
      <c r="R10" s="5"/>
      <c r="S10" s="5"/>
      <c r="T10" s="5"/>
      <c r="U10" s="5"/>
      <c r="V10" s="5"/>
      <c r="W10" s="5"/>
      <c r="X10" s="5"/>
      <c r="Y10" s="5"/>
      <c r="Z10" s="5"/>
      <c r="AA10" s="5"/>
      <c r="AB10" s="5"/>
      <c r="AC10" s="5"/>
      <c r="AD10" s="5"/>
      <c r="AE10" s="51"/>
    </row>
    <row r="11" spans="1:31" ht="15" customHeight="1">
      <c r="A11" s="51"/>
      <c r="B11" s="51"/>
      <c r="C11" s="51"/>
      <c r="D11" s="51"/>
      <c r="E11" s="51"/>
      <c r="F11" s="51"/>
      <c r="G11" s="51"/>
      <c r="H11" s="51"/>
      <c r="I11" s="51"/>
      <c r="J11" s="51"/>
      <c r="K11" s="51"/>
      <c r="L11" s="51"/>
      <c r="M11" s="51"/>
      <c r="N11" s="51"/>
      <c r="O11" s="51"/>
      <c r="P11" s="51"/>
      <c r="Q11" s="51"/>
      <c r="R11" s="51"/>
      <c r="S11" s="51"/>
      <c r="T11" s="51"/>
      <c r="U11" s="51"/>
      <c r="V11" s="51"/>
      <c r="W11" s="51"/>
      <c r="X11" s="51"/>
      <c r="Y11" s="51"/>
      <c r="Z11" s="51"/>
      <c r="AA11" s="51"/>
      <c r="AB11" s="51"/>
      <c r="AC11" s="51"/>
      <c r="AD11" s="51"/>
      <c r="AE11" s="51"/>
    </row>
    <row r="12" spans="1:31" ht="15" customHeight="1">
      <c r="A12" s="51"/>
      <c r="B12" s="52" t="s">
        <v>303</v>
      </c>
      <c r="AE12" s="51"/>
    </row>
    <row r="13" spans="1:31" ht="15" customHeight="1">
      <c r="A13" s="51"/>
      <c r="C13" s="158" t="s">
        <v>304</v>
      </c>
      <c r="D13" s="158"/>
      <c r="E13" s="158"/>
      <c r="F13" s="158"/>
      <c r="G13" s="158"/>
      <c r="H13" s="158"/>
      <c r="I13" s="158"/>
      <c r="J13" s="158"/>
      <c r="K13" s="158"/>
      <c r="L13" s="158"/>
      <c r="M13" s="158"/>
      <c r="N13" s="158"/>
      <c r="O13" s="158"/>
      <c r="P13" s="158"/>
      <c r="Q13" s="158"/>
      <c r="R13" s="158"/>
      <c r="S13" s="158"/>
      <c r="T13" s="158"/>
      <c r="U13" s="158"/>
      <c r="V13" s="158"/>
      <c r="W13" s="158"/>
      <c r="X13" s="158"/>
      <c r="Y13" s="158"/>
      <c r="Z13" s="158"/>
      <c r="AA13" s="158"/>
      <c r="AB13" s="158"/>
      <c r="AC13" s="158"/>
      <c r="AD13" s="158"/>
      <c r="AE13" s="51"/>
    </row>
    <row r="14" spans="1:31" ht="15" customHeight="1">
      <c r="A14" s="51"/>
      <c r="AE14" s="51"/>
    </row>
    <row r="15" spans="1:31" ht="15" customHeight="1">
      <c r="A15" s="51"/>
      <c r="B15" s="52" t="s">
        <v>268</v>
      </c>
      <c r="C15" s="52"/>
      <c r="D15" s="52"/>
      <c r="E15" s="52"/>
      <c r="F15" s="52"/>
      <c r="G15" s="52"/>
      <c r="H15" s="52"/>
      <c r="I15" s="52"/>
      <c r="J15" s="52"/>
      <c r="K15" s="52"/>
      <c r="L15" s="52"/>
      <c r="M15" s="52"/>
      <c r="N15" s="52"/>
      <c r="O15" s="52"/>
      <c r="P15" s="52"/>
      <c r="Q15" s="52"/>
      <c r="R15" s="52"/>
      <c r="S15" s="52"/>
      <c r="T15" s="52"/>
      <c r="U15" s="52"/>
      <c r="V15" s="52"/>
      <c r="W15" s="52"/>
      <c r="X15" s="52"/>
      <c r="Y15" s="52"/>
      <c r="Z15" s="52"/>
      <c r="AA15" s="52"/>
      <c r="AB15" s="52"/>
      <c r="AC15" s="52"/>
      <c r="AD15" s="52"/>
      <c r="AE15" s="51"/>
    </row>
    <row r="16" spans="1:31" ht="36" customHeight="1">
      <c r="A16" s="51"/>
      <c r="B16" s="26"/>
      <c r="C16" s="150" t="s">
        <v>316</v>
      </c>
      <c r="D16" s="150"/>
      <c r="E16" s="150"/>
      <c r="F16" s="150"/>
      <c r="G16" s="150"/>
      <c r="H16" s="150"/>
      <c r="I16" s="150"/>
      <c r="J16" s="150"/>
      <c r="K16" s="150"/>
      <c r="L16" s="150"/>
      <c r="M16" s="150"/>
      <c r="N16" s="150"/>
      <c r="O16" s="150"/>
      <c r="P16" s="150"/>
      <c r="Q16" s="150"/>
      <c r="R16" s="150"/>
      <c r="S16" s="150"/>
      <c r="T16" s="150"/>
      <c r="U16" s="150"/>
      <c r="V16" s="150"/>
      <c r="W16" s="150"/>
      <c r="X16" s="150"/>
      <c r="Y16" s="150"/>
      <c r="Z16" s="150"/>
      <c r="AA16" s="150"/>
      <c r="AB16" s="150"/>
      <c r="AC16" s="150"/>
      <c r="AD16" s="150"/>
      <c r="AE16" s="51"/>
    </row>
    <row r="17" spans="1:31" ht="15" customHeight="1">
      <c r="A17" s="51"/>
      <c r="B17" s="26"/>
      <c r="C17" s="26"/>
      <c r="D17" s="26"/>
      <c r="E17" s="26"/>
      <c r="F17" s="26"/>
      <c r="G17" s="26"/>
      <c r="H17" s="26"/>
      <c r="I17" s="26"/>
      <c r="J17" s="26"/>
      <c r="K17" s="26"/>
      <c r="L17" s="26"/>
      <c r="M17" s="26"/>
      <c r="N17" s="26"/>
      <c r="O17" s="26"/>
      <c r="P17" s="26"/>
      <c r="Q17" s="26"/>
      <c r="R17" s="26"/>
      <c r="S17" s="26"/>
      <c r="T17" s="26"/>
      <c r="U17" s="26"/>
      <c r="V17" s="26"/>
      <c r="W17" s="26"/>
      <c r="X17" s="26"/>
      <c r="Y17" s="26"/>
      <c r="Z17" s="26"/>
      <c r="AA17" s="26"/>
      <c r="AB17" s="26"/>
      <c r="AC17" s="26"/>
      <c r="AD17" s="26"/>
      <c r="AE17" s="51"/>
    </row>
    <row r="18" spans="1:31" ht="15" customHeight="1">
      <c r="A18" s="51"/>
      <c r="B18" s="52" t="s">
        <v>269</v>
      </c>
      <c r="C18" s="52"/>
      <c r="D18" s="52"/>
      <c r="E18" s="52"/>
      <c r="F18" s="52"/>
      <c r="G18" s="52"/>
      <c r="H18" s="52"/>
      <c r="I18" s="52"/>
      <c r="J18" s="52"/>
      <c r="K18" s="52"/>
      <c r="L18" s="52"/>
      <c r="M18" s="52"/>
      <c r="N18" s="52"/>
      <c r="O18" s="52"/>
      <c r="P18" s="52"/>
      <c r="Q18" s="52"/>
      <c r="R18" s="52"/>
      <c r="S18" s="52"/>
      <c r="T18" s="52"/>
      <c r="U18" s="52"/>
      <c r="V18" s="52"/>
      <c r="W18" s="52"/>
      <c r="X18" s="52"/>
      <c r="Y18" s="52"/>
      <c r="Z18" s="52"/>
      <c r="AA18" s="52"/>
      <c r="AB18" s="52"/>
      <c r="AC18" s="52"/>
      <c r="AD18" s="52"/>
      <c r="AE18" s="51"/>
    </row>
    <row r="19" spans="1:31" ht="36" customHeight="1">
      <c r="A19" s="51"/>
      <c r="B19" s="26"/>
      <c r="C19" s="150" t="s">
        <v>344</v>
      </c>
      <c r="D19" s="150"/>
      <c r="E19" s="150"/>
      <c r="F19" s="150"/>
      <c r="G19" s="150"/>
      <c r="H19" s="150"/>
      <c r="I19" s="150"/>
      <c r="J19" s="150"/>
      <c r="K19" s="150"/>
      <c r="L19" s="150"/>
      <c r="M19" s="150"/>
      <c r="N19" s="150"/>
      <c r="O19" s="150"/>
      <c r="P19" s="150"/>
      <c r="Q19" s="150"/>
      <c r="R19" s="150"/>
      <c r="S19" s="150"/>
      <c r="T19" s="150"/>
      <c r="U19" s="150"/>
      <c r="V19" s="150"/>
      <c r="W19" s="150"/>
      <c r="X19" s="150"/>
      <c r="Y19" s="150"/>
      <c r="Z19" s="150"/>
      <c r="AA19" s="150"/>
      <c r="AB19" s="150"/>
      <c r="AC19" s="150"/>
      <c r="AD19" s="150"/>
      <c r="AE19" s="51"/>
    </row>
    <row r="20" spans="1:31" ht="15" customHeight="1">
      <c r="A20" s="51"/>
      <c r="B20" s="26"/>
      <c r="C20" s="27"/>
      <c r="D20" s="27"/>
      <c r="E20" s="27"/>
      <c r="F20" s="27"/>
      <c r="G20" s="27"/>
      <c r="H20" s="27"/>
      <c r="I20" s="27"/>
      <c r="J20" s="27"/>
      <c r="K20" s="27"/>
      <c r="L20" s="27"/>
      <c r="M20" s="27"/>
      <c r="N20" s="27"/>
      <c r="O20" s="27"/>
      <c r="P20" s="27"/>
      <c r="Q20" s="27"/>
      <c r="R20" s="27"/>
      <c r="S20" s="27"/>
      <c r="T20" s="27"/>
      <c r="U20" s="27"/>
      <c r="V20" s="27"/>
      <c r="W20" s="27"/>
      <c r="X20" s="27"/>
      <c r="Y20" s="27"/>
      <c r="Z20" s="27"/>
      <c r="AA20" s="27"/>
      <c r="AB20" s="27"/>
      <c r="AC20" s="27"/>
      <c r="AD20" s="27"/>
      <c r="AE20" s="51"/>
    </row>
    <row r="21" spans="1:31" ht="15" customHeight="1">
      <c r="A21" s="51"/>
      <c r="B21" s="52" t="s">
        <v>270</v>
      </c>
      <c r="C21" s="52"/>
      <c r="D21" s="52"/>
      <c r="E21" s="52"/>
      <c r="F21" s="52"/>
      <c r="G21" s="52"/>
      <c r="H21" s="52"/>
      <c r="I21" s="52"/>
      <c r="J21" s="52"/>
      <c r="K21" s="52"/>
      <c r="L21" s="52"/>
      <c r="M21" s="52"/>
      <c r="N21" s="52"/>
      <c r="O21" s="52"/>
      <c r="P21" s="52"/>
      <c r="Q21" s="52"/>
      <c r="R21" s="52"/>
      <c r="S21" s="52"/>
      <c r="T21" s="52"/>
      <c r="U21" s="52"/>
      <c r="V21" s="52"/>
      <c r="W21" s="52"/>
      <c r="X21" s="52"/>
      <c r="Y21" s="52"/>
      <c r="Z21" s="52"/>
      <c r="AA21" s="52"/>
      <c r="AB21" s="52"/>
      <c r="AC21" s="52"/>
      <c r="AD21" s="52"/>
      <c r="AE21" s="51"/>
    </row>
    <row r="22" spans="1:31" ht="36" customHeight="1">
      <c r="A22" s="51"/>
      <c r="B22" s="26"/>
      <c r="C22" s="150" t="s">
        <v>317</v>
      </c>
      <c r="D22" s="150"/>
      <c r="E22" s="150"/>
      <c r="F22" s="150"/>
      <c r="G22" s="150"/>
      <c r="H22" s="150"/>
      <c r="I22" s="150"/>
      <c r="J22" s="150"/>
      <c r="K22" s="150"/>
      <c r="L22" s="150"/>
      <c r="M22" s="150"/>
      <c r="N22" s="150"/>
      <c r="O22" s="150"/>
      <c r="P22" s="150"/>
      <c r="Q22" s="150"/>
      <c r="R22" s="150"/>
      <c r="S22" s="150"/>
      <c r="T22" s="150"/>
      <c r="U22" s="150"/>
      <c r="V22" s="150"/>
      <c r="W22" s="150"/>
      <c r="X22" s="150"/>
      <c r="Y22" s="150"/>
      <c r="Z22" s="150"/>
      <c r="AA22" s="150"/>
      <c r="AB22" s="150"/>
      <c r="AC22" s="150"/>
      <c r="AD22" s="150"/>
      <c r="AE22" s="51"/>
    </row>
    <row r="23" spans="1:31" ht="15" customHeight="1">
      <c r="A23" s="51"/>
      <c r="B23" s="26"/>
      <c r="C23" s="26"/>
      <c r="D23" s="26"/>
      <c r="E23" s="26"/>
      <c r="F23" s="26"/>
      <c r="G23" s="26"/>
      <c r="H23" s="26"/>
      <c r="I23" s="26"/>
      <c r="J23" s="26"/>
      <c r="K23" s="26"/>
      <c r="L23" s="26"/>
      <c r="M23" s="26"/>
      <c r="N23" s="26"/>
      <c r="O23" s="26"/>
      <c r="P23" s="26"/>
      <c r="Q23" s="26"/>
      <c r="R23" s="26"/>
      <c r="S23" s="26"/>
      <c r="T23" s="26"/>
      <c r="U23" s="26"/>
      <c r="V23" s="26"/>
      <c r="W23" s="26"/>
      <c r="X23" s="26"/>
      <c r="Y23" s="26"/>
      <c r="Z23" s="26"/>
      <c r="AA23" s="26"/>
      <c r="AB23" s="26"/>
      <c r="AC23" s="26"/>
      <c r="AD23" s="26"/>
      <c r="AE23" s="51"/>
    </row>
    <row r="24" spans="1:31" ht="15" customHeight="1">
      <c r="A24" s="51"/>
      <c r="B24" s="52" t="s">
        <v>220</v>
      </c>
      <c r="C24" s="26"/>
      <c r="D24" s="26"/>
      <c r="E24" s="26"/>
      <c r="F24" s="26"/>
      <c r="G24" s="26"/>
      <c r="H24" s="26"/>
      <c r="I24" s="26"/>
      <c r="J24" s="26"/>
      <c r="K24" s="26"/>
      <c r="L24" s="26"/>
      <c r="M24" s="26"/>
      <c r="N24" s="26"/>
      <c r="O24" s="26"/>
      <c r="P24" s="26"/>
      <c r="Q24" s="26"/>
      <c r="R24" s="26"/>
      <c r="S24" s="26"/>
      <c r="T24" s="26"/>
      <c r="U24" s="26"/>
      <c r="V24" s="26"/>
      <c r="W24" s="26"/>
      <c r="X24" s="26"/>
      <c r="Y24" s="26"/>
      <c r="Z24" s="26"/>
      <c r="AA24" s="26"/>
      <c r="AB24" s="26"/>
      <c r="AC24" s="26"/>
      <c r="AD24" s="26"/>
      <c r="AE24" s="51"/>
    </row>
    <row r="25" spans="1:31" ht="36" customHeight="1">
      <c r="A25" s="51"/>
      <c r="B25" s="26"/>
      <c r="C25" s="158" t="s">
        <v>271</v>
      </c>
      <c r="D25" s="158"/>
      <c r="E25" s="158"/>
      <c r="F25" s="158"/>
      <c r="G25" s="158"/>
      <c r="H25" s="158"/>
      <c r="I25" s="158"/>
      <c r="J25" s="158"/>
      <c r="K25" s="158"/>
      <c r="L25" s="158"/>
      <c r="M25" s="158"/>
      <c r="N25" s="158"/>
      <c r="O25" s="158"/>
      <c r="P25" s="158"/>
      <c r="Q25" s="158"/>
      <c r="R25" s="158"/>
      <c r="S25" s="158"/>
      <c r="T25" s="158"/>
      <c r="U25" s="158"/>
      <c r="V25" s="158"/>
      <c r="W25" s="158"/>
      <c r="X25" s="158"/>
      <c r="Y25" s="158"/>
      <c r="Z25" s="158"/>
      <c r="AA25" s="158"/>
      <c r="AB25" s="158"/>
      <c r="AC25" s="158"/>
      <c r="AD25" s="158"/>
      <c r="AE25" s="51"/>
    </row>
    <row r="26" spans="1:31" ht="15" customHeight="1">
      <c r="A26" s="51"/>
      <c r="B26" s="26"/>
      <c r="C26" s="27"/>
      <c r="D26" s="27"/>
      <c r="E26" s="27"/>
      <c r="F26" s="27"/>
      <c r="G26" s="27"/>
      <c r="H26" s="27"/>
      <c r="I26" s="27"/>
      <c r="J26" s="27"/>
      <c r="K26" s="27"/>
      <c r="L26" s="27"/>
      <c r="M26" s="27"/>
      <c r="N26" s="27"/>
      <c r="O26" s="27"/>
      <c r="P26" s="27"/>
      <c r="Q26" s="27"/>
      <c r="R26" s="27"/>
      <c r="S26" s="27"/>
      <c r="T26" s="27"/>
      <c r="U26" s="27"/>
      <c r="V26" s="27"/>
      <c r="W26" s="27"/>
      <c r="X26" s="27"/>
      <c r="Y26" s="27"/>
      <c r="Z26" s="27"/>
      <c r="AA26" s="27"/>
      <c r="AB26" s="27"/>
      <c r="AC26" s="27"/>
      <c r="AD26" s="27"/>
      <c r="AE26" s="51"/>
    </row>
    <row r="27" spans="1:31" ht="15" customHeight="1">
      <c r="A27" s="51"/>
      <c r="B27" s="52" t="s">
        <v>272</v>
      </c>
      <c r="C27" s="26"/>
      <c r="D27" s="26"/>
      <c r="E27" s="26"/>
      <c r="F27" s="26"/>
      <c r="G27" s="26"/>
      <c r="H27" s="26"/>
      <c r="I27" s="26"/>
      <c r="J27" s="26"/>
      <c r="K27" s="26"/>
      <c r="L27" s="26"/>
      <c r="M27" s="26"/>
      <c r="N27" s="26"/>
      <c r="O27" s="26"/>
      <c r="P27" s="26"/>
      <c r="Q27" s="26"/>
      <c r="R27" s="26"/>
      <c r="S27" s="26"/>
      <c r="T27" s="26"/>
      <c r="U27" s="26"/>
      <c r="V27" s="26"/>
      <c r="W27" s="26"/>
      <c r="X27" s="26"/>
      <c r="Y27" s="26"/>
      <c r="Z27" s="26"/>
      <c r="AA27" s="26"/>
      <c r="AB27" s="26"/>
      <c r="AC27" s="26"/>
      <c r="AD27" s="26"/>
      <c r="AE27" s="51"/>
    </row>
    <row r="28" spans="1:31" ht="36" customHeight="1">
      <c r="A28" s="51"/>
      <c r="B28" s="26"/>
      <c r="C28" s="158" t="s">
        <v>273</v>
      </c>
      <c r="D28" s="158"/>
      <c r="E28" s="158"/>
      <c r="F28" s="158"/>
      <c r="G28" s="158"/>
      <c r="H28" s="158"/>
      <c r="I28" s="158"/>
      <c r="J28" s="158"/>
      <c r="K28" s="158"/>
      <c r="L28" s="158"/>
      <c r="M28" s="158"/>
      <c r="N28" s="158"/>
      <c r="O28" s="158"/>
      <c r="P28" s="158"/>
      <c r="Q28" s="158"/>
      <c r="R28" s="158"/>
      <c r="S28" s="158"/>
      <c r="T28" s="158"/>
      <c r="U28" s="158"/>
      <c r="V28" s="158"/>
      <c r="W28" s="158"/>
      <c r="X28" s="158"/>
      <c r="Y28" s="158"/>
      <c r="Z28" s="158"/>
      <c r="AA28" s="158"/>
      <c r="AB28" s="158"/>
      <c r="AC28" s="158"/>
      <c r="AD28" s="158"/>
      <c r="AE28" s="51"/>
    </row>
    <row r="29" spans="1:31" ht="15" customHeight="1">
      <c r="A29" s="51"/>
      <c r="B29" s="26"/>
      <c r="C29" s="26"/>
      <c r="D29" s="26"/>
      <c r="E29" s="26"/>
      <c r="F29" s="26"/>
      <c r="G29" s="26"/>
      <c r="H29" s="26"/>
      <c r="I29" s="26"/>
      <c r="J29" s="26"/>
      <c r="K29" s="26"/>
      <c r="L29" s="26"/>
      <c r="M29" s="26"/>
      <c r="N29" s="26"/>
      <c r="O29" s="26"/>
      <c r="P29" s="26"/>
      <c r="Q29" s="26"/>
      <c r="R29" s="26"/>
      <c r="S29" s="26"/>
      <c r="T29" s="26"/>
      <c r="U29" s="26"/>
      <c r="V29" s="26"/>
      <c r="W29" s="26"/>
      <c r="X29" s="26"/>
      <c r="Y29" s="26"/>
      <c r="Z29" s="26"/>
      <c r="AA29" s="26"/>
      <c r="AB29" s="26"/>
      <c r="AC29" s="26"/>
      <c r="AD29" s="26"/>
      <c r="AE29" s="51"/>
    </row>
    <row r="30" spans="1:31" ht="15" customHeight="1">
      <c r="A30" s="51"/>
      <c r="B30" s="52" t="s">
        <v>274</v>
      </c>
      <c r="C30" s="26"/>
      <c r="D30" s="26"/>
      <c r="E30" s="26"/>
      <c r="F30" s="26"/>
      <c r="G30" s="26"/>
      <c r="H30" s="26"/>
      <c r="I30" s="26"/>
      <c r="J30" s="26"/>
      <c r="K30" s="26"/>
      <c r="L30" s="26"/>
      <c r="M30" s="26"/>
      <c r="N30" s="26"/>
      <c r="O30" s="26"/>
      <c r="P30" s="26"/>
      <c r="Q30" s="26"/>
      <c r="R30" s="26"/>
      <c r="S30" s="26"/>
      <c r="T30" s="26"/>
      <c r="U30" s="26"/>
      <c r="V30" s="26"/>
      <c r="W30" s="26"/>
      <c r="X30" s="26"/>
      <c r="Y30" s="26"/>
      <c r="Z30" s="26"/>
      <c r="AA30" s="26"/>
      <c r="AB30" s="26"/>
      <c r="AC30" s="26"/>
      <c r="AD30" s="26"/>
      <c r="AE30" s="51"/>
    </row>
    <row r="31" spans="1:31" ht="36" customHeight="1">
      <c r="A31" s="51"/>
      <c r="B31" s="26"/>
      <c r="C31" s="158" t="s">
        <v>275</v>
      </c>
      <c r="D31" s="158"/>
      <c r="E31" s="158"/>
      <c r="F31" s="158"/>
      <c r="G31" s="158"/>
      <c r="H31" s="158"/>
      <c r="I31" s="158"/>
      <c r="J31" s="158"/>
      <c r="K31" s="158"/>
      <c r="L31" s="158"/>
      <c r="M31" s="158"/>
      <c r="N31" s="158"/>
      <c r="O31" s="158"/>
      <c r="P31" s="158"/>
      <c r="Q31" s="158"/>
      <c r="R31" s="158"/>
      <c r="S31" s="158"/>
      <c r="T31" s="158"/>
      <c r="U31" s="158"/>
      <c r="V31" s="158"/>
      <c r="W31" s="158"/>
      <c r="X31" s="158"/>
      <c r="Y31" s="158"/>
      <c r="Z31" s="158"/>
      <c r="AA31" s="158"/>
      <c r="AB31" s="158"/>
      <c r="AC31" s="158"/>
      <c r="AD31" s="158"/>
      <c r="AE31" s="51"/>
    </row>
    <row r="32" spans="1:31" ht="15" customHeight="1">
      <c r="A32" s="51"/>
      <c r="B32" s="26"/>
      <c r="C32" s="26"/>
      <c r="D32" s="26"/>
      <c r="E32" s="26"/>
      <c r="F32" s="26"/>
      <c r="G32" s="26"/>
      <c r="H32" s="26"/>
      <c r="I32" s="26"/>
      <c r="J32" s="26"/>
      <c r="K32" s="26"/>
      <c r="L32" s="26"/>
      <c r="M32" s="26"/>
      <c r="N32" s="26"/>
      <c r="O32" s="26"/>
      <c r="P32" s="26"/>
      <c r="Q32" s="26"/>
      <c r="R32" s="26"/>
      <c r="S32" s="26"/>
      <c r="T32" s="26"/>
      <c r="U32" s="26"/>
      <c r="V32" s="26"/>
      <c r="W32" s="26"/>
      <c r="X32" s="26"/>
      <c r="Y32" s="26"/>
      <c r="Z32" s="26"/>
      <c r="AA32" s="26"/>
      <c r="AB32" s="26"/>
      <c r="AC32" s="26"/>
      <c r="AD32" s="26"/>
      <c r="AE32" s="51"/>
    </row>
    <row r="33" spans="1:31" ht="15" customHeight="1">
      <c r="A33" s="51"/>
      <c r="B33" s="52" t="s">
        <v>276</v>
      </c>
      <c r="C33" s="26"/>
      <c r="D33" s="26"/>
      <c r="E33" s="26"/>
      <c r="F33" s="26"/>
      <c r="G33" s="26"/>
      <c r="H33" s="26"/>
      <c r="I33" s="26"/>
      <c r="J33" s="26"/>
      <c r="K33" s="26"/>
      <c r="L33" s="26"/>
      <c r="M33" s="26"/>
      <c r="N33" s="26"/>
      <c r="O33" s="26"/>
      <c r="P33" s="26"/>
      <c r="Q33" s="26"/>
      <c r="R33" s="26"/>
      <c r="S33" s="26"/>
      <c r="T33" s="26"/>
      <c r="U33" s="26"/>
      <c r="V33" s="26"/>
      <c r="W33" s="26"/>
      <c r="X33" s="26"/>
      <c r="Y33" s="26"/>
      <c r="Z33" s="26"/>
      <c r="AA33" s="26"/>
      <c r="AB33" s="26"/>
      <c r="AC33" s="26"/>
      <c r="AD33" s="26"/>
      <c r="AE33" s="51"/>
    </row>
    <row r="34" spans="1:31" ht="36" customHeight="1">
      <c r="A34" s="51"/>
      <c r="B34" s="26"/>
      <c r="C34" s="158" t="s">
        <v>345</v>
      </c>
      <c r="D34" s="158"/>
      <c r="E34" s="158"/>
      <c r="F34" s="158"/>
      <c r="G34" s="158"/>
      <c r="H34" s="158"/>
      <c r="I34" s="158"/>
      <c r="J34" s="158"/>
      <c r="K34" s="158"/>
      <c r="L34" s="158"/>
      <c r="M34" s="158"/>
      <c r="N34" s="158"/>
      <c r="O34" s="158"/>
      <c r="P34" s="158"/>
      <c r="Q34" s="158"/>
      <c r="R34" s="158"/>
      <c r="S34" s="158"/>
      <c r="T34" s="158"/>
      <c r="U34" s="158"/>
      <c r="V34" s="158"/>
      <c r="W34" s="158"/>
      <c r="X34" s="158"/>
      <c r="Y34" s="158"/>
      <c r="Z34" s="158"/>
      <c r="AA34" s="158"/>
      <c r="AB34" s="158"/>
      <c r="AC34" s="158"/>
      <c r="AD34" s="158"/>
      <c r="AE34" s="51"/>
    </row>
    <row r="35" spans="1:31" ht="15" customHeight="1">
      <c r="A35" s="51"/>
      <c r="B35" s="26"/>
      <c r="C35" s="26"/>
      <c r="D35" s="26"/>
      <c r="E35" s="26"/>
      <c r="F35" s="26"/>
      <c r="G35" s="26"/>
      <c r="H35" s="26"/>
      <c r="I35" s="26"/>
      <c r="J35" s="26"/>
      <c r="K35" s="26"/>
      <c r="L35" s="26"/>
      <c r="M35" s="26"/>
      <c r="N35" s="26"/>
      <c r="O35" s="26"/>
      <c r="P35" s="26"/>
      <c r="Q35" s="26"/>
      <c r="R35" s="26"/>
      <c r="S35" s="26"/>
      <c r="T35" s="26"/>
      <c r="U35" s="26"/>
      <c r="V35" s="26"/>
      <c r="W35" s="26"/>
      <c r="X35" s="26"/>
      <c r="Y35" s="26"/>
      <c r="Z35" s="26"/>
      <c r="AA35" s="26"/>
      <c r="AB35" s="26"/>
      <c r="AC35" s="26"/>
      <c r="AD35" s="26"/>
      <c r="AE35" s="51"/>
    </row>
    <row r="36" spans="1:31" ht="15" customHeight="1">
      <c r="A36" s="51"/>
      <c r="B36" s="52" t="s">
        <v>277</v>
      </c>
      <c r="C36" s="26"/>
      <c r="D36" s="26"/>
      <c r="E36" s="26"/>
      <c r="F36" s="26"/>
      <c r="G36" s="26"/>
      <c r="H36" s="26"/>
      <c r="I36" s="26"/>
      <c r="J36" s="26"/>
      <c r="K36" s="26"/>
      <c r="L36" s="26"/>
      <c r="M36" s="26"/>
      <c r="N36" s="26"/>
      <c r="O36" s="26"/>
      <c r="P36" s="26"/>
      <c r="Q36" s="26"/>
      <c r="R36" s="26"/>
      <c r="S36" s="26"/>
      <c r="T36" s="26"/>
      <c r="U36" s="26"/>
      <c r="V36" s="26"/>
      <c r="W36" s="26"/>
      <c r="X36" s="26"/>
      <c r="Y36" s="26"/>
      <c r="Z36" s="26"/>
      <c r="AA36" s="26"/>
      <c r="AB36" s="26"/>
      <c r="AC36" s="26"/>
      <c r="AD36" s="26"/>
      <c r="AE36" s="51"/>
    </row>
    <row r="37" spans="1:31" ht="24" customHeight="1">
      <c r="A37" s="51"/>
      <c r="B37" s="26"/>
      <c r="C37" s="158" t="s">
        <v>278</v>
      </c>
      <c r="D37" s="158"/>
      <c r="E37" s="158"/>
      <c r="F37" s="158"/>
      <c r="G37" s="158"/>
      <c r="H37" s="158"/>
      <c r="I37" s="158"/>
      <c r="J37" s="158"/>
      <c r="K37" s="158"/>
      <c r="L37" s="158"/>
      <c r="M37" s="158"/>
      <c r="N37" s="158"/>
      <c r="O37" s="158"/>
      <c r="P37" s="158"/>
      <c r="Q37" s="158"/>
      <c r="R37" s="158"/>
      <c r="S37" s="158"/>
      <c r="T37" s="158"/>
      <c r="U37" s="158"/>
      <c r="V37" s="158"/>
      <c r="W37" s="158"/>
      <c r="X37" s="158"/>
      <c r="Y37" s="158"/>
      <c r="Z37" s="158"/>
      <c r="AA37" s="158"/>
      <c r="AB37" s="158"/>
      <c r="AC37" s="158"/>
      <c r="AD37" s="158"/>
      <c r="AE37" s="51"/>
    </row>
    <row r="38" spans="1:31" ht="15" customHeight="1">
      <c r="A38" s="51"/>
      <c r="B38" s="26"/>
      <c r="C38" s="26"/>
      <c r="D38" s="26"/>
      <c r="E38" s="26"/>
      <c r="F38" s="26"/>
      <c r="G38" s="26"/>
      <c r="H38" s="26"/>
      <c r="I38" s="26"/>
      <c r="J38" s="26"/>
      <c r="K38" s="26"/>
      <c r="L38" s="26"/>
      <c r="M38" s="26"/>
      <c r="N38" s="26"/>
      <c r="O38" s="26"/>
      <c r="P38" s="26"/>
      <c r="Q38" s="26"/>
      <c r="R38" s="26"/>
      <c r="S38" s="26"/>
      <c r="T38" s="26"/>
      <c r="U38" s="26"/>
      <c r="V38" s="26"/>
      <c r="W38" s="26"/>
      <c r="X38" s="26"/>
      <c r="Y38" s="26"/>
      <c r="Z38" s="26"/>
      <c r="AA38" s="26"/>
      <c r="AB38" s="26"/>
      <c r="AC38" s="26"/>
      <c r="AD38" s="26"/>
      <c r="AE38" s="51"/>
    </row>
    <row r="39" spans="1:31" ht="15" customHeight="1">
      <c r="A39" s="51"/>
      <c r="B39" s="35" t="s">
        <v>279</v>
      </c>
      <c r="C39" s="35"/>
      <c r="D39" s="35"/>
      <c r="E39" s="35"/>
      <c r="F39" s="35"/>
      <c r="G39" s="35"/>
      <c r="H39" s="35"/>
      <c r="I39" s="35"/>
      <c r="J39" s="35"/>
      <c r="K39" s="35"/>
      <c r="L39" s="35"/>
      <c r="M39" s="35"/>
      <c r="N39" s="35"/>
      <c r="O39" s="35"/>
      <c r="P39" s="35"/>
      <c r="Q39" s="35"/>
      <c r="R39" s="35"/>
      <c r="S39" s="35"/>
      <c r="T39" s="35"/>
      <c r="U39" s="35"/>
      <c r="V39" s="35"/>
      <c r="W39" s="35"/>
      <c r="X39" s="35"/>
      <c r="Y39" s="35"/>
      <c r="Z39" s="35"/>
      <c r="AA39" s="35"/>
      <c r="AB39" s="35"/>
      <c r="AC39" s="35"/>
      <c r="AD39" s="35"/>
      <c r="AE39" s="51"/>
    </row>
    <row r="40" spans="1:31" ht="24" customHeight="1">
      <c r="A40" s="51"/>
      <c r="C40" s="150" t="s">
        <v>439</v>
      </c>
      <c r="D40" s="150"/>
      <c r="E40" s="150"/>
      <c r="F40" s="150"/>
      <c r="G40" s="150"/>
      <c r="H40" s="150"/>
      <c r="I40" s="150"/>
      <c r="J40" s="150"/>
      <c r="K40" s="150"/>
      <c r="L40" s="150"/>
      <c r="M40" s="150"/>
      <c r="N40" s="150"/>
      <c r="O40" s="150"/>
      <c r="P40" s="150"/>
      <c r="Q40" s="150"/>
      <c r="R40" s="150"/>
      <c r="S40" s="150"/>
      <c r="T40" s="150"/>
      <c r="U40" s="150"/>
      <c r="V40" s="150"/>
      <c r="W40" s="150"/>
      <c r="X40" s="150"/>
      <c r="Y40" s="150"/>
      <c r="Z40" s="150"/>
      <c r="AA40" s="150"/>
      <c r="AB40" s="150"/>
      <c r="AC40" s="150"/>
      <c r="AD40" s="150"/>
      <c r="AE40" s="51"/>
    </row>
    <row r="41" spans="1:31" ht="15" customHeight="1">
      <c r="A41" s="51"/>
      <c r="B41" s="26"/>
      <c r="C41" s="26"/>
      <c r="D41" s="26"/>
      <c r="E41" s="26"/>
      <c r="F41" s="26"/>
      <c r="G41" s="26"/>
      <c r="H41" s="26"/>
      <c r="I41" s="26"/>
      <c r="J41" s="26"/>
      <c r="K41" s="26"/>
      <c r="L41" s="26"/>
      <c r="M41" s="26"/>
      <c r="N41" s="26"/>
      <c r="O41" s="26"/>
      <c r="P41" s="26"/>
      <c r="Q41" s="26"/>
      <c r="R41" s="26"/>
      <c r="S41" s="26"/>
      <c r="T41" s="26"/>
      <c r="U41" s="26"/>
      <c r="V41" s="26"/>
      <c r="W41" s="26"/>
      <c r="X41" s="26"/>
      <c r="Y41" s="26"/>
      <c r="Z41" s="26"/>
      <c r="AA41" s="26"/>
      <c r="AB41" s="26"/>
      <c r="AC41" s="26"/>
      <c r="AD41" s="26"/>
      <c r="AE41" s="51"/>
    </row>
    <row r="42" spans="1:31" ht="24" customHeight="1">
      <c r="A42" s="51"/>
      <c r="D42" s="158" t="s">
        <v>280</v>
      </c>
      <c r="E42" s="158"/>
      <c r="F42" s="158"/>
      <c r="G42" s="158"/>
      <c r="H42" s="158"/>
      <c r="I42" s="158"/>
      <c r="J42" s="158"/>
      <c r="K42" s="158"/>
      <c r="L42" s="158"/>
      <c r="M42" s="158"/>
      <c r="N42" s="158"/>
      <c r="O42" s="158"/>
      <c r="P42" s="158"/>
      <c r="Q42" s="158"/>
      <c r="R42" s="158"/>
      <c r="S42" s="158"/>
      <c r="T42" s="158"/>
      <c r="U42" s="158"/>
      <c r="V42" s="158"/>
      <c r="W42" s="158"/>
      <c r="X42" s="158"/>
      <c r="Y42" s="158"/>
      <c r="Z42" s="158"/>
      <c r="AA42" s="158"/>
      <c r="AB42" s="158"/>
      <c r="AC42" s="158"/>
      <c r="AD42" s="158"/>
      <c r="AE42" s="51"/>
    </row>
    <row r="43" spans="1:31" ht="15" customHeight="1">
      <c r="A43" s="51"/>
      <c r="D43" s="26"/>
      <c r="E43" s="26"/>
      <c r="F43" s="26"/>
      <c r="G43" s="26"/>
      <c r="H43" s="26"/>
      <c r="I43" s="26"/>
      <c r="J43" s="26"/>
      <c r="K43" s="26"/>
      <c r="L43" s="26"/>
      <c r="M43" s="26"/>
      <c r="N43" s="26"/>
      <c r="O43" s="26"/>
      <c r="P43" s="26"/>
      <c r="Q43" s="26"/>
      <c r="R43" s="26"/>
      <c r="S43" s="26"/>
      <c r="T43" s="26"/>
      <c r="U43" s="26"/>
      <c r="V43" s="26"/>
      <c r="W43" s="26"/>
      <c r="X43" s="26"/>
      <c r="Y43" s="26"/>
      <c r="Z43" s="26"/>
      <c r="AA43" s="26"/>
      <c r="AB43" s="26"/>
      <c r="AC43" s="26"/>
      <c r="AD43" s="26"/>
      <c r="AE43" s="51"/>
    </row>
    <row r="44" spans="1:31" ht="24" customHeight="1">
      <c r="A44" s="51"/>
      <c r="D44" s="158" t="s">
        <v>281</v>
      </c>
      <c r="E44" s="158"/>
      <c r="F44" s="158"/>
      <c r="G44" s="158"/>
      <c r="H44" s="158"/>
      <c r="I44" s="158"/>
      <c r="J44" s="158"/>
      <c r="K44" s="158"/>
      <c r="L44" s="158"/>
      <c r="M44" s="158"/>
      <c r="N44" s="158"/>
      <c r="O44" s="158"/>
      <c r="P44" s="158"/>
      <c r="Q44" s="158"/>
      <c r="R44" s="158"/>
      <c r="S44" s="158"/>
      <c r="T44" s="158"/>
      <c r="U44" s="158"/>
      <c r="V44" s="158"/>
      <c r="W44" s="158"/>
      <c r="X44" s="158"/>
      <c r="Y44" s="158"/>
      <c r="Z44" s="158"/>
      <c r="AA44" s="158"/>
      <c r="AB44" s="158"/>
      <c r="AC44" s="158"/>
      <c r="AD44" s="158"/>
      <c r="AE44" s="51"/>
    </row>
    <row r="45" spans="1:31" ht="15" customHeight="1">
      <c r="A45" s="51"/>
      <c r="D45" s="26"/>
      <c r="E45" s="26"/>
      <c r="F45" s="26"/>
      <c r="G45" s="26"/>
      <c r="H45" s="26"/>
      <c r="I45" s="26"/>
      <c r="J45" s="26"/>
      <c r="K45" s="26"/>
      <c r="L45" s="26"/>
      <c r="M45" s="26"/>
      <c r="N45" s="26"/>
      <c r="O45" s="26"/>
      <c r="P45" s="26"/>
      <c r="Q45" s="26"/>
      <c r="R45" s="26"/>
      <c r="S45" s="26"/>
      <c r="T45" s="26"/>
      <c r="U45" s="26"/>
      <c r="V45" s="26"/>
      <c r="W45" s="26"/>
      <c r="X45" s="26"/>
      <c r="Y45" s="26"/>
      <c r="Z45" s="26"/>
      <c r="AA45" s="26"/>
      <c r="AB45" s="26"/>
      <c r="AC45" s="26"/>
      <c r="AD45" s="26"/>
      <c r="AE45" s="51"/>
    </row>
    <row r="46" spans="1:31" ht="36" customHeight="1">
      <c r="A46" s="51"/>
      <c r="D46" s="158" t="s">
        <v>282</v>
      </c>
      <c r="E46" s="158"/>
      <c r="F46" s="158"/>
      <c r="G46" s="158"/>
      <c r="H46" s="158"/>
      <c r="I46" s="158"/>
      <c r="J46" s="158"/>
      <c r="K46" s="158"/>
      <c r="L46" s="158"/>
      <c r="M46" s="158"/>
      <c r="N46" s="158"/>
      <c r="O46" s="158"/>
      <c r="P46" s="158"/>
      <c r="Q46" s="158"/>
      <c r="R46" s="158"/>
      <c r="S46" s="158"/>
      <c r="T46" s="158"/>
      <c r="U46" s="158"/>
      <c r="V46" s="158"/>
      <c r="W46" s="158"/>
      <c r="X46" s="158"/>
      <c r="Y46" s="158"/>
      <c r="Z46" s="158"/>
      <c r="AA46" s="158"/>
      <c r="AB46" s="158"/>
      <c r="AC46" s="158"/>
      <c r="AD46" s="158"/>
      <c r="AE46" s="51"/>
    </row>
    <row r="47" spans="1:31" ht="15" customHeight="1">
      <c r="A47" s="51"/>
      <c r="D47" s="26"/>
      <c r="E47" s="5"/>
      <c r="F47" s="26"/>
      <c r="G47" s="26"/>
      <c r="H47" s="26"/>
      <c r="I47" s="26"/>
      <c r="J47" s="26"/>
      <c r="K47" s="26"/>
      <c r="L47" s="26"/>
      <c r="M47" s="26"/>
      <c r="N47" s="26"/>
      <c r="O47" s="26"/>
      <c r="P47" s="26"/>
      <c r="Q47" s="26"/>
      <c r="R47" s="26"/>
      <c r="S47" s="26"/>
      <c r="T47" s="26"/>
      <c r="U47" s="26"/>
      <c r="V47" s="26"/>
      <c r="W47" s="26"/>
      <c r="X47" s="26"/>
      <c r="Y47" s="26"/>
      <c r="Z47" s="26"/>
      <c r="AA47" s="26"/>
      <c r="AB47" s="26"/>
      <c r="AC47" s="26"/>
      <c r="AD47" s="26"/>
      <c r="AE47" s="51"/>
    </row>
    <row r="48" spans="1:31" ht="24" customHeight="1">
      <c r="A48" s="51"/>
      <c r="D48" s="158" t="s">
        <v>283</v>
      </c>
      <c r="E48" s="158"/>
      <c r="F48" s="158"/>
      <c r="G48" s="158"/>
      <c r="H48" s="158"/>
      <c r="I48" s="158"/>
      <c r="J48" s="158"/>
      <c r="K48" s="158"/>
      <c r="L48" s="158"/>
      <c r="M48" s="158"/>
      <c r="N48" s="158"/>
      <c r="O48" s="158"/>
      <c r="P48" s="158"/>
      <c r="Q48" s="158"/>
      <c r="R48" s="158"/>
      <c r="S48" s="158"/>
      <c r="T48" s="158"/>
      <c r="U48" s="158"/>
      <c r="V48" s="158"/>
      <c r="W48" s="158"/>
      <c r="X48" s="158"/>
      <c r="Y48" s="158"/>
      <c r="Z48" s="158"/>
      <c r="AA48" s="158"/>
      <c r="AB48" s="158"/>
      <c r="AC48" s="158"/>
      <c r="AD48" s="158"/>
      <c r="AE48" s="51"/>
    </row>
    <row r="49" spans="1:31" ht="15" customHeight="1">
      <c r="A49" s="51"/>
      <c r="D49" s="26"/>
      <c r="E49" s="5"/>
      <c r="F49" s="26"/>
      <c r="G49" s="26"/>
      <c r="H49" s="26"/>
      <c r="I49" s="26"/>
      <c r="J49" s="26"/>
      <c r="K49" s="26"/>
      <c r="L49" s="26"/>
      <c r="M49" s="26"/>
      <c r="N49" s="26"/>
      <c r="O49" s="26"/>
      <c r="P49" s="26"/>
      <c r="Q49" s="26"/>
      <c r="R49" s="26"/>
      <c r="S49" s="26"/>
      <c r="T49" s="26"/>
      <c r="U49" s="26"/>
      <c r="V49" s="26"/>
      <c r="W49" s="26"/>
      <c r="X49" s="26"/>
      <c r="Y49" s="26"/>
      <c r="Z49" s="26"/>
      <c r="AA49" s="26"/>
      <c r="AB49" s="26"/>
      <c r="AC49" s="26"/>
      <c r="AD49" s="26"/>
      <c r="AE49" s="51"/>
    </row>
    <row r="50" spans="1:31" ht="36" customHeight="1">
      <c r="A50" s="51"/>
      <c r="D50" s="150" t="s">
        <v>284</v>
      </c>
      <c r="E50" s="150"/>
      <c r="F50" s="150"/>
      <c r="G50" s="150"/>
      <c r="H50" s="150"/>
      <c r="I50" s="150"/>
      <c r="J50" s="150"/>
      <c r="K50" s="150"/>
      <c r="L50" s="150"/>
      <c r="M50" s="150"/>
      <c r="N50" s="150"/>
      <c r="O50" s="150"/>
      <c r="P50" s="150"/>
      <c r="Q50" s="150"/>
      <c r="R50" s="150"/>
      <c r="S50" s="150"/>
      <c r="T50" s="150"/>
      <c r="U50" s="150"/>
      <c r="V50" s="150"/>
      <c r="W50" s="150"/>
      <c r="X50" s="150"/>
      <c r="Y50" s="150"/>
      <c r="Z50" s="150"/>
      <c r="AA50" s="150"/>
      <c r="AB50" s="150"/>
      <c r="AC50" s="150"/>
      <c r="AD50" s="150"/>
      <c r="AE50" s="51"/>
    </row>
    <row r="51" spans="1:31" ht="15" customHeight="1">
      <c r="A51" s="51"/>
      <c r="D51" s="26"/>
      <c r="E51" s="26"/>
      <c r="F51" s="26"/>
      <c r="G51" s="26"/>
      <c r="H51" s="26"/>
      <c r="I51" s="26"/>
      <c r="J51" s="26"/>
      <c r="K51" s="26"/>
      <c r="L51" s="26"/>
      <c r="M51" s="26"/>
      <c r="N51" s="26"/>
      <c r="O51" s="26"/>
      <c r="P51" s="26"/>
      <c r="Q51" s="26"/>
      <c r="R51" s="26"/>
      <c r="S51" s="26"/>
      <c r="T51" s="26"/>
      <c r="U51" s="26"/>
      <c r="V51" s="26"/>
      <c r="W51" s="26"/>
      <c r="X51" s="26"/>
      <c r="Y51" s="26"/>
      <c r="Z51" s="26"/>
      <c r="AA51" s="26"/>
      <c r="AB51" s="26"/>
      <c r="AC51" s="26"/>
      <c r="AD51" s="26"/>
      <c r="AE51" s="51"/>
    </row>
    <row r="52" spans="1:31" ht="24" customHeight="1">
      <c r="A52" s="51"/>
      <c r="D52" s="158" t="s">
        <v>285</v>
      </c>
      <c r="E52" s="158"/>
      <c r="F52" s="158"/>
      <c r="G52" s="158"/>
      <c r="H52" s="158"/>
      <c r="I52" s="158"/>
      <c r="J52" s="158"/>
      <c r="K52" s="158"/>
      <c r="L52" s="158"/>
      <c r="M52" s="158"/>
      <c r="N52" s="158"/>
      <c r="O52" s="158"/>
      <c r="P52" s="158"/>
      <c r="Q52" s="158"/>
      <c r="R52" s="158"/>
      <c r="S52" s="158"/>
      <c r="T52" s="158"/>
      <c r="U52" s="158"/>
      <c r="V52" s="158"/>
      <c r="W52" s="158"/>
      <c r="X52" s="158"/>
      <c r="Y52" s="158"/>
      <c r="Z52" s="158"/>
      <c r="AA52" s="158"/>
      <c r="AB52" s="158"/>
      <c r="AC52" s="158"/>
      <c r="AD52" s="158"/>
      <c r="AE52" s="51"/>
    </row>
    <row r="53" spans="1:31" ht="15" customHeight="1">
      <c r="A53" s="51"/>
      <c r="D53" s="26"/>
      <c r="E53" s="26"/>
      <c r="F53" s="26"/>
      <c r="G53" s="26"/>
      <c r="H53" s="26"/>
      <c r="I53" s="26"/>
      <c r="J53" s="26"/>
      <c r="K53" s="26"/>
      <c r="L53" s="26"/>
      <c r="M53" s="26"/>
      <c r="N53" s="26"/>
      <c r="O53" s="26"/>
      <c r="P53" s="26"/>
      <c r="Q53" s="26"/>
      <c r="R53" s="26"/>
      <c r="S53" s="26"/>
      <c r="T53" s="26"/>
      <c r="U53" s="26"/>
      <c r="V53" s="26"/>
      <c r="W53" s="26"/>
      <c r="X53" s="26"/>
      <c r="Y53" s="26"/>
      <c r="Z53" s="26"/>
      <c r="AA53" s="26"/>
      <c r="AB53" s="26"/>
      <c r="AC53" s="26"/>
      <c r="AD53" s="26"/>
      <c r="AE53" s="51"/>
    </row>
    <row r="54" spans="1:31" ht="36" customHeight="1">
      <c r="A54" s="51"/>
      <c r="D54" s="158" t="s">
        <v>337</v>
      </c>
      <c r="E54" s="158"/>
      <c r="F54" s="158"/>
      <c r="G54" s="158"/>
      <c r="H54" s="158"/>
      <c r="I54" s="158"/>
      <c r="J54" s="158"/>
      <c r="K54" s="158"/>
      <c r="L54" s="158"/>
      <c r="M54" s="158"/>
      <c r="N54" s="158"/>
      <c r="O54" s="158"/>
      <c r="P54" s="158"/>
      <c r="Q54" s="158"/>
      <c r="R54" s="158"/>
      <c r="S54" s="158"/>
      <c r="T54" s="158"/>
      <c r="U54" s="158"/>
      <c r="V54" s="158"/>
      <c r="W54" s="158"/>
      <c r="X54" s="158"/>
      <c r="Y54" s="158"/>
      <c r="Z54" s="158"/>
      <c r="AA54" s="158"/>
      <c r="AB54" s="158"/>
      <c r="AC54" s="158"/>
      <c r="AD54" s="158"/>
      <c r="AE54" s="51"/>
    </row>
    <row r="55" spans="1:31" ht="15" customHeight="1">
      <c r="A55" s="51"/>
      <c r="D55" s="26"/>
      <c r="E55" s="26"/>
      <c r="F55" s="26"/>
      <c r="G55" s="26"/>
      <c r="H55" s="26"/>
      <c r="I55" s="26"/>
      <c r="J55" s="26"/>
      <c r="K55" s="26"/>
      <c r="L55" s="26"/>
      <c r="M55" s="26"/>
      <c r="N55" s="26"/>
      <c r="O55" s="26"/>
      <c r="P55" s="26"/>
      <c r="Q55" s="26"/>
      <c r="R55" s="26"/>
      <c r="S55" s="26"/>
      <c r="T55" s="26"/>
      <c r="U55" s="26"/>
      <c r="V55" s="26"/>
      <c r="W55" s="26"/>
      <c r="X55" s="26"/>
      <c r="Y55" s="26"/>
      <c r="Z55" s="26"/>
      <c r="AA55" s="26"/>
      <c r="AB55" s="26"/>
      <c r="AC55" s="26"/>
      <c r="AD55" s="26"/>
      <c r="AE55" s="51"/>
    </row>
    <row r="56" spans="1:31" ht="24" customHeight="1">
      <c r="A56" s="51"/>
      <c r="D56" s="158" t="s">
        <v>286</v>
      </c>
      <c r="E56" s="158"/>
      <c r="F56" s="158"/>
      <c r="G56" s="158"/>
      <c r="H56" s="158"/>
      <c r="I56" s="158"/>
      <c r="J56" s="158"/>
      <c r="K56" s="158"/>
      <c r="L56" s="158"/>
      <c r="M56" s="158"/>
      <c r="N56" s="158"/>
      <c r="O56" s="158"/>
      <c r="P56" s="158"/>
      <c r="Q56" s="158"/>
      <c r="R56" s="158"/>
      <c r="S56" s="158"/>
      <c r="T56" s="158"/>
      <c r="U56" s="158"/>
      <c r="V56" s="158"/>
      <c r="W56" s="158"/>
      <c r="X56" s="158"/>
      <c r="Y56" s="158"/>
      <c r="Z56" s="158"/>
      <c r="AA56" s="158"/>
      <c r="AB56" s="158"/>
      <c r="AC56" s="158"/>
      <c r="AD56" s="158"/>
      <c r="AE56" s="51"/>
    </row>
    <row r="57" spans="1:31" ht="15" customHeight="1">
      <c r="A57" s="51"/>
      <c r="D57" s="26"/>
      <c r="E57" s="5"/>
      <c r="F57" s="26"/>
      <c r="G57" s="26"/>
      <c r="H57" s="26"/>
      <c r="I57" s="26"/>
      <c r="J57" s="26"/>
      <c r="K57" s="26"/>
      <c r="L57" s="26"/>
      <c r="M57" s="26"/>
      <c r="N57" s="26"/>
      <c r="O57" s="26"/>
      <c r="P57" s="26"/>
      <c r="Q57" s="26"/>
      <c r="R57" s="26"/>
      <c r="S57" s="26"/>
      <c r="T57" s="26"/>
      <c r="U57" s="26"/>
      <c r="V57" s="26"/>
      <c r="W57" s="26"/>
      <c r="X57" s="26"/>
      <c r="Y57" s="26"/>
      <c r="Z57" s="26"/>
      <c r="AA57" s="26"/>
      <c r="AB57" s="26"/>
      <c r="AC57" s="26"/>
      <c r="AD57" s="26"/>
      <c r="AE57" s="51"/>
    </row>
    <row r="58" spans="1:31" ht="36" customHeight="1">
      <c r="A58" s="51"/>
      <c r="D58" s="158" t="s">
        <v>406</v>
      </c>
      <c r="E58" s="158"/>
      <c r="F58" s="158"/>
      <c r="G58" s="158"/>
      <c r="H58" s="158"/>
      <c r="I58" s="158"/>
      <c r="J58" s="158"/>
      <c r="K58" s="158"/>
      <c r="L58" s="158"/>
      <c r="M58" s="158"/>
      <c r="N58" s="158"/>
      <c r="O58" s="158"/>
      <c r="P58" s="158"/>
      <c r="Q58" s="158"/>
      <c r="R58" s="158"/>
      <c r="S58" s="158"/>
      <c r="T58" s="158"/>
      <c r="U58" s="158"/>
      <c r="V58" s="158"/>
      <c r="W58" s="158"/>
      <c r="X58" s="158"/>
      <c r="Y58" s="158"/>
      <c r="Z58" s="158"/>
      <c r="AA58" s="158"/>
      <c r="AB58" s="158"/>
      <c r="AC58" s="158"/>
      <c r="AD58" s="158"/>
      <c r="AE58" s="51"/>
    </row>
    <row r="59" spans="1:31" ht="15" customHeight="1">
      <c r="A59" s="51"/>
      <c r="D59" s="26"/>
      <c r="E59" s="26"/>
      <c r="F59" s="26"/>
      <c r="G59" s="26"/>
      <c r="H59" s="26"/>
      <c r="I59" s="26"/>
      <c r="J59" s="26"/>
      <c r="K59" s="26"/>
      <c r="L59" s="26"/>
      <c r="M59" s="26"/>
      <c r="N59" s="26"/>
      <c r="O59" s="26"/>
      <c r="P59" s="26"/>
      <c r="Q59" s="26"/>
      <c r="R59" s="26"/>
      <c r="S59" s="26"/>
      <c r="T59" s="26"/>
      <c r="U59" s="26"/>
      <c r="V59" s="26"/>
      <c r="W59" s="26"/>
      <c r="X59" s="26"/>
      <c r="Y59" s="26"/>
      <c r="Z59" s="26"/>
      <c r="AA59" s="26"/>
      <c r="AB59" s="26"/>
      <c r="AC59" s="26"/>
      <c r="AD59" s="26"/>
      <c r="AE59" s="51"/>
    </row>
    <row r="60" spans="1:31" ht="48" customHeight="1">
      <c r="A60" s="5"/>
      <c r="D60" s="158" t="s">
        <v>338</v>
      </c>
      <c r="E60" s="158"/>
      <c r="F60" s="158"/>
      <c r="G60" s="158"/>
      <c r="H60" s="158"/>
      <c r="I60" s="158"/>
      <c r="J60" s="158"/>
      <c r="K60" s="158"/>
      <c r="L60" s="158"/>
      <c r="M60" s="158"/>
      <c r="N60" s="158"/>
      <c r="O60" s="158"/>
      <c r="P60" s="158"/>
      <c r="Q60" s="158"/>
      <c r="R60" s="158"/>
      <c r="S60" s="158"/>
      <c r="T60" s="158"/>
      <c r="U60" s="158"/>
      <c r="V60" s="158"/>
      <c r="W60" s="158"/>
      <c r="X60" s="158"/>
      <c r="Y60" s="158"/>
      <c r="Z60" s="158"/>
      <c r="AA60" s="158"/>
      <c r="AB60" s="158"/>
      <c r="AC60" s="158"/>
      <c r="AD60" s="158"/>
    </row>
    <row r="61" spans="1:31" ht="15" customHeight="1">
      <c r="A61" s="5"/>
      <c r="D61" s="26"/>
      <c r="E61" s="26"/>
      <c r="F61" s="26"/>
      <c r="G61" s="26"/>
      <c r="H61" s="26"/>
      <c r="I61" s="26"/>
      <c r="J61" s="26"/>
      <c r="K61" s="26"/>
      <c r="L61" s="26"/>
      <c r="M61" s="26"/>
      <c r="N61" s="26"/>
      <c r="O61" s="26"/>
      <c r="P61" s="26"/>
      <c r="Q61" s="26"/>
      <c r="R61" s="26"/>
      <c r="S61" s="26"/>
      <c r="T61" s="26"/>
      <c r="U61" s="26"/>
      <c r="V61" s="26"/>
      <c r="W61" s="26"/>
      <c r="X61" s="26"/>
      <c r="Y61" s="26"/>
      <c r="Z61" s="26"/>
      <c r="AA61" s="26"/>
      <c r="AB61" s="26"/>
      <c r="AC61" s="26"/>
      <c r="AD61" s="26"/>
    </row>
    <row r="62" spans="1:31" ht="24" customHeight="1">
      <c r="A62" s="51"/>
      <c r="D62" s="158" t="s">
        <v>287</v>
      </c>
      <c r="E62" s="158"/>
      <c r="F62" s="158"/>
      <c r="G62" s="158"/>
      <c r="H62" s="158"/>
      <c r="I62" s="158"/>
      <c r="J62" s="158"/>
      <c r="K62" s="158"/>
      <c r="L62" s="158"/>
      <c r="M62" s="158"/>
      <c r="N62" s="158"/>
      <c r="O62" s="158"/>
      <c r="P62" s="158"/>
      <c r="Q62" s="158"/>
      <c r="R62" s="158"/>
      <c r="S62" s="158"/>
      <c r="T62" s="158"/>
      <c r="U62" s="158"/>
      <c r="V62" s="158"/>
      <c r="W62" s="158"/>
      <c r="X62" s="158"/>
      <c r="Y62" s="158"/>
      <c r="Z62" s="158"/>
      <c r="AA62" s="158"/>
      <c r="AB62" s="158"/>
      <c r="AC62" s="158"/>
      <c r="AD62" s="158"/>
      <c r="AE62" s="51"/>
    </row>
    <row r="63" spans="1:31" ht="15" customHeight="1">
      <c r="A63" s="51"/>
      <c r="D63" s="26"/>
      <c r="E63" s="5"/>
      <c r="F63" s="26"/>
      <c r="G63" s="26"/>
      <c r="H63" s="26"/>
      <c r="I63" s="26"/>
      <c r="J63" s="26"/>
      <c r="K63" s="26"/>
      <c r="L63" s="26"/>
      <c r="M63" s="26"/>
      <c r="N63" s="26"/>
      <c r="O63" s="26"/>
      <c r="P63" s="26"/>
      <c r="Q63" s="26"/>
      <c r="R63" s="26"/>
      <c r="S63" s="26"/>
      <c r="T63" s="26"/>
      <c r="U63" s="26"/>
      <c r="V63" s="26"/>
      <c r="W63" s="26"/>
      <c r="X63" s="26"/>
      <c r="Y63" s="26"/>
      <c r="Z63" s="26"/>
      <c r="AA63" s="26"/>
      <c r="AB63" s="26"/>
      <c r="AC63" s="26"/>
      <c r="AD63" s="26"/>
      <c r="AE63" s="51"/>
    </row>
    <row r="64" spans="1:31" ht="36" customHeight="1">
      <c r="A64" s="51"/>
      <c r="D64" s="158" t="s">
        <v>455</v>
      </c>
      <c r="E64" s="158"/>
      <c r="F64" s="158"/>
      <c r="G64" s="158"/>
      <c r="H64" s="158"/>
      <c r="I64" s="158"/>
      <c r="J64" s="158"/>
      <c r="K64" s="158"/>
      <c r="L64" s="158"/>
      <c r="M64" s="158"/>
      <c r="N64" s="158"/>
      <c r="O64" s="158"/>
      <c r="P64" s="158"/>
      <c r="Q64" s="158"/>
      <c r="R64" s="158"/>
      <c r="S64" s="158"/>
      <c r="T64" s="158"/>
      <c r="U64" s="158"/>
      <c r="V64" s="158"/>
      <c r="W64" s="158"/>
      <c r="X64" s="158"/>
      <c r="Y64" s="158"/>
      <c r="Z64" s="158"/>
      <c r="AA64" s="158"/>
      <c r="AB64" s="158"/>
      <c r="AC64" s="158"/>
      <c r="AD64" s="158"/>
      <c r="AE64" s="51"/>
    </row>
    <row r="65" spans="1:31" ht="15" customHeight="1">
      <c r="A65" s="51"/>
      <c r="D65" s="26"/>
      <c r="E65" s="26"/>
      <c r="F65" s="26"/>
      <c r="G65" s="26"/>
      <c r="H65" s="26"/>
      <c r="I65" s="26"/>
      <c r="J65" s="26"/>
      <c r="K65" s="26"/>
      <c r="L65" s="26"/>
      <c r="M65" s="26"/>
      <c r="N65" s="26"/>
      <c r="O65" s="26"/>
      <c r="P65" s="26"/>
      <c r="Q65" s="26"/>
      <c r="R65" s="26"/>
      <c r="S65" s="26"/>
      <c r="T65" s="26"/>
      <c r="U65" s="26"/>
      <c r="V65" s="26"/>
      <c r="W65" s="26"/>
      <c r="X65" s="26"/>
      <c r="Y65" s="26"/>
      <c r="Z65" s="26"/>
      <c r="AA65" s="26"/>
      <c r="AB65" s="26"/>
      <c r="AC65" s="26"/>
      <c r="AD65" s="26"/>
      <c r="AE65" s="51"/>
    </row>
    <row r="66" spans="1:31" ht="72" customHeight="1">
      <c r="A66" s="51"/>
      <c r="D66" s="158" t="s">
        <v>339</v>
      </c>
      <c r="E66" s="158"/>
      <c r="F66" s="158"/>
      <c r="G66" s="158"/>
      <c r="H66" s="158"/>
      <c r="I66" s="158"/>
      <c r="J66" s="158"/>
      <c r="K66" s="158"/>
      <c r="L66" s="158"/>
      <c r="M66" s="158"/>
      <c r="N66" s="158"/>
      <c r="O66" s="158"/>
      <c r="P66" s="158"/>
      <c r="Q66" s="158"/>
      <c r="R66" s="158"/>
      <c r="S66" s="158"/>
      <c r="T66" s="158"/>
      <c r="U66" s="158"/>
      <c r="V66" s="158"/>
      <c r="W66" s="158"/>
      <c r="X66" s="158"/>
      <c r="Y66" s="158"/>
      <c r="Z66" s="158"/>
      <c r="AA66" s="158"/>
      <c r="AB66" s="158"/>
      <c r="AC66" s="158"/>
      <c r="AD66" s="158"/>
      <c r="AE66" s="51"/>
    </row>
    <row r="67" spans="1:31" ht="15" customHeight="1">
      <c r="A67" s="51"/>
      <c r="D67" s="26"/>
      <c r="E67" s="26"/>
      <c r="F67" s="26"/>
      <c r="G67" s="26"/>
      <c r="H67" s="26"/>
      <c r="I67" s="26"/>
      <c r="J67" s="26"/>
      <c r="K67" s="26"/>
      <c r="L67" s="26"/>
      <c r="M67" s="26"/>
      <c r="N67" s="26"/>
      <c r="O67" s="26"/>
      <c r="P67" s="26"/>
      <c r="Q67" s="26"/>
      <c r="R67" s="26"/>
      <c r="S67" s="26"/>
      <c r="T67" s="26"/>
      <c r="U67" s="26"/>
      <c r="V67" s="26"/>
      <c r="W67" s="26"/>
      <c r="X67" s="26"/>
      <c r="Y67" s="26"/>
      <c r="Z67" s="26"/>
      <c r="AA67" s="26"/>
      <c r="AB67" s="26"/>
      <c r="AC67" s="26"/>
      <c r="AD67" s="26"/>
      <c r="AE67" s="51"/>
    </row>
    <row r="68" spans="1:31" ht="48" customHeight="1">
      <c r="A68" s="51"/>
      <c r="D68" s="158" t="s">
        <v>340</v>
      </c>
      <c r="E68" s="158"/>
      <c r="F68" s="158"/>
      <c r="G68" s="158"/>
      <c r="H68" s="158"/>
      <c r="I68" s="158"/>
      <c r="J68" s="158"/>
      <c r="K68" s="158"/>
      <c r="L68" s="158"/>
      <c r="M68" s="158"/>
      <c r="N68" s="158"/>
      <c r="O68" s="158"/>
      <c r="P68" s="158"/>
      <c r="Q68" s="158"/>
      <c r="R68" s="158"/>
      <c r="S68" s="158"/>
      <c r="T68" s="158"/>
      <c r="U68" s="158"/>
      <c r="V68" s="158"/>
      <c r="W68" s="158"/>
      <c r="X68" s="158"/>
      <c r="Y68" s="158"/>
      <c r="Z68" s="158"/>
      <c r="AA68" s="158"/>
      <c r="AB68" s="158"/>
      <c r="AC68" s="158"/>
      <c r="AD68" s="158"/>
      <c r="AE68" s="51"/>
    </row>
    <row r="69" spans="1:31" ht="15" customHeight="1">
      <c r="A69" s="51"/>
      <c r="D69" s="53"/>
      <c r="E69" s="26"/>
      <c r="F69" s="26"/>
      <c r="G69" s="26"/>
      <c r="H69" s="26"/>
      <c r="I69" s="26"/>
      <c r="J69" s="26"/>
      <c r="K69" s="26"/>
      <c r="L69" s="26"/>
      <c r="M69" s="26"/>
      <c r="N69" s="26"/>
      <c r="O69" s="26"/>
      <c r="P69" s="26"/>
      <c r="Q69" s="26"/>
      <c r="R69" s="26"/>
      <c r="S69" s="26"/>
      <c r="T69" s="26"/>
      <c r="U69" s="26"/>
      <c r="V69" s="26"/>
      <c r="W69" s="26"/>
      <c r="X69" s="26"/>
      <c r="Y69" s="26"/>
      <c r="Z69" s="26"/>
      <c r="AA69" s="26"/>
      <c r="AB69" s="26"/>
      <c r="AC69" s="26"/>
      <c r="AD69" s="26"/>
      <c r="AE69" s="51"/>
    </row>
    <row r="70" spans="1:31" ht="36" customHeight="1">
      <c r="A70" s="51"/>
      <c r="D70" s="158" t="s">
        <v>288</v>
      </c>
      <c r="E70" s="158"/>
      <c r="F70" s="158"/>
      <c r="G70" s="158"/>
      <c r="H70" s="158"/>
      <c r="I70" s="158"/>
      <c r="J70" s="158"/>
      <c r="K70" s="158"/>
      <c r="L70" s="158"/>
      <c r="M70" s="158"/>
      <c r="N70" s="158"/>
      <c r="O70" s="158"/>
      <c r="P70" s="158"/>
      <c r="Q70" s="158"/>
      <c r="R70" s="158"/>
      <c r="S70" s="158"/>
      <c r="T70" s="158"/>
      <c r="U70" s="158"/>
      <c r="V70" s="158"/>
      <c r="W70" s="158"/>
      <c r="X70" s="158"/>
      <c r="Y70" s="158"/>
      <c r="Z70" s="158"/>
      <c r="AA70" s="158"/>
      <c r="AB70" s="158"/>
      <c r="AC70" s="158"/>
      <c r="AD70" s="158"/>
      <c r="AE70" s="51"/>
    </row>
    <row r="71" spans="1:31" ht="15" customHeight="1">
      <c r="A71" s="51"/>
      <c r="D71" s="26"/>
      <c r="E71" s="26"/>
      <c r="F71" s="26"/>
      <c r="G71" s="26"/>
      <c r="H71" s="26"/>
      <c r="I71" s="26"/>
      <c r="J71" s="26"/>
      <c r="K71" s="26"/>
      <c r="L71" s="26"/>
      <c r="M71" s="26"/>
      <c r="N71" s="26"/>
      <c r="O71" s="26"/>
      <c r="P71" s="26"/>
      <c r="Q71" s="26"/>
      <c r="R71" s="26"/>
      <c r="S71" s="26"/>
      <c r="T71" s="26"/>
      <c r="U71" s="26"/>
      <c r="V71" s="26"/>
      <c r="W71" s="26"/>
      <c r="X71" s="26"/>
      <c r="Y71" s="26"/>
      <c r="Z71" s="26"/>
      <c r="AA71" s="26"/>
      <c r="AB71" s="26"/>
      <c r="AC71" s="26"/>
      <c r="AD71" s="26"/>
      <c r="AE71" s="51"/>
    </row>
    <row r="72" spans="1:31" ht="24" customHeight="1">
      <c r="A72" s="51"/>
      <c r="D72" s="158" t="s">
        <v>289</v>
      </c>
      <c r="E72" s="158"/>
      <c r="F72" s="158"/>
      <c r="G72" s="158"/>
      <c r="H72" s="158"/>
      <c r="I72" s="158"/>
      <c r="J72" s="158"/>
      <c r="K72" s="158"/>
      <c r="L72" s="158"/>
      <c r="M72" s="158"/>
      <c r="N72" s="158"/>
      <c r="O72" s="158"/>
      <c r="P72" s="158"/>
      <c r="Q72" s="158"/>
      <c r="R72" s="158"/>
      <c r="S72" s="158"/>
      <c r="T72" s="158"/>
      <c r="U72" s="158"/>
      <c r="V72" s="158"/>
      <c r="W72" s="158"/>
      <c r="X72" s="158"/>
      <c r="Y72" s="158"/>
      <c r="Z72" s="158"/>
      <c r="AA72" s="158"/>
      <c r="AB72" s="158"/>
      <c r="AC72" s="158"/>
      <c r="AD72" s="158"/>
      <c r="AE72" s="51"/>
    </row>
    <row r="73" spans="1:31" ht="15" customHeight="1">
      <c r="A73" s="51"/>
      <c r="D73" s="26"/>
      <c r="E73" s="5"/>
      <c r="F73" s="26"/>
      <c r="G73" s="26"/>
      <c r="H73" s="26"/>
      <c r="I73" s="26"/>
      <c r="J73" s="26"/>
      <c r="K73" s="26"/>
      <c r="L73" s="26"/>
      <c r="M73" s="26"/>
      <c r="N73" s="26"/>
      <c r="O73" s="26"/>
      <c r="P73" s="26"/>
      <c r="Q73" s="26"/>
      <c r="R73" s="26"/>
      <c r="S73" s="26"/>
      <c r="T73" s="26"/>
      <c r="U73" s="26"/>
      <c r="V73" s="26"/>
      <c r="W73" s="26"/>
      <c r="X73" s="26"/>
      <c r="Y73" s="26"/>
      <c r="Z73" s="26"/>
      <c r="AA73" s="26"/>
      <c r="AB73" s="26"/>
      <c r="AC73" s="26"/>
      <c r="AD73" s="26"/>
      <c r="AE73" s="51"/>
    </row>
    <row r="74" spans="1:31" ht="48" customHeight="1">
      <c r="A74" s="51"/>
      <c r="D74" s="158" t="s">
        <v>290</v>
      </c>
      <c r="E74" s="158"/>
      <c r="F74" s="158"/>
      <c r="G74" s="158"/>
      <c r="H74" s="158"/>
      <c r="I74" s="158"/>
      <c r="J74" s="158"/>
      <c r="K74" s="158"/>
      <c r="L74" s="158"/>
      <c r="M74" s="158"/>
      <c r="N74" s="158"/>
      <c r="O74" s="158"/>
      <c r="P74" s="158"/>
      <c r="Q74" s="158"/>
      <c r="R74" s="158"/>
      <c r="S74" s="158"/>
      <c r="T74" s="158"/>
      <c r="U74" s="158"/>
      <c r="V74" s="158"/>
      <c r="W74" s="158"/>
      <c r="X74" s="158"/>
      <c r="Y74" s="158"/>
      <c r="Z74" s="158"/>
      <c r="AA74" s="158"/>
      <c r="AB74" s="158"/>
      <c r="AC74" s="158"/>
      <c r="AD74" s="158"/>
      <c r="AE74" s="51"/>
    </row>
    <row r="75" spans="1:31" ht="15" customHeight="1">
      <c r="A75" s="51"/>
      <c r="D75" s="26"/>
      <c r="E75" s="26"/>
      <c r="F75" s="26"/>
      <c r="G75" s="26"/>
      <c r="H75" s="26"/>
      <c r="I75" s="26"/>
      <c r="J75" s="26"/>
      <c r="K75" s="26"/>
      <c r="L75" s="26"/>
      <c r="M75" s="26"/>
      <c r="N75" s="26"/>
      <c r="O75" s="26"/>
      <c r="P75" s="26"/>
      <c r="Q75" s="26"/>
      <c r="R75" s="26"/>
      <c r="S75" s="26"/>
      <c r="T75" s="26"/>
      <c r="U75" s="26"/>
      <c r="V75" s="26"/>
      <c r="W75" s="26"/>
      <c r="X75" s="26"/>
      <c r="Y75" s="26"/>
      <c r="Z75" s="26"/>
      <c r="AA75" s="26"/>
      <c r="AB75" s="26"/>
      <c r="AC75" s="26"/>
      <c r="AD75" s="26"/>
      <c r="AE75" s="51"/>
    </row>
    <row r="76" spans="1:31" ht="60" customHeight="1">
      <c r="A76" s="51"/>
      <c r="D76" s="158" t="s">
        <v>291</v>
      </c>
      <c r="E76" s="158"/>
      <c r="F76" s="158"/>
      <c r="G76" s="158"/>
      <c r="H76" s="158"/>
      <c r="I76" s="158"/>
      <c r="J76" s="158"/>
      <c r="K76" s="158"/>
      <c r="L76" s="158"/>
      <c r="M76" s="158"/>
      <c r="N76" s="158"/>
      <c r="O76" s="158"/>
      <c r="P76" s="158"/>
      <c r="Q76" s="158"/>
      <c r="R76" s="158"/>
      <c r="S76" s="158"/>
      <c r="T76" s="158"/>
      <c r="U76" s="158"/>
      <c r="V76" s="158"/>
      <c r="W76" s="158"/>
      <c r="X76" s="158"/>
      <c r="Y76" s="158"/>
      <c r="Z76" s="158"/>
      <c r="AA76" s="158"/>
      <c r="AB76" s="158"/>
      <c r="AC76" s="158"/>
      <c r="AD76" s="158"/>
      <c r="AE76" s="51"/>
    </row>
    <row r="77" spans="1:31" ht="15" customHeight="1">
      <c r="A77" s="51"/>
      <c r="D77" s="26"/>
      <c r="E77" s="5"/>
      <c r="F77" s="26"/>
      <c r="G77" s="26"/>
      <c r="H77" s="26"/>
      <c r="I77" s="26"/>
      <c r="J77" s="26"/>
      <c r="K77" s="26"/>
      <c r="L77" s="26"/>
      <c r="M77" s="26"/>
      <c r="N77" s="26"/>
      <c r="O77" s="26"/>
      <c r="P77" s="26"/>
      <c r="Q77" s="26"/>
      <c r="R77" s="26"/>
      <c r="S77" s="26"/>
      <c r="T77" s="26"/>
      <c r="U77" s="26"/>
      <c r="V77" s="26"/>
      <c r="W77" s="26"/>
      <c r="X77" s="26"/>
      <c r="Y77" s="26"/>
      <c r="Z77" s="26"/>
      <c r="AA77" s="26"/>
      <c r="AB77" s="26"/>
      <c r="AC77" s="26"/>
      <c r="AD77" s="26"/>
      <c r="AE77" s="51"/>
    </row>
    <row r="78" spans="1:31" ht="36" customHeight="1">
      <c r="A78" s="51"/>
      <c r="D78" s="158" t="s">
        <v>292</v>
      </c>
      <c r="E78" s="158"/>
      <c r="F78" s="158"/>
      <c r="G78" s="158"/>
      <c r="H78" s="158"/>
      <c r="I78" s="158"/>
      <c r="J78" s="158"/>
      <c r="K78" s="158"/>
      <c r="L78" s="158"/>
      <c r="M78" s="158"/>
      <c r="N78" s="158"/>
      <c r="O78" s="158"/>
      <c r="P78" s="158"/>
      <c r="Q78" s="158"/>
      <c r="R78" s="158"/>
      <c r="S78" s="158"/>
      <c r="T78" s="158"/>
      <c r="U78" s="158"/>
      <c r="V78" s="158"/>
      <c r="W78" s="158"/>
      <c r="X78" s="158"/>
      <c r="Y78" s="158"/>
      <c r="Z78" s="158"/>
      <c r="AA78" s="158"/>
      <c r="AB78" s="158"/>
      <c r="AC78" s="158"/>
      <c r="AD78" s="158"/>
      <c r="AE78" s="51"/>
    </row>
    <row r="79" spans="1:31" ht="15" customHeight="1">
      <c r="A79" s="51"/>
      <c r="D79" s="26"/>
      <c r="E79" s="26"/>
      <c r="F79" s="26"/>
      <c r="G79" s="26"/>
      <c r="H79" s="26"/>
      <c r="I79" s="26"/>
      <c r="J79" s="26"/>
      <c r="K79" s="26"/>
      <c r="L79" s="26"/>
      <c r="M79" s="26"/>
      <c r="N79" s="26"/>
      <c r="O79" s="26"/>
      <c r="P79" s="26"/>
      <c r="Q79" s="26"/>
      <c r="R79" s="26"/>
      <c r="S79" s="26"/>
      <c r="T79" s="26"/>
      <c r="U79" s="26"/>
      <c r="V79" s="26"/>
      <c r="W79" s="26"/>
      <c r="X79" s="26"/>
      <c r="Y79" s="26"/>
      <c r="Z79" s="26"/>
      <c r="AA79" s="26"/>
      <c r="AB79" s="26"/>
      <c r="AC79" s="26"/>
      <c r="AD79" s="26"/>
      <c r="AE79" s="51"/>
    </row>
    <row r="80" spans="1:31" ht="24" customHeight="1">
      <c r="A80" s="51"/>
      <c r="D80" s="158" t="s">
        <v>293</v>
      </c>
      <c r="E80" s="158"/>
      <c r="F80" s="158"/>
      <c r="G80" s="158"/>
      <c r="H80" s="158"/>
      <c r="I80" s="158"/>
      <c r="J80" s="158"/>
      <c r="K80" s="158"/>
      <c r="L80" s="158"/>
      <c r="M80" s="158"/>
      <c r="N80" s="158"/>
      <c r="O80" s="158"/>
      <c r="P80" s="158"/>
      <c r="Q80" s="158"/>
      <c r="R80" s="158"/>
      <c r="S80" s="158"/>
      <c r="T80" s="158"/>
      <c r="U80" s="158"/>
      <c r="V80" s="158"/>
      <c r="W80" s="158"/>
      <c r="X80" s="158"/>
      <c r="Y80" s="158"/>
      <c r="Z80" s="158"/>
      <c r="AA80" s="158"/>
      <c r="AB80" s="158"/>
      <c r="AC80" s="158"/>
      <c r="AD80" s="158"/>
      <c r="AE80" s="51"/>
    </row>
    <row r="81" spans="1:31" ht="15" customHeight="1">
      <c r="A81" s="51"/>
      <c r="D81" s="26"/>
      <c r="E81" s="26"/>
      <c r="F81" s="26"/>
      <c r="G81" s="26"/>
      <c r="H81" s="26"/>
      <c r="I81" s="26"/>
      <c r="J81" s="26"/>
      <c r="K81" s="26"/>
      <c r="L81" s="26"/>
      <c r="M81" s="26"/>
      <c r="N81" s="26"/>
      <c r="O81" s="26"/>
      <c r="P81" s="26"/>
      <c r="Q81" s="26"/>
      <c r="R81" s="26"/>
      <c r="S81" s="26"/>
      <c r="T81" s="26"/>
      <c r="U81" s="26"/>
      <c r="V81" s="26"/>
      <c r="W81" s="26"/>
      <c r="X81" s="26"/>
      <c r="Y81" s="26"/>
      <c r="Z81" s="26"/>
      <c r="AA81" s="26"/>
      <c r="AB81" s="26"/>
      <c r="AC81" s="26"/>
      <c r="AD81" s="26"/>
      <c r="AE81" s="51"/>
    </row>
    <row r="82" spans="1:31" ht="36" customHeight="1">
      <c r="A82" s="51"/>
      <c r="D82" s="158" t="s">
        <v>294</v>
      </c>
      <c r="E82" s="158"/>
      <c r="F82" s="158"/>
      <c r="G82" s="158"/>
      <c r="H82" s="158"/>
      <c r="I82" s="158"/>
      <c r="J82" s="158"/>
      <c r="K82" s="158"/>
      <c r="L82" s="158"/>
      <c r="M82" s="158"/>
      <c r="N82" s="158"/>
      <c r="O82" s="158"/>
      <c r="P82" s="158"/>
      <c r="Q82" s="158"/>
      <c r="R82" s="158"/>
      <c r="S82" s="158"/>
      <c r="T82" s="158"/>
      <c r="U82" s="158"/>
      <c r="V82" s="158"/>
      <c r="W82" s="158"/>
      <c r="X82" s="158"/>
      <c r="Y82" s="158"/>
      <c r="Z82" s="158"/>
      <c r="AA82" s="158"/>
      <c r="AB82" s="158"/>
      <c r="AC82" s="158"/>
      <c r="AD82" s="158"/>
      <c r="AE82" s="51"/>
    </row>
    <row r="83" spans="1:31" ht="15" customHeight="1">
      <c r="A83" s="51"/>
      <c r="D83" s="26"/>
      <c r="E83" s="5"/>
      <c r="F83" s="26"/>
      <c r="G83" s="26"/>
      <c r="H83" s="26"/>
      <c r="I83" s="26"/>
      <c r="J83" s="26"/>
      <c r="K83" s="26"/>
      <c r="L83" s="26"/>
      <c r="M83" s="26"/>
      <c r="N83" s="26"/>
      <c r="O83" s="26"/>
      <c r="P83" s="26"/>
      <c r="Q83" s="26"/>
      <c r="R83" s="26"/>
      <c r="S83" s="26"/>
      <c r="T83" s="26"/>
      <c r="U83" s="26"/>
      <c r="V83" s="26"/>
      <c r="W83" s="26"/>
      <c r="X83" s="26"/>
      <c r="Y83" s="26"/>
      <c r="Z83" s="26"/>
      <c r="AA83" s="26"/>
      <c r="AB83" s="26"/>
      <c r="AC83" s="26"/>
      <c r="AD83" s="26"/>
      <c r="AE83" s="51"/>
    </row>
    <row r="84" spans="1:31" ht="36" customHeight="1">
      <c r="A84" s="51"/>
      <c r="D84" s="158" t="s">
        <v>295</v>
      </c>
      <c r="E84" s="158"/>
      <c r="F84" s="158"/>
      <c r="G84" s="158"/>
      <c r="H84" s="158"/>
      <c r="I84" s="158"/>
      <c r="J84" s="158"/>
      <c r="K84" s="158"/>
      <c r="L84" s="158"/>
      <c r="M84" s="158"/>
      <c r="N84" s="158"/>
      <c r="O84" s="158"/>
      <c r="P84" s="158"/>
      <c r="Q84" s="158"/>
      <c r="R84" s="158"/>
      <c r="S84" s="158"/>
      <c r="T84" s="158"/>
      <c r="U84" s="158"/>
      <c r="V84" s="158"/>
      <c r="W84" s="158"/>
      <c r="X84" s="158"/>
      <c r="Y84" s="158"/>
      <c r="Z84" s="158"/>
      <c r="AA84" s="158"/>
      <c r="AB84" s="158"/>
      <c r="AC84" s="158"/>
      <c r="AD84" s="158"/>
      <c r="AE84" s="51"/>
    </row>
    <row r="85" spans="1:31" ht="15" customHeight="1">
      <c r="A85" s="51"/>
      <c r="D85" s="26"/>
      <c r="E85" s="5"/>
      <c r="F85" s="26"/>
      <c r="G85" s="26"/>
      <c r="H85" s="26"/>
      <c r="I85" s="26"/>
      <c r="J85" s="26"/>
      <c r="K85" s="26"/>
      <c r="L85" s="26"/>
      <c r="M85" s="26"/>
      <c r="N85" s="26"/>
      <c r="O85" s="26"/>
      <c r="P85" s="26"/>
      <c r="Q85" s="26"/>
      <c r="R85" s="26"/>
      <c r="S85" s="26"/>
      <c r="T85" s="26"/>
      <c r="U85" s="26"/>
      <c r="V85" s="26"/>
      <c r="W85" s="26"/>
      <c r="X85" s="26"/>
      <c r="Y85" s="26"/>
      <c r="Z85" s="26"/>
      <c r="AA85" s="26"/>
      <c r="AB85" s="26"/>
      <c r="AC85" s="26"/>
      <c r="AD85" s="26"/>
      <c r="AE85" s="51"/>
    </row>
    <row r="86" spans="1:31" ht="48" customHeight="1">
      <c r="A86" s="51"/>
      <c r="D86" s="158" t="s">
        <v>296</v>
      </c>
      <c r="E86" s="158"/>
      <c r="F86" s="158"/>
      <c r="G86" s="158"/>
      <c r="H86" s="158"/>
      <c r="I86" s="158"/>
      <c r="J86" s="158"/>
      <c r="K86" s="158"/>
      <c r="L86" s="158"/>
      <c r="M86" s="158"/>
      <c r="N86" s="158"/>
      <c r="O86" s="158"/>
      <c r="P86" s="158"/>
      <c r="Q86" s="158"/>
      <c r="R86" s="158"/>
      <c r="S86" s="158"/>
      <c r="T86" s="158"/>
      <c r="U86" s="158"/>
      <c r="V86" s="158"/>
      <c r="W86" s="158"/>
      <c r="X86" s="158"/>
      <c r="Y86" s="158"/>
      <c r="Z86" s="158"/>
      <c r="AA86" s="158"/>
      <c r="AB86" s="158"/>
      <c r="AC86" s="158"/>
      <c r="AD86" s="158"/>
      <c r="AE86" s="51"/>
    </row>
    <row r="87" spans="1:31" ht="15" customHeight="1">
      <c r="A87" s="51"/>
      <c r="E87" s="42"/>
      <c r="F87" s="26"/>
      <c r="G87" s="26"/>
      <c r="H87" s="26"/>
      <c r="I87" s="26"/>
      <c r="J87" s="26"/>
      <c r="K87" s="26"/>
      <c r="L87" s="26"/>
      <c r="M87" s="26"/>
      <c r="N87" s="26"/>
      <c r="O87" s="26"/>
      <c r="P87" s="26"/>
      <c r="Q87" s="26"/>
      <c r="AE87" s="51"/>
    </row>
    <row r="88" spans="1:31" ht="24" customHeight="1">
      <c r="A88" s="51"/>
      <c r="D88" s="158" t="s">
        <v>297</v>
      </c>
      <c r="E88" s="158"/>
      <c r="F88" s="158"/>
      <c r="G88" s="158"/>
      <c r="H88" s="158"/>
      <c r="I88" s="158"/>
      <c r="J88" s="158"/>
      <c r="K88" s="158"/>
      <c r="L88" s="158"/>
      <c r="M88" s="158"/>
      <c r="N88" s="158"/>
      <c r="O88" s="158"/>
      <c r="P88" s="158"/>
      <c r="Q88" s="158"/>
      <c r="R88" s="158"/>
      <c r="S88" s="158"/>
      <c r="T88" s="158"/>
      <c r="U88" s="158"/>
      <c r="V88" s="158"/>
      <c r="W88" s="158"/>
      <c r="X88" s="158"/>
      <c r="Y88" s="158"/>
      <c r="Z88" s="158"/>
      <c r="AA88" s="158"/>
      <c r="AB88" s="158"/>
      <c r="AC88" s="158"/>
      <c r="AD88" s="158"/>
      <c r="AE88" s="51"/>
    </row>
    <row r="89" spans="1:31" ht="15" customHeight="1">
      <c r="A89" s="51"/>
      <c r="E89" s="5"/>
      <c r="AE89" s="51"/>
    </row>
    <row r="90" spans="1:31" ht="48" customHeight="1">
      <c r="A90" s="51"/>
      <c r="D90" s="158" t="s">
        <v>298</v>
      </c>
      <c r="E90" s="158"/>
      <c r="F90" s="158"/>
      <c r="G90" s="158"/>
      <c r="H90" s="158"/>
      <c r="I90" s="158"/>
      <c r="J90" s="158"/>
      <c r="K90" s="158"/>
      <c r="L90" s="158"/>
      <c r="M90" s="158"/>
      <c r="N90" s="158"/>
      <c r="O90" s="158"/>
      <c r="P90" s="158"/>
      <c r="Q90" s="158"/>
      <c r="R90" s="158"/>
      <c r="S90" s="158"/>
      <c r="T90" s="158"/>
      <c r="U90" s="158"/>
      <c r="V90" s="158"/>
      <c r="W90" s="158"/>
      <c r="X90" s="158"/>
      <c r="Y90" s="158"/>
      <c r="Z90" s="158"/>
      <c r="AA90" s="158"/>
      <c r="AB90" s="158"/>
      <c r="AC90" s="158"/>
      <c r="AD90" s="158"/>
      <c r="AE90" s="51"/>
    </row>
    <row r="91" spans="1:31" ht="15" customHeight="1">
      <c r="A91" s="51"/>
      <c r="AE91" s="51"/>
    </row>
    <row r="92" spans="1:31" ht="72" customHeight="1">
      <c r="A92" s="51"/>
      <c r="D92" s="158" t="s">
        <v>341</v>
      </c>
      <c r="E92" s="158"/>
      <c r="F92" s="158"/>
      <c r="G92" s="158"/>
      <c r="H92" s="158"/>
      <c r="I92" s="158"/>
      <c r="J92" s="158"/>
      <c r="K92" s="158"/>
      <c r="L92" s="158"/>
      <c r="M92" s="158"/>
      <c r="N92" s="158"/>
      <c r="O92" s="158"/>
      <c r="P92" s="158"/>
      <c r="Q92" s="158"/>
      <c r="R92" s="158"/>
      <c r="S92" s="158"/>
      <c r="T92" s="158"/>
      <c r="U92" s="158"/>
      <c r="V92" s="158"/>
      <c r="W92" s="158"/>
      <c r="X92" s="158"/>
      <c r="Y92" s="158"/>
      <c r="Z92" s="158"/>
      <c r="AA92" s="158"/>
      <c r="AB92" s="158"/>
      <c r="AC92" s="158"/>
      <c r="AD92" s="158"/>
      <c r="AE92" s="51"/>
    </row>
    <row r="93" spans="1:31" ht="15" customHeight="1">
      <c r="A93" s="51"/>
      <c r="AE93" s="51"/>
    </row>
    <row r="94" spans="1:31" ht="48" customHeight="1">
      <c r="A94" s="51"/>
      <c r="D94" s="158" t="s">
        <v>299</v>
      </c>
      <c r="E94" s="158"/>
      <c r="F94" s="158"/>
      <c r="G94" s="158"/>
      <c r="H94" s="158"/>
      <c r="I94" s="158"/>
      <c r="J94" s="158"/>
      <c r="K94" s="158"/>
      <c r="L94" s="158"/>
      <c r="M94" s="158"/>
      <c r="N94" s="158"/>
      <c r="O94" s="158"/>
      <c r="P94" s="158"/>
      <c r="Q94" s="158"/>
      <c r="R94" s="158"/>
      <c r="S94" s="158"/>
      <c r="T94" s="158"/>
      <c r="U94" s="158"/>
      <c r="V94" s="158"/>
      <c r="W94" s="158"/>
      <c r="X94" s="158"/>
      <c r="Y94" s="158"/>
      <c r="Z94" s="158"/>
      <c r="AA94" s="158"/>
      <c r="AB94" s="158"/>
      <c r="AC94" s="158"/>
      <c r="AD94" s="158"/>
      <c r="AE94" s="51"/>
    </row>
    <row r="95" spans="1:31" ht="15" customHeight="1">
      <c r="A95" s="51"/>
      <c r="AE95" s="51"/>
    </row>
    <row r="96" spans="1:31" ht="48" customHeight="1">
      <c r="A96" s="51"/>
      <c r="D96" s="158" t="s">
        <v>342</v>
      </c>
      <c r="E96" s="158"/>
      <c r="F96" s="158"/>
      <c r="G96" s="158"/>
      <c r="H96" s="158"/>
      <c r="I96" s="158"/>
      <c r="J96" s="158"/>
      <c r="K96" s="158"/>
      <c r="L96" s="158"/>
      <c r="M96" s="158"/>
      <c r="N96" s="158"/>
      <c r="O96" s="158"/>
      <c r="P96" s="158"/>
      <c r="Q96" s="158"/>
      <c r="R96" s="158"/>
      <c r="S96" s="158"/>
      <c r="T96" s="158"/>
      <c r="U96" s="158"/>
      <c r="V96" s="158"/>
      <c r="W96" s="158"/>
      <c r="X96" s="158"/>
      <c r="Y96" s="158"/>
      <c r="Z96" s="158"/>
      <c r="AA96" s="158"/>
      <c r="AB96" s="158"/>
      <c r="AC96" s="158"/>
      <c r="AD96" s="158"/>
      <c r="AE96" s="51"/>
    </row>
    <row r="97" spans="1:31" ht="15" customHeight="1">
      <c r="A97" s="51"/>
      <c r="AE97" s="51"/>
    </row>
    <row r="98" spans="1:31" ht="36" customHeight="1">
      <c r="A98" s="51"/>
      <c r="D98" s="158" t="s">
        <v>343</v>
      </c>
      <c r="E98" s="158"/>
      <c r="F98" s="158"/>
      <c r="G98" s="158"/>
      <c r="H98" s="158"/>
      <c r="I98" s="158"/>
      <c r="J98" s="158"/>
      <c r="K98" s="158"/>
      <c r="L98" s="158"/>
      <c r="M98" s="158"/>
      <c r="N98" s="158"/>
      <c r="O98" s="158"/>
      <c r="P98" s="158"/>
      <c r="Q98" s="158"/>
      <c r="R98" s="158"/>
      <c r="S98" s="158"/>
      <c r="T98" s="158"/>
      <c r="U98" s="158"/>
      <c r="V98" s="158"/>
      <c r="W98" s="158"/>
      <c r="X98" s="158"/>
      <c r="Y98" s="158"/>
      <c r="Z98" s="158"/>
      <c r="AA98" s="158"/>
      <c r="AB98" s="158"/>
      <c r="AC98" s="158"/>
      <c r="AD98" s="158"/>
      <c r="AE98" s="51"/>
    </row>
    <row r="99" spans="1:31" ht="15" customHeight="1">
      <c r="A99" s="51"/>
      <c r="AE99" s="51"/>
    </row>
    <row r="100" spans="1:31" ht="24" customHeight="1">
      <c r="A100" s="51"/>
      <c r="D100" s="158" t="s">
        <v>300</v>
      </c>
      <c r="E100" s="158"/>
      <c r="F100" s="158"/>
      <c r="G100" s="158"/>
      <c r="H100" s="158"/>
      <c r="I100" s="158"/>
      <c r="J100" s="158"/>
      <c r="K100" s="158"/>
      <c r="L100" s="158"/>
      <c r="M100" s="158"/>
      <c r="N100" s="158"/>
      <c r="O100" s="158"/>
      <c r="P100" s="158"/>
      <c r="Q100" s="158"/>
      <c r="R100" s="158"/>
      <c r="S100" s="158"/>
      <c r="T100" s="158"/>
      <c r="U100" s="158"/>
      <c r="V100" s="158"/>
      <c r="W100" s="158"/>
      <c r="X100" s="158"/>
      <c r="Y100" s="158"/>
      <c r="Z100" s="158"/>
      <c r="AA100" s="158"/>
      <c r="AB100" s="158"/>
      <c r="AC100" s="158"/>
      <c r="AD100" s="158"/>
      <c r="AE100" s="51"/>
    </row>
    <row r="101" spans="1:31" ht="15" customHeight="1">
      <c r="A101" s="51"/>
      <c r="B101" s="26"/>
      <c r="C101" s="26"/>
      <c r="D101" s="26"/>
      <c r="E101" s="26"/>
      <c r="F101" s="26"/>
      <c r="G101" s="26"/>
      <c r="H101" s="26"/>
      <c r="I101" s="26"/>
      <c r="J101" s="26"/>
      <c r="K101" s="26"/>
      <c r="L101" s="26"/>
      <c r="M101" s="26"/>
      <c r="N101" s="26"/>
      <c r="O101" s="26"/>
      <c r="P101" s="26"/>
      <c r="Q101" s="26"/>
      <c r="R101" s="26"/>
      <c r="S101" s="26"/>
      <c r="T101" s="26"/>
      <c r="U101" s="26"/>
      <c r="V101" s="26"/>
      <c r="W101" s="26"/>
      <c r="X101" s="26"/>
      <c r="Y101" s="26"/>
      <c r="Z101" s="26"/>
      <c r="AA101" s="26"/>
      <c r="AB101" s="26"/>
      <c r="AC101" s="26"/>
      <c r="AD101" s="26"/>
      <c r="AE101" s="51"/>
    </row>
    <row r="102" spans="1:31" ht="15" customHeight="1">
      <c r="A102" s="51"/>
      <c r="B102" s="52" t="s">
        <v>301</v>
      </c>
      <c r="C102" s="52"/>
      <c r="D102" s="52"/>
      <c r="E102" s="52"/>
      <c r="F102" s="52"/>
      <c r="G102" s="52"/>
      <c r="H102" s="52"/>
      <c r="I102" s="52"/>
      <c r="J102" s="52"/>
      <c r="K102" s="52"/>
      <c r="L102" s="52"/>
      <c r="M102" s="52"/>
      <c r="N102" s="52"/>
      <c r="O102" s="52"/>
      <c r="P102" s="52"/>
      <c r="Q102" s="52"/>
      <c r="R102" s="52"/>
      <c r="S102" s="52"/>
      <c r="T102" s="52"/>
      <c r="U102" s="52"/>
      <c r="V102" s="52"/>
      <c r="W102" s="52"/>
      <c r="X102" s="52"/>
      <c r="Y102" s="52"/>
      <c r="Z102" s="52"/>
      <c r="AA102" s="52"/>
      <c r="AB102" s="52"/>
      <c r="AC102" s="52"/>
      <c r="AD102" s="52"/>
      <c r="AE102" s="51"/>
    </row>
    <row r="103" spans="1:31" ht="36" customHeight="1">
      <c r="A103" s="51"/>
      <c r="B103" s="54"/>
      <c r="C103" s="158" t="s">
        <v>302</v>
      </c>
      <c r="D103" s="158"/>
      <c r="E103" s="158"/>
      <c r="F103" s="158"/>
      <c r="G103" s="158"/>
      <c r="H103" s="158"/>
      <c r="I103" s="158"/>
      <c r="J103" s="158"/>
      <c r="K103" s="158"/>
      <c r="L103" s="158"/>
      <c r="M103" s="158"/>
      <c r="N103" s="158"/>
      <c r="O103" s="158"/>
      <c r="P103" s="158"/>
      <c r="Q103" s="158"/>
      <c r="R103" s="158"/>
      <c r="S103" s="158"/>
      <c r="T103" s="158"/>
      <c r="U103" s="158"/>
      <c r="V103" s="158"/>
      <c r="W103" s="158"/>
      <c r="X103" s="158"/>
      <c r="Y103" s="158"/>
      <c r="Z103" s="158"/>
      <c r="AA103" s="158"/>
      <c r="AB103" s="158"/>
      <c r="AC103" s="158"/>
      <c r="AD103" s="158"/>
      <c r="AE103" s="51"/>
    </row>
    <row r="104" spans="1:31" ht="15" customHeight="1"/>
    <row r="105" spans="1:31" ht="15" customHeight="1"/>
    <row r="106" spans="1:31" ht="15" customHeight="1"/>
    <row r="107" spans="1:31" ht="15" customHeight="1"/>
    <row r="108" spans="1:31" ht="15" customHeight="1"/>
    <row r="109" spans="1:31" ht="15" customHeight="1"/>
  </sheetData>
  <sheetProtection algorithmName="SHA-512" hashValue="u08X9vA6v9GghkC/7IkLqIQyd/POkHYkupPo7LLvMpqRIiYiiwTI02cCvpefDXYHDp6okXU7vGygCavBOHz5hQ==" saltValue="Q2kDxcvsMPvgZfWr/3pWKg==" spinCount="100000" sheet="1" objects="1" scenarios="1"/>
  <mergeCells count="48">
    <mergeCell ref="B10:L10"/>
    <mergeCell ref="N10:O10"/>
    <mergeCell ref="B1:AD1"/>
    <mergeCell ref="B3:AD3"/>
    <mergeCell ref="B5:AD5"/>
    <mergeCell ref="B7:AD7"/>
    <mergeCell ref="AA9:AD9"/>
    <mergeCell ref="D44:AD44"/>
    <mergeCell ref="C13:AD13"/>
    <mergeCell ref="C16:AD16"/>
    <mergeCell ref="C19:AD19"/>
    <mergeCell ref="C22:AD22"/>
    <mergeCell ref="C25:AD25"/>
    <mergeCell ref="C28:AD28"/>
    <mergeCell ref="C31:AD31"/>
    <mergeCell ref="C34:AD34"/>
    <mergeCell ref="C37:AD37"/>
    <mergeCell ref="C40:AD40"/>
    <mergeCell ref="D42:AD42"/>
    <mergeCell ref="D68:AD68"/>
    <mergeCell ref="D46:AD46"/>
    <mergeCell ref="D48:AD48"/>
    <mergeCell ref="D50:AD50"/>
    <mergeCell ref="D52:AD52"/>
    <mergeCell ref="D54:AD54"/>
    <mergeCell ref="D56:AD56"/>
    <mergeCell ref="D58:AD58"/>
    <mergeCell ref="D62:AD62"/>
    <mergeCell ref="D64:AD64"/>
    <mergeCell ref="D66:AD66"/>
    <mergeCell ref="D60:AD60"/>
    <mergeCell ref="D92:AD92"/>
    <mergeCell ref="D70:AD70"/>
    <mergeCell ref="D72:AD72"/>
    <mergeCell ref="D74:AD74"/>
    <mergeCell ref="D76:AD76"/>
    <mergeCell ref="D78:AD78"/>
    <mergeCell ref="D80:AD80"/>
    <mergeCell ref="D82:AD82"/>
    <mergeCell ref="D84:AD84"/>
    <mergeCell ref="D86:AD86"/>
    <mergeCell ref="D88:AD88"/>
    <mergeCell ref="D90:AD90"/>
    <mergeCell ref="D94:AD94"/>
    <mergeCell ref="D96:AD96"/>
    <mergeCell ref="D98:AD98"/>
    <mergeCell ref="D100:AD100"/>
    <mergeCell ref="C103:AD103"/>
  </mergeCells>
  <hyperlinks>
    <hyperlink ref="AA9:AD9" location="Índice!B19" display="Índice" xr:uid="{F1F55B91-8F29-4ED8-834B-35CCADC311C8}"/>
  </hyperlinks>
  <pageMargins left="0.70866141732283472" right="0.70866141732283472" top="0.74803149606299213" bottom="0.74803149606299213" header="0.31496062992125984" footer="0.31496062992125984"/>
  <pageSetup scale="75" orientation="portrait" r:id="rId1"/>
  <headerFooter>
    <oddHeader>&amp;CMódulo 1 Sección II
Glosario</oddHeader>
    <oddFooter>&amp;LCenso Nacional de Gobiernos Estatales 2023&amp;R&amp;P de &amp;N</oddFooter>
  </headerFooter>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3373EE7A0D5FA54FAA07EB029AB519A7" ma:contentTypeVersion="3" ma:contentTypeDescription="Crear nuevo documento." ma:contentTypeScope="" ma:versionID="795c66fa020f5308b50b388037e807bf">
  <xsd:schema xmlns:xsd="http://www.w3.org/2001/XMLSchema" xmlns:xs="http://www.w3.org/2001/XMLSchema" xmlns:p="http://schemas.microsoft.com/office/2006/metadata/properties" xmlns:ns2="8cfb24df-c76a-48fb-92b8-e40e245fe804" targetNamespace="http://schemas.microsoft.com/office/2006/metadata/properties" ma:root="true" ma:fieldsID="2cc70636aa61dd867341d6cec2e14bc6" ns2:_="">
    <xsd:import namespace="8cfb24df-c76a-48fb-92b8-e40e245fe804"/>
    <xsd:element name="properties">
      <xsd:complexType>
        <xsd:sequence>
          <xsd:element name="documentManagement">
            <xsd:complexType>
              <xsd:all>
                <xsd:element ref="ns2:kibh" minOccurs="0"/>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cfb24df-c76a-48fb-92b8-e40e245fe804" elementFormDefault="qualified">
    <xsd:import namespace="http://schemas.microsoft.com/office/2006/documentManagement/types"/>
    <xsd:import namespace="http://schemas.microsoft.com/office/infopath/2007/PartnerControls"/>
    <xsd:element name="kibh" ma:index="8" nillable="true" ma:displayName="Descripción" ma:internalName="kibh">
      <xsd:simpleType>
        <xsd:restriction base="dms:Text"/>
      </xsd:simpleType>
    </xsd:element>
    <xsd:element name="MediaServiceMetadata" ma:index="9" nillable="true" ma:displayName="MediaServiceMetadata" ma:hidden="true" ma:internalName="MediaServiceMetadata" ma:readOnly="true">
      <xsd:simpleType>
        <xsd:restriction base="dms:Note"/>
      </xsd:simpleType>
    </xsd:element>
    <xsd:element name="MediaServiceFastMetadata" ma:index="10"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kibh xmlns="8cfb24df-c76a-48fb-92b8-e40e245fe804" xsi:nil="true"/>
  </documentManagement>
</p:properties>
</file>

<file path=customXml/itemProps1.xml><?xml version="1.0" encoding="utf-8"?>
<ds:datastoreItem xmlns:ds="http://schemas.openxmlformats.org/officeDocument/2006/customXml" ds:itemID="{34FDC489-B1FB-4F14-A943-5054895C0843}"/>
</file>

<file path=customXml/itemProps2.xml><?xml version="1.0" encoding="utf-8"?>
<ds:datastoreItem xmlns:ds="http://schemas.openxmlformats.org/officeDocument/2006/customXml" ds:itemID="{254BD5FC-0058-474F-AC57-76B2497656EE}"/>
</file>

<file path=customXml/itemProps3.xml><?xml version="1.0" encoding="utf-8"?>
<ds:datastoreItem xmlns:ds="http://schemas.openxmlformats.org/officeDocument/2006/customXml" ds:itemID="{1465176D-9F54-4072-8B4C-CC67032440CD}"/>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6</vt:i4>
      </vt:variant>
      <vt:variant>
        <vt:lpstr>Rangos con nombre</vt:lpstr>
      </vt:variant>
      <vt:variant>
        <vt:i4>6</vt:i4>
      </vt:variant>
    </vt:vector>
  </HeadingPairs>
  <TitlesOfParts>
    <vt:vector size="12" baseType="lpstr">
      <vt:lpstr>Índice</vt:lpstr>
      <vt:lpstr>Presentación</vt:lpstr>
      <vt:lpstr>Informantes</vt:lpstr>
      <vt:lpstr>Participantes</vt:lpstr>
      <vt:lpstr>CNGE_2023_M1_Secc2</vt:lpstr>
      <vt:lpstr>Glosario</vt:lpstr>
      <vt:lpstr>CNGE_2023_M1_Secc2!Área_de_impresión</vt:lpstr>
      <vt:lpstr>Glosario!Área_de_impresión</vt:lpstr>
      <vt:lpstr>Índice!Área_de_impresión</vt:lpstr>
      <vt:lpstr>Informantes!Área_de_impresión</vt:lpstr>
      <vt:lpstr>Participantes!Área_de_impresión</vt:lpstr>
      <vt:lpstr>Presentación!Área_de_impresión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AGUILAR GARCIA RENATA CASSANDRA</dc:creator>
  <cp:lastModifiedBy>BECERRIL DAVILA NALLELY</cp:lastModifiedBy>
  <cp:lastPrinted>2022-12-07T16:30:18Z</cp:lastPrinted>
  <dcterms:created xsi:type="dcterms:W3CDTF">2022-07-19T18:38:18Z</dcterms:created>
  <dcterms:modified xsi:type="dcterms:W3CDTF">2023-03-02T23:02:01Z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0x0101003373EE7A0D5FA54FAA07EB029AB519A7</vt:lpwstr>
  </property>
</Properties>
</file>