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codeName="ThisWorkbook" defaultThemeVersion="166925"/>
  <mc:AlternateContent xmlns:mc="http://schemas.openxmlformats.org/markup-compatibility/2006">
    <mc:Choice Requires="x15">
      <x15ac:absPath xmlns:x15ac="http://schemas.microsoft.com/office/spreadsheetml/2010/11/ac" url="https://365inegi-my.sharepoint.com/personal/nallely_becerril_inegi_org_mx/Documents/Documents/Respaldo/2023/CNGE/Instrumentos de captación CNGE23 VF/"/>
    </mc:Choice>
  </mc:AlternateContent>
  <xr:revisionPtr revIDLastSave="2" documentId="13_ncr:1_{9B0E1368-A2F1-411B-8C04-1CABC34AC349}" xr6:coauthVersionLast="47" xr6:coauthVersionMax="47" xr10:uidLastSave="{AB6DA9AC-7F40-4093-9448-9379AD3BC4B3}"/>
  <bookViews>
    <workbookView xWindow="-120" yWindow="-120" windowWidth="20730" windowHeight="11160" firstSheet="1" activeTab="1" xr2:uid="{B00B3809-4926-46D1-B217-09C0F94E5B0E}"/>
  </bookViews>
  <sheets>
    <sheet name="Índice" sheetId="3" r:id="rId1"/>
    <sheet name="Presentación" sheetId="22" r:id="rId2"/>
    <sheet name="Informantes" sheetId="20" r:id="rId3"/>
    <sheet name="Participantes" sheetId="21" r:id="rId4"/>
    <sheet name="CNGE_2023_M1_Secc11" sheetId="1" r:id="rId5"/>
    <sheet name="Glosario" sheetId="7" r:id="rId6"/>
  </sheets>
  <definedNames>
    <definedName name="_xlnm.Print_Area" localSheetId="4">CNGE_2023_M1_Secc11!$A$1:$AE$339</definedName>
    <definedName name="_xlnm.Print_Area" localSheetId="5">Glosario!$A$1:$AE$73</definedName>
    <definedName name="_xlnm.Print_Area" localSheetId="0">Índice!$A$1:$AE$25</definedName>
    <definedName name="_xlnm.Print_Area" localSheetId="2">Informantes!$A$1:$AE$58</definedName>
    <definedName name="_xlnm.Print_Area" localSheetId="3">Participantes!$A$1:$BF$72</definedName>
    <definedName name="_xlnm.Print_Area" localSheetId="1">Presentación!$A$1:$AE$136</definedName>
    <definedName name="cve_mun">Presentación!$AM$3:$AM$574</definedName>
    <definedName name="nom_mun">Presentación!$AL$3:$AL$574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8" i="1" l="1"/>
  <c r="B337" i="1"/>
  <c r="B336" i="1"/>
  <c r="B335" i="1"/>
  <c r="B334" i="1"/>
  <c r="B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B273" i="1"/>
  <c r="B272" i="1"/>
  <c r="B250" i="1"/>
  <c r="B248"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B122" i="1"/>
  <c r="B121" i="1"/>
  <c r="B120" i="1"/>
  <c r="B119" i="1"/>
  <c r="B48" i="1"/>
  <c r="B8" i="1"/>
  <c r="B10" i="7" l="1"/>
  <c r="B10" i="21"/>
  <c r="B10" i="20"/>
  <c r="B9" i="3"/>
  <c r="AK282" i="1"/>
  <c r="AL282" i="1"/>
  <c r="AM282" i="1"/>
  <c r="AO282" i="1"/>
  <c r="AP282" i="1"/>
  <c r="AQ282" i="1"/>
  <c r="AS282" i="1"/>
  <c r="AT282" i="1"/>
  <c r="AU282" i="1"/>
  <c r="AW282" i="1"/>
  <c r="AX282" i="1"/>
  <c r="AY282" i="1"/>
  <c r="BA282" i="1"/>
  <c r="BB282" i="1"/>
  <c r="BC282" i="1"/>
  <c r="BD282" i="1"/>
  <c r="BE282" i="1"/>
  <c r="BF282" i="1"/>
  <c r="BG282" i="1"/>
  <c r="AK283" i="1"/>
  <c r="AL283" i="1"/>
  <c r="AM283" i="1"/>
  <c r="AO283" i="1"/>
  <c r="AR283" i="1" s="1"/>
  <c r="AP283" i="1"/>
  <c r="AQ283" i="1"/>
  <c r="AS283" i="1"/>
  <c r="AT283" i="1"/>
  <c r="AU283" i="1"/>
  <c r="AW283" i="1"/>
  <c r="AX283" i="1"/>
  <c r="AY283" i="1"/>
  <c r="BA283" i="1"/>
  <c r="BB283" i="1"/>
  <c r="BC283" i="1"/>
  <c r="BE283" i="1"/>
  <c r="BF283" i="1"/>
  <c r="BG283" i="1"/>
  <c r="AK284" i="1"/>
  <c r="AL284" i="1"/>
  <c r="AM284" i="1"/>
  <c r="AO284" i="1"/>
  <c r="AP284" i="1"/>
  <c r="AQ284" i="1"/>
  <c r="AS284" i="1"/>
  <c r="AT284" i="1"/>
  <c r="AU284" i="1"/>
  <c r="AW284" i="1"/>
  <c r="AX284" i="1"/>
  <c r="AY284" i="1"/>
  <c r="BA284" i="1"/>
  <c r="BB284" i="1"/>
  <c r="BC284" i="1"/>
  <c r="BE284" i="1"/>
  <c r="BF284" i="1"/>
  <c r="BG284" i="1"/>
  <c r="AK285" i="1"/>
  <c r="AL285" i="1"/>
  <c r="AM285" i="1"/>
  <c r="AO285" i="1"/>
  <c r="AP285" i="1"/>
  <c r="AQ285" i="1"/>
  <c r="AS285" i="1"/>
  <c r="AT285" i="1"/>
  <c r="AU285" i="1"/>
  <c r="AV285" i="1"/>
  <c r="AW285" i="1"/>
  <c r="AX285" i="1"/>
  <c r="AY285" i="1"/>
  <c r="BA285" i="1"/>
  <c r="BB285" i="1"/>
  <c r="BC285" i="1"/>
  <c r="BE285" i="1"/>
  <c r="BH285" i="1" s="1"/>
  <c r="BF285" i="1"/>
  <c r="BG285" i="1"/>
  <c r="AK286" i="1"/>
  <c r="AL286" i="1"/>
  <c r="AM286" i="1"/>
  <c r="AO286" i="1"/>
  <c r="AP286" i="1"/>
  <c r="AQ286" i="1"/>
  <c r="AS286" i="1"/>
  <c r="AT286" i="1"/>
  <c r="AU286" i="1"/>
  <c r="AW286" i="1"/>
  <c r="AX286" i="1"/>
  <c r="AY286" i="1"/>
  <c r="BA286" i="1"/>
  <c r="BB286" i="1"/>
  <c r="BC286" i="1"/>
  <c r="BE286" i="1"/>
  <c r="BF286" i="1"/>
  <c r="BG286" i="1"/>
  <c r="AK287" i="1"/>
  <c r="AL287" i="1"/>
  <c r="AM287" i="1"/>
  <c r="AO287" i="1"/>
  <c r="AP287" i="1"/>
  <c r="AQ287" i="1"/>
  <c r="AS287" i="1"/>
  <c r="AT287" i="1"/>
  <c r="AU287" i="1"/>
  <c r="AW287" i="1"/>
  <c r="AX287" i="1"/>
  <c r="AY287" i="1"/>
  <c r="BA287" i="1"/>
  <c r="BB287" i="1"/>
  <c r="BC287" i="1"/>
  <c r="BE287" i="1"/>
  <c r="BF287" i="1"/>
  <c r="BG287" i="1"/>
  <c r="AK288" i="1"/>
  <c r="AL288" i="1"/>
  <c r="AM288" i="1"/>
  <c r="AN288" i="1"/>
  <c r="AO288" i="1"/>
  <c r="AP288" i="1"/>
  <c r="AQ288" i="1"/>
  <c r="AS288" i="1"/>
  <c r="AT288" i="1"/>
  <c r="AU288" i="1"/>
  <c r="AW288" i="1"/>
  <c r="AZ288" i="1" s="1"/>
  <c r="AX288" i="1"/>
  <c r="AY288" i="1"/>
  <c r="BA288" i="1"/>
  <c r="BB288" i="1"/>
  <c r="BC288" i="1"/>
  <c r="BE288" i="1"/>
  <c r="BF288" i="1"/>
  <c r="BG288" i="1"/>
  <c r="AK289" i="1"/>
  <c r="AL289" i="1"/>
  <c r="AM289" i="1"/>
  <c r="AO289" i="1"/>
  <c r="AP289" i="1"/>
  <c r="AQ289" i="1"/>
  <c r="AS289" i="1"/>
  <c r="AT289" i="1"/>
  <c r="AU289" i="1"/>
  <c r="AW289" i="1"/>
  <c r="AX289" i="1"/>
  <c r="AY289" i="1"/>
  <c r="BA289" i="1"/>
  <c r="BB289" i="1"/>
  <c r="BC289" i="1"/>
  <c r="BE289" i="1"/>
  <c r="BF289" i="1"/>
  <c r="BG289" i="1"/>
  <c r="AK290" i="1"/>
  <c r="AL290" i="1"/>
  <c r="AM290" i="1"/>
  <c r="AO290" i="1"/>
  <c r="AP290" i="1"/>
  <c r="AQ290" i="1"/>
  <c r="AS290" i="1"/>
  <c r="AT290" i="1"/>
  <c r="AU290" i="1"/>
  <c r="AW290" i="1"/>
  <c r="AX290" i="1"/>
  <c r="AY290" i="1"/>
  <c r="BA290" i="1"/>
  <c r="BB290" i="1"/>
  <c r="BC290" i="1"/>
  <c r="BD290" i="1"/>
  <c r="BE290" i="1"/>
  <c r="BF290" i="1"/>
  <c r="BG290" i="1"/>
  <c r="AK291" i="1"/>
  <c r="AL291" i="1"/>
  <c r="AM291" i="1"/>
  <c r="AO291" i="1"/>
  <c r="AR291" i="1" s="1"/>
  <c r="AP291" i="1"/>
  <c r="AQ291" i="1"/>
  <c r="AS291" i="1"/>
  <c r="AT291" i="1"/>
  <c r="AU291" i="1"/>
  <c r="AV291" i="1"/>
  <c r="AW291" i="1"/>
  <c r="AX291" i="1"/>
  <c r="AY291" i="1"/>
  <c r="BA291" i="1"/>
  <c r="BB291" i="1"/>
  <c r="BC291" i="1"/>
  <c r="BE291" i="1"/>
  <c r="BH291" i="1" s="1"/>
  <c r="BF291" i="1"/>
  <c r="BG291" i="1"/>
  <c r="AK292" i="1"/>
  <c r="AL292" i="1"/>
  <c r="AM292" i="1"/>
  <c r="AO292" i="1"/>
  <c r="AP292" i="1"/>
  <c r="AQ292" i="1"/>
  <c r="AS292" i="1"/>
  <c r="AT292" i="1"/>
  <c r="AU292" i="1"/>
  <c r="AW292" i="1"/>
  <c r="AX292" i="1"/>
  <c r="AY292" i="1"/>
  <c r="BA292" i="1"/>
  <c r="BB292" i="1"/>
  <c r="BC292" i="1"/>
  <c r="BE292" i="1"/>
  <c r="BF292" i="1"/>
  <c r="BG292" i="1"/>
  <c r="AK293" i="1"/>
  <c r="AL293" i="1"/>
  <c r="AM293" i="1"/>
  <c r="AO293" i="1"/>
  <c r="AP293" i="1"/>
  <c r="AQ293" i="1"/>
  <c r="AS293" i="1"/>
  <c r="AT293" i="1"/>
  <c r="AU293" i="1"/>
  <c r="AV293" i="1"/>
  <c r="AW293" i="1"/>
  <c r="AX293" i="1"/>
  <c r="AY293" i="1"/>
  <c r="BA293" i="1"/>
  <c r="BB293" i="1"/>
  <c r="BC293" i="1"/>
  <c r="BE293" i="1"/>
  <c r="BF293" i="1"/>
  <c r="BG293" i="1"/>
  <c r="AK294" i="1"/>
  <c r="AL294" i="1"/>
  <c r="AM294" i="1"/>
  <c r="AN294" i="1"/>
  <c r="AO294" i="1"/>
  <c r="AP294" i="1"/>
  <c r="AQ294" i="1"/>
  <c r="AS294" i="1"/>
  <c r="AT294" i="1"/>
  <c r="AU294" i="1"/>
  <c r="AW294" i="1"/>
  <c r="AZ294" i="1" s="1"/>
  <c r="AX294" i="1"/>
  <c r="AY294" i="1"/>
  <c r="BA294" i="1"/>
  <c r="BB294" i="1"/>
  <c r="BC294" i="1"/>
  <c r="BE294" i="1"/>
  <c r="BF294" i="1"/>
  <c r="BG294" i="1"/>
  <c r="AK295" i="1"/>
  <c r="AL295" i="1"/>
  <c r="AM295" i="1"/>
  <c r="AO295" i="1"/>
  <c r="AP295" i="1"/>
  <c r="AQ295" i="1"/>
  <c r="AS295" i="1"/>
  <c r="AT295" i="1"/>
  <c r="AU295" i="1"/>
  <c r="AW295" i="1"/>
  <c r="AX295" i="1"/>
  <c r="AY295" i="1"/>
  <c r="BA295" i="1"/>
  <c r="BB295" i="1"/>
  <c r="BC295" i="1"/>
  <c r="BE295" i="1"/>
  <c r="BF295" i="1"/>
  <c r="BG295" i="1"/>
  <c r="AK296" i="1"/>
  <c r="AL296" i="1"/>
  <c r="AM296" i="1"/>
  <c r="AN296" i="1"/>
  <c r="AO296" i="1"/>
  <c r="AP296" i="1"/>
  <c r="AQ296" i="1"/>
  <c r="AS296" i="1"/>
  <c r="AT296" i="1"/>
  <c r="AU296" i="1"/>
  <c r="AW296" i="1"/>
  <c r="AX296" i="1"/>
  <c r="AY296" i="1"/>
  <c r="BA296" i="1"/>
  <c r="BB296" i="1"/>
  <c r="BC296" i="1"/>
  <c r="BD296" i="1"/>
  <c r="BE296" i="1"/>
  <c r="BF296" i="1"/>
  <c r="BG296" i="1"/>
  <c r="AK297" i="1"/>
  <c r="AL297" i="1"/>
  <c r="AM297" i="1"/>
  <c r="AO297" i="1"/>
  <c r="AR297" i="1" s="1"/>
  <c r="AP297" i="1"/>
  <c r="AQ297" i="1"/>
  <c r="AS297" i="1"/>
  <c r="AT297" i="1"/>
  <c r="AU297" i="1"/>
  <c r="AW297" i="1"/>
  <c r="AX297" i="1"/>
  <c r="AY297" i="1"/>
  <c r="BA297" i="1"/>
  <c r="BB297" i="1"/>
  <c r="BC297" i="1"/>
  <c r="BE297" i="1"/>
  <c r="BF297" i="1"/>
  <c r="BG297" i="1"/>
  <c r="AK298" i="1"/>
  <c r="AL298" i="1"/>
  <c r="AM298" i="1"/>
  <c r="AO298" i="1"/>
  <c r="AP298" i="1"/>
  <c r="AQ298" i="1"/>
  <c r="AS298" i="1"/>
  <c r="AT298" i="1"/>
  <c r="AU298" i="1"/>
  <c r="AW298" i="1"/>
  <c r="AX298" i="1"/>
  <c r="AY298" i="1"/>
  <c r="BA298" i="1"/>
  <c r="BB298" i="1"/>
  <c r="BC298" i="1"/>
  <c r="BD298" i="1"/>
  <c r="BE298" i="1"/>
  <c r="BF298" i="1"/>
  <c r="BG298" i="1"/>
  <c r="AK299" i="1"/>
  <c r="AL299" i="1"/>
  <c r="AM299" i="1"/>
  <c r="AO299" i="1"/>
  <c r="AP299" i="1"/>
  <c r="AQ299" i="1"/>
  <c r="AS299" i="1"/>
  <c r="AT299" i="1"/>
  <c r="AU299" i="1"/>
  <c r="AV299" i="1"/>
  <c r="AW299" i="1"/>
  <c r="AX299" i="1"/>
  <c r="AY299" i="1"/>
  <c r="BA299" i="1"/>
  <c r="BB299" i="1"/>
  <c r="BC299" i="1"/>
  <c r="BE299" i="1"/>
  <c r="BH299" i="1" s="1"/>
  <c r="BF299" i="1"/>
  <c r="BG299" i="1"/>
  <c r="AK300" i="1"/>
  <c r="AL300" i="1"/>
  <c r="AM300" i="1"/>
  <c r="AO300" i="1"/>
  <c r="AP300" i="1"/>
  <c r="AQ300" i="1"/>
  <c r="AS300" i="1"/>
  <c r="AT300" i="1"/>
  <c r="AU300" i="1"/>
  <c r="AW300" i="1"/>
  <c r="AX300" i="1"/>
  <c r="AY300" i="1"/>
  <c r="BA300" i="1"/>
  <c r="BB300" i="1"/>
  <c r="BC300" i="1"/>
  <c r="BE300" i="1"/>
  <c r="BF300" i="1"/>
  <c r="BG300" i="1"/>
  <c r="AK301" i="1"/>
  <c r="AL301" i="1"/>
  <c r="AM301" i="1"/>
  <c r="AO301" i="1"/>
  <c r="AP301" i="1"/>
  <c r="AQ301" i="1"/>
  <c r="AS301" i="1"/>
  <c r="AT301" i="1"/>
  <c r="AU301" i="1"/>
  <c r="AV301" i="1"/>
  <c r="AW301" i="1"/>
  <c r="AX301" i="1"/>
  <c r="AY301" i="1"/>
  <c r="BA301" i="1"/>
  <c r="BB301" i="1"/>
  <c r="BC301" i="1"/>
  <c r="BE301" i="1"/>
  <c r="BF301" i="1"/>
  <c r="BG301" i="1"/>
  <c r="AK302" i="1"/>
  <c r="AL302" i="1"/>
  <c r="AM302" i="1"/>
  <c r="AN302" i="1"/>
  <c r="AO302" i="1"/>
  <c r="AP302" i="1"/>
  <c r="AQ302" i="1"/>
  <c r="AS302" i="1"/>
  <c r="AT302" i="1"/>
  <c r="AU302" i="1"/>
  <c r="AW302" i="1"/>
  <c r="AZ302" i="1" s="1"/>
  <c r="AX302" i="1"/>
  <c r="AY302" i="1"/>
  <c r="BA302" i="1"/>
  <c r="BB302" i="1"/>
  <c r="BC302" i="1"/>
  <c r="BE302" i="1"/>
  <c r="BF302" i="1"/>
  <c r="BG302" i="1"/>
  <c r="AK303" i="1"/>
  <c r="AL303" i="1"/>
  <c r="AM303" i="1"/>
  <c r="AO303" i="1"/>
  <c r="AP303" i="1"/>
  <c r="AQ303" i="1"/>
  <c r="AS303" i="1"/>
  <c r="AT303" i="1"/>
  <c r="AU303" i="1"/>
  <c r="AW303" i="1"/>
  <c r="AX303" i="1"/>
  <c r="AY303" i="1"/>
  <c r="BA303" i="1"/>
  <c r="BB303" i="1"/>
  <c r="BC303" i="1"/>
  <c r="BE303" i="1"/>
  <c r="BF303" i="1"/>
  <c r="BG303" i="1"/>
  <c r="AK304" i="1"/>
  <c r="AL304" i="1"/>
  <c r="AM304" i="1"/>
  <c r="AN304" i="1"/>
  <c r="AO304" i="1"/>
  <c r="AP304" i="1"/>
  <c r="AQ304" i="1"/>
  <c r="AS304" i="1"/>
  <c r="AT304" i="1"/>
  <c r="AU304" i="1"/>
  <c r="AW304" i="1"/>
  <c r="AX304" i="1"/>
  <c r="AY304" i="1"/>
  <c r="BA304" i="1"/>
  <c r="BB304" i="1"/>
  <c r="BC304" i="1"/>
  <c r="BD304" i="1"/>
  <c r="BE304" i="1"/>
  <c r="BF304" i="1"/>
  <c r="BG304" i="1"/>
  <c r="AK305" i="1"/>
  <c r="AL305" i="1"/>
  <c r="AM305" i="1"/>
  <c r="AO305" i="1"/>
  <c r="AP305" i="1"/>
  <c r="AQ305" i="1"/>
  <c r="AS305" i="1"/>
  <c r="AT305" i="1"/>
  <c r="AU305" i="1"/>
  <c r="AW305" i="1"/>
  <c r="AX305" i="1"/>
  <c r="AY305" i="1"/>
  <c r="BA305" i="1"/>
  <c r="BB305" i="1"/>
  <c r="BC305" i="1"/>
  <c r="BE305" i="1"/>
  <c r="BF305" i="1"/>
  <c r="BG305" i="1"/>
  <c r="AK306" i="1"/>
  <c r="AL306" i="1"/>
  <c r="AM306" i="1"/>
  <c r="AN306" i="1"/>
  <c r="AO306" i="1"/>
  <c r="AP306" i="1"/>
  <c r="AQ306" i="1"/>
  <c r="AS306" i="1"/>
  <c r="AT306" i="1"/>
  <c r="AU306" i="1"/>
  <c r="AW306" i="1"/>
  <c r="AX306" i="1"/>
  <c r="AY306" i="1"/>
  <c r="BA306" i="1"/>
  <c r="BB306" i="1"/>
  <c r="BC306" i="1"/>
  <c r="BE306" i="1"/>
  <c r="BF306" i="1"/>
  <c r="BG306" i="1"/>
  <c r="AK307" i="1"/>
  <c r="AL307" i="1"/>
  <c r="AM307" i="1"/>
  <c r="AO307" i="1"/>
  <c r="AP307" i="1"/>
  <c r="AQ307" i="1"/>
  <c r="AS307" i="1"/>
  <c r="AT307" i="1"/>
  <c r="AU307" i="1"/>
  <c r="AW307" i="1"/>
  <c r="AX307" i="1"/>
  <c r="AY307" i="1"/>
  <c r="BA307" i="1"/>
  <c r="BB307" i="1"/>
  <c r="BC307" i="1"/>
  <c r="BE307" i="1"/>
  <c r="BF307" i="1"/>
  <c r="BG307" i="1"/>
  <c r="AK308" i="1"/>
  <c r="AL308" i="1"/>
  <c r="AM308" i="1"/>
  <c r="AO308" i="1"/>
  <c r="AP308" i="1"/>
  <c r="AQ308" i="1"/>
  <c r="AS308" i="1"/>
  <c r="AT308" i="1"/>
  <c r="AU308" i="1"/>
  <c r="AW308" i="1"/>
  <c r="AX308" i="1"/>
  <c r="AY308" i="1"/>
  <c r="BA308" i="1"/>
  <c r="BB308" i="1"/>
  <c r="BC308" i="1"/>
  <c r="BE308" i="1"/>
  <c r="BF308" i="1"/>
  <c r="BG308" i="1"/>
  <c r="AK309" i="1"/>
  <c r="AL309" i="1"/>
  <c r="AM309" i="1"/>
  <c r="AO309" i="1"/>
  <c r="AP309" i="1"/>
  <c r="AQ309" i="1"/>
  <c r="AS309" i="1"/>
  <c r="AT309" i="1"/>
  <c r="AV309" i="1" s="1"/>
  <c r="AU309" i="1"/>
  <c r="AW309" i="1"/>
  <c r="AX309" i="1"/>
  <c r="AY309" i="1"/>
  <c r="BA309" i="1"/>
  <c r="BB309" i="1"/>
  <c r="BD309" i="1" s="1"/>
  <c r="BC309" i="1"/>
  <c r="BE309" i="1"/>
  <c r="BF309" i="1"/>
  <c r="BG309" i="1"/>
  <c r="AK310" i="1"/>
  <c r="AL310" i="1"/>
  <c r="AM310" i="1"/>
  <c r="AN310" i="1"/>
  <c r="AO310" i="1"/>
  <c r="AP310" i="1"/>
  <c r="AQ310" i="1"/>
  <c r="AS310" i="1"/>
  <c r="AT310" i="1"/>
  <c r="AU310" i="1"/>
  <c r="AW310" i="1"/>
  <c r="AX310" i="1"/>
  <c r="AY310" i="1"/>
  <c r="BA310" i="1"/>
  <c r="BB310" i="1"/>
  <c r="BC310" i="1"/>
  <c r="BE310" i="1"/>
  <c r="BF310" i="1"/>
  <c r="BG310" i="1"/>
  <c r="AK311" i="1"/>
  <c r="AL311" i="1"/>
  <c r="AM311" i="1"/>
  <c r="AO311" i="1"/>
  <c r="AP311" i="1"/>
  <c r="AQ311" i="1"/>
  <c r="AS311" i="1"/>
  <c r="AT311" i="1"/>
  <c r="AU311" i="1"/>
  <c r="AW311" i="1"/>
  <c r="AX311" i="1"/>
  <c r="AY311" i="1"/>
  <c r="BA311" i="1"/>
  <c r="BB311" i="1"/>
  <c r="BC311" i="1"/>
  <c r="BE311" i="1"/>
  <c r="BF311" i="1"/>
  <c r="BG311" i="1"/>
  <c r="AK312" i="1"/>
  <c r="AL312" i="1"/>
  <c r="AM312" i="1"/>
  <c r="AO312" i="1"/>
  <c r="AP312" i="1"/>
  <c r="AQ312" i="1"/>
  <c r="AS312" i="1"/>
  <c r="AT312" i="1"/>
  <c r="AU312" i="1"/>
  <c r="AW312" i="1"/>
  <c r="AX312" i="1"/>
  <c r="AY312" i="1"/>
  <c r="BA312" i="1"/>
  <c r="BB312" i="1"/>
  <c r="BC312" i="1"/>
  <c r="BE312" i="1"/>
  <c r="BF312" i="1"/>
  <c r="BG312" i="1"/>
  <c r="AK313" i="1"/>
  <c r="AL313" i="1"/>
  <c r="AM313" i="1"/>
  <c r="AO313" i="1"/>
  <c r="AP313" i="1"/>
  <c r="AQ313" i="1"/>
  <c r="AS313" i="1"/>
  <c r="AT313" i="1"/>
  <c r="AU313" i="1"/>
  <c r="AW313" i="1"/>
  <c r="AX313" i="1"/>
  <c r="AY313" i="1"/>
  <c r="BA313" i="1"/>
  <c r="BB313" i="1"/>
  <c r="BC313" i="1"/>
  <c r="BE313" i="1"/>
  <c r="BF313" i="1"/>
  <c r="BG313" i="1"/>
  <c r="AK314" i="1"/>
  <c r="AL314" i="1"/>
  <c r="AM314" i="1"/>
  <c r="AO314" i="1"/>
  <c r="AP314" i="1"/>
  <c r="AQ314" i="1"/>
  <c r="AS314" i="1"/>
  <c r="AT314" i="1"/>
  <c r="AU314" i="1"/>
  <c r="AW314" i="1"/>
  <c r="AX314" i="1"/>
  <c r="AY314" i="1"/>
  <c r="BA314" i="1"/>
  <c r="BB314" i="1"/>
  <c r="BC314" i="1"/>
  <c r="BE314" i="1"/>
  <c r="BF314" i="1"/>
  <c r="BG314" i="1"/>
  <c r="AK315" i="1"/>
  <c r="AL315" i="1"/>
  <c r="AM315" i="1"/>
  <c r="AO315" i="1"/>
  <c r="AP315" i="1"/>
  <c r="AQ315" i="1"/>
  <c r="AS315" i="1"/>
  <c r="AT315" i="1"/>
  <c r="AU315" i="1"/>
  <c r="AW315" i="1"/>
  <c r="AX315" i="1"/>
  <c r="AY315" i="1"/>
  <c r="BA315" i="1"/>
  <c r="BB315" i="1"/>
  <c r="BC315" i="1"/>
  <c r="BE315" i="1"/>
  <c r="BF315" i="1"/>
  <c r="BG315" i="1"/>
  <c r="AK316" i="1"/>
  <c r="AL316" i="1"/>
  <c r="AM316" i="1"/>
  <c r="AO316" i="1"/>
  <c r="AP316" i="1"/>
  <c r="AQ316" i="1"/>
  <c r="AS316" i="1"/>
  <c r="AT316" i="1"/>
  <c r="AU316" i="1"/>
  <c r="AW316" i="1"/>
  <c r="AX316" i="1"/>
  <c r="AY316" i="1"/>
  <c r="BA316" i="1"/>
  <c r="BB316" i="1"/>
  <c r="BC316" i="1"/>
  <c r="BE316" i="1"/>
  <c r="BF316" i="1"/>
  <c r="BG316" i="1"/>
  <c r="AK317" i="1"/>
  <c r="AL317" i="1"/>
  <c r="AM317" i="1"/>
  <c r="AO317" i="1"/>
  <c r="AP317" i="1"/>
  <c r="AQ317" i="1"/>
  <c r="AS317" i="1"/>
  <c r="AT317" i="1"/>
  <c r="AU317" i="1"/>
  <c r="AW317" i="1"/>
  <c r="AX317" i="1"/>
  <c r="AY317" i="1"/>
  <c r="BA317" i="1"/>
  <c r="BB317" i="1"/>
  <c r="BC317" i="1"/>
  <c r="BE317" i="1"/>
  <c r="BF317" i="1"/>
  <c r="BG317" i="1"/>
  <c r="AK318" i="1"/>
  <c r="AL318" i="1"/>
  <c r="AM318" i="1"/>
  <c r="AO318" i="1"/>
  <c r="AP318" i="1"/>
  <c r="AQ318" i="1"/>
  <c r="AS318" i="1"/>
  <c r="AT318" i="1"/>
  <c r="AU318" i="1"/>
  <c r="AW318" i="1"/>
  <c r="AX318" i="1"/>
  <c r="AY318" i="1"/>
  <c r="BA318" i="1"/>
  <c r="BB318" i="1"/>
  <c r="BC318" i="1"/>
  <c r="BE318" i="1"/>
  <c r="BF318" i="1"/>
  <c r="BG318" i="1"/>
  <c r="AK319" i="1"/>
  <c r="AL319" i="1"/>
  <c r="AM319" i="1"/>
  <c r="AO319" i="1"/>
  <c r="AP319" i="1"/>
  <c r="AQ319" i="1"/>
  <c r="AS319" i="1"/>
  <c r="AT319" i="1"/>
  <c r="AU319" i="1"/>
  <c r="AW319" i="1"/>
  <c r="AX319" i="1"/>
  <c r="AY319" i="1"/>
  <c r="BA319" i="1"/>
  <c r="BB319" i="1"/>
  <c r="BC319" i="1"/>
  <c r="BE319" i="1"/>
  <c r="BF319" i="1"/>
  <c r="BG319" i="1"/>
  <c r="AK320" i="1"/>
  <c r="AL320" i="1"/>
  <c r="AM320" i="1"/>
  <c r="AO320" i="1"/>
  <c r="AP320" i="1"/>
  <c r="AQ320" i="1"/>
  <c r="AS320" i="1"/>
  <c r="AT320" i="1"/>
  <c r="AU320" i="1"/>
  <c r="AW320" i="1"/>
  <c r="AX320" i="1"/>
  <c r="AY320" i="1"/>
  <c r="BA320" i="1"/>
  <c r="BB320" i="1"/>
  <c r="BC320" i="1"/>
  <c r="BE320" i="1"/>
  <c r="BF320" i="1"/>
  <c r="BG320" i="1"/>
  <c r="AK321" i="1"/>
  <c r="AL321" i="1"/>
  <c r="AM321" i="1"/>
  <c r="AO321" i="1"/>
  <c r="AP321" i="1"/>
  <c r="AQ321" i="1"/>
  <c r="AS321" i="1"/>
  <c r="AT321" i="1"/>
  <c r="AU321" i="1"/>
  <c r="AW321" i="1"/>
  <c r="AX321" i="1"/>
  <c r="AY321" i="1"/>
  <c r="BA321" i="1"/>
  <c r="BB321" i="1"/>
  <c r="BC321" i="1"/>
  <c r="BE321" i="1"/>
  <c r="BF321" i="1"/>
  <c r="BG321" i="1"/>
  <c r="AK322" i="1"/>
  <c r="AL322" i="1"/>
  <c r="AM322" i="1"/>
  <c r="AO322" i="1"/>
  <c r="AP322" i="1"/>
  <c r="AQ322" i="1"/>
  <c r="AS322" i="1"/>
  <c r="AT322" i="1"/>
  <c r="AU322" i="1"/>
  <c r="AW322" i="1"/>
  <c r="AX322" i="1"/>
  <c r="AY322" i="1"/>
  <c r="BA322" i="1"/>
  <c r="BB322" i="1"/>
  <c r="BC322" i="1"/>
  <c r="BE322" i="1"/>
  <c r="BF322" i="1"/>
  <c r="BG322" i="1"/>
  <c r="AK323" i="1"/>
  <c r="AL323" i="1"/>
  <c r="AM323" i="1"/>
  <c r="AO323" i="1"/>
  <c r="AP323" i="1"/>
  <c r="AQ323" i="1"/>
  <c r="AS323" i="1"/>
  <c r="AT323" i="1"/>
  <c r="AU323" i="1"/>
  <c r="AW323" i="1"/>
  <c r="AX323" i="1"/>
  <c r="AY323" i="1"/>
  <c r="BA323" i="1"/>
  <c r="BB323" i="1"/>
  <c r="BC323" i="1"/>
  <c r="BE323" i="1"/>
  <c r="BF323" i="1"/>
  <c r="BG323" i="1"/>
  <c r="AK324" i="1"/>
  <c r="AL324" i="1"/>
  <c r="AM324" i="1"/>
  <c r="AO324" i="1"/>
  <c r="AP324" i="1"/>
  <c r="AQ324" i="1"/>
  <c r="AS324" i="1"/>
  <c r="AT324" i="1"/>
  <c r="AU324" i="1"/>
  <c r="AW324" i="1"/>
  <c r="AX324" i="1"/>
  <c r="AY324" i="1"/>
  <c r="BA324" i="1"/>
  <c r="BB324" i="1"/>
  <c r="BC324" i="1"/>
  <c r="BE324" i="1"/>
  <c r="BF324" i="1"/>
  <c r="BG324" i="1"/>
  <c r="AK325" i="1"/>
  <c r="AL325" i="1"/>
  <c r="AM325" i="1"/>
  <c r="AO325" i="1"/>
  <c r="AP325" i="1"/>
  <c r="AQ325" i="1"/>
  <c r="AS325" i="1"/>
  <c r="AT325" i="1"/>
  <c r="AU325" i="1"/>
  <c r="AW325" i="1"/>
  <c r="AX325" i="1"/>
  <c r="AY325" i="1"/>
  <c r="BA325" i="1"/>
  <c r="BB325" i="1"/>
  <c r="BC325" i="1"/>
  <c r="BE325" i="1"/>
  <c r="BF325" i="1"/>
  <c r="BG325" i="1"/>
  <c r="AK326" i="1"/>
  <c r="AL326" i="1"/>
  <c r="AM326" i="1"/>
  <c r="AO326" i="1"/>
  <c r="AP326" i="1"/>
  <c r="AQ326" i="1"/>
  <c r="AS326" i="1"/>
  <c r="AT326" i="1"/>
  <c r="AU326" i="1"/>
  <c r="AW326" i="1"/>
  <c r="AX326" i="1"/>
  <c r="AY326" i="1"/>
  <c r="BA326" i="1"/>
  <c r="BB326" i="1"/>
  <c r="BC326" i="1"/>
  <c r="BE326" i="1"/>
  <c r="BF326" i="1"/>
  <c r="BG326" i="1"/>
  <c r="AK327" i="1"/>
  <c r="AL327" i="1"/>
  <c r="AM327" i="1"/>
  <c r="AO327" i="1"/>
  <c r="AP327" i="1"/>
  <c r="AQ327" i="1"/>
  <c r="AS327" i="1"/>
  <c r="AT327" i="1"/>
  <c r="AU327" i="1"/>
  <c r="AW327" i="1"/>
  <c r="AX327" i="1"/>
  <c r="AY327" i="1"/>
  <c r="BA327" i="1"/>
  <c r="BB327" i="1"/>
  <c r="BC327" i="1"/>
  <c r="BE327" i="1"/>
  <c r="BF327" i="1"/>
  <c r="BG327" i="1"/>
  <c r="AK328" i="1"/>
  <c r="AL328" i="1"/>
  <c r="AM328" i="1"/>
  <c r="AO328" i="1"/>
  <c r="AP328" i="1"/>
  <c r="AQ328" i="1"/>
  <c r="AS328" i="1"/>
  <c r="AT328" i="1"/>
  <c r="AU328" i="1"/>
  <c r="AW328" i="1"/>
  <c r="AX328" i="1"/>
  <c r="AY328" i="1"/>
  <c r="BA328" i="1"/>
  <c r="BB328" i="1"/>
  <c r="BC328" i="1"/>
  <c r="BE328" i="1"/>
  <c r="BF328" i="1"/>
  <c r="BG328" i="1"/>
  <c r="AK329" i="1"/>
  <c r="AL329" i="1"/>
  <c r="AM329" i="1"/>
  <c r="AO329" i="1"/>
  <c r="AP329" i="1"/>
  <c r="AQ329" i="1"/>
  <c r="AS329" i="1"/>
  <c r="AT329" i="1"/>
  <c r="AU329" i="1"/>
  <c r="AW329" i="1"/>
  <c r="AX329" i="1"/>
  <c r="AY329" i="1"/>
  <c r="BA329" i="1"/>
  <c r="BB329" i="1"/>
  <c r="BC329" i="1"/>
  <c r="BE329" i="1"/>
  <c r="BF329" i="1"/>
  <c r="BG329" i="1"/>
  <c r="AK330" i="1"/>
  <c r="AL330" i="1"/>
  <c r="AM330" i="1"/>
  <c r="AO330" i="1"/>
  <c r="AP330" i="1"/>
  <c r="AQ330" i="1"/>
  <c r="AS330" i="1"/>
  <c r="AT330" i="1"/>
  <c r="AU330" i="1"/>
  <c r="AW330" i="1"/>
  <c r="AX330" i="1"/>
  <c r="AY330" i="1"/>
  <c r="BA330" i="1"/>
  <c r="BB330" i="1"/>
  <c r="BC330" i="1"/>
  <c r="BE330" i="1"/>
  <c r="BF330" i="1"/>
  <c r="BG330" i="1"/>
  <c r="BH281" i="1"/>
  <c r="BG281" i="1"/>
  <c r="BF281" i="1"/>
  <c r="BE281" i="1"/>
  <c r="AL281" i="1"/>
  <c r="AK281" i="1"/>
  <c r="BB281" i="1"/>
  <c r="BA281" i="1"/>
  <c r="AZ281" i="1"/>
  <c r="AY281" i="1"/>
  <c r="AX281" i="1"/>
  <c r="AW281" i="1"/>
  <c r="AU281" i="1"/>
  <c r="AT281" i="1"/>
  <c r="AS281" i="1"/>
  <c r="AR281" i="1"/>
  <c r="AQ281" i="1"/>
  <c r="AP281" i="1"/>
  <c r="AO281" i="1"/>
  <c r="AM281" i="1"/>
  <c r="AG293" i="1"/>
  <c r="AG295" i="1"/>
  <c r="AG301" i="1"/>
  <c r="AG303" i="1"/>
  <c r="AG304" i="1"/>
  <c r="AG309" i="1"/>
  <c r="AG311" i="1"/>
  <c r="AG312" i="1"/>
  <c r="AG317" i="1"/>
  <c r="AG319" i="1"/>
  <c r="AG320" i="1"/>
  <c r="AG325" i="1"/>
  <c r="AG327" i="1"/>
  <c r="AG328" i="1"/>
  <c r="AG279" i="1"/>
  <c r="AN282" i="1" s="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196" i="1"/>
  <c r="AG249" i="1"/>
  <c r="AG247" i="1"/>
  <c r="N10" i="22"/>
  <c r="AL5" i="22" l="1"/>
  <c r="AM5" i="22" s="1"/>
  <c r="N8" i="1"/>
  <c r="AG296" i="1"/>
  <c r="BD330" i="1"/>
  <c r="BH329" i="1"/>
  <c r="AV329" i="1"/>
  <c r="AZ328" i="1"/>
  <c r="AN328" i="1"/>
  <c r="AR327" i="1"/>
  <c r="BD326" i="1"/>
  <c r="BH325" i="1"/>
  <c r="AV325" i="1"/>
  <c r="AZ324" i="1"/>
  <c r="AN324" i="1"/>
  <c r="AR323" i="1"/>
  <c r="BD322" i="1"/>
  <c r="BH321" i="1"/>
  <c r="AV321" i="1"/>
  <c r="AZ320" i="1"/>
  <c r="AN320" i="1"/>
  <c r="AR319" i="1"/>
  <c r="BD318" i="1"/>
  <c r="BH317" i="1"/>
  <c r="AV317" i="1"/>
  <c r="AZ316" i="1"/>
  <c r="AN316" i="1"/>
  <c r="AR315" i="1"/>
  <c r="BD314" i="1"/>
  <c r="BH313" i="1"/>
  <c r="AV313" i="1"/>
  <c r="AZ312" i="1"/>
  <c r="AN312" i="1"/>
  <c r="AR311" i="1"/>
  <c r="BD310" i="1"/>
  <c r="BH307" i="1"/>
  <c r="AR306" i="1"/>
  <c r="BD305" i="1"/>
  <c r="AV305" i="1"/>
  <c r="BD303" i="1"/>
  <c r="AN301" i="1"/>
  <c r="AV298" i="1"/>
  <c r="BD295" i="1"/>
  <c r="AN293" i="1"/>
  <c r="BH290" i="1"/>
  <c r="AV290" i="1"/>
  <c r="AR288" i="1"/>
  <c r="BD287" i="1"/>
  <c r="AZ285" i="1"/>
  <c r="AN285" i="1"/>
  <c r="BH282" i="1"/>
  <c r="AV282" i="1"/>
  <c r="AG326" i="1"/>
  <c r="AG318" i="1"/>
  <c r="AG310" i="1"/>
  <c r="AG302" i="1"/>
  <c r="AG294" i="1"/>
  <c r="AR330" i="1"/>
  <c r="BD329" i="1"/>
  <c r="BH328" i="1"/>
  <c r="AV328" i="1"/>
  <c r="AZ327" i="1"/>
  <c r="AN327" i="1"/>
  <c r="AR326" i="1"/>
  <c r="BD325" i="1"/>
  <c r="BH324" i="1"/>
  <c r="AV324" i="1"/>
  <c r="AZ323" i="1"/>
  <c r="AN323" i="1"/>
  <c r="AR322" i="1"/>
  <c r="BD321" i="1"/>
  <c r="BH320" i="1"/>
  <c r="AV320" i="1"/>
  <c r="AZ319" i="1"/>
  <c r="AN319" i="1"/>
  <c r="AR318" i="1"/>
  <c r="BD317" i="1"/>
  <c r="BH316" i="1"/>
  <c r="AV316" i="1"/>
  <c r="AZ315" i="1"/>
  <c r="AN315" i="1"/>
  <c r="AR314" i="1"/>
  <c r="BD313" i="1"/>
  <c r="BH312" i="1"/>
  <c r="AV312" i="1"/>
  <c r="AZ311" i="1"/>
  <c r="AN311" i="1"/>
  <c r="BD307" i="1"/>
  <c r="AV306" i="1"/>
  <c r="AV304" i="1"/>
  <c r="BD301" i="1"/>
  <c r="AN299" i="1"/>
  <c r="AV296" i="1"/>
  <c r="BD293" i="1"/>
  <c r="AN291" i="1"/>
  <c r="BH288" i="1"/>
  <c r="AV288" i="1"/>
  <c r="AR286" i="1"/>
  <c r="BD285" i="1"/>
  <c r="AZ283" i="1"/>
  <c r="AN283" i="1"/>
  <c r="AR289" i="1"/>
  <c r="BD288" i="1"/>
  <c r="AZ286" i="1"/>
  <c r="AN286" i="1"/>
  <c r="BH283" i="1"/>
  <c r="AV283" i="1"/>
  <c r="AG324" i="1"/>
  <c r="AG316" i="1"/>
  <c r="AG308" i="1"/>
  <c r="AG300" i="1"/>
  <c r="AG292" i="1"/>
  <c r="BD281" i="1"/>
  <c r="AZ330" i="1"/>
  <c r="AN330" i="1"/>
  <c r="AR329" i="1"/>
  <c r="BD328" i="1"/>
  <c r="BH327" i="1"/>
  <c r="AV327" i="1"/>
  <c r="AZ326" i="1"/>
  <c r="AN326" i="1"/>
  <c r="AR325" i="1"/>
  <c r="BD324" i="1"/>
  <c r="BH323" i="1"/>
  <c r="AV323" i="1"/>
  <c r="AZ322" i="1"/>
  <c r="AN322" i="1"/>
  <c r="AR321" i="1"/>
  <c r="BD320" i="1"/>
  <c r="BH319" i="1"/>
  <c r="AV319" i="1"/>
  <c r="AZ318" i="1"/>
  <c r="AN318" i="1"/>
  <c r="AR317" i="1"/>
  <c r="BD316" i="1"/>
  <c r="BH315" i="1"/>
  <c r="AV315" i="1"/>
  <c r="AZ314" i="1"/>
  <c r="AN314" i="1"/>
  <c r="AR313" i="1"/>
  <c r="BD312" i="1"/>
  <c r="BH311" i="1"/>
  <c r="AV311" i="1"/>
  <c r="AZ310" i="1"/>
  <c r="BH308" i="1"/>
  <c r="AV308" i="1"/>
  <c r="AN308" i="1"/>
  <c r="AR305" i="1"/>
  <c r="AV302" i="1"/>
  <c r="BD299" i="1"/>
  <c r="AN297" i="1"/>
  <c r="AV294" i="1"/>
  <c r="BD291" i="1"/>
  <c r="AZ289" i="1"/>
  <c r="AN289" i="1"/>
  <c r="BH286" i="1"/>
  <c r="AV286" i="1"/>
  <c r="AR284" i="1"/>
  <c r="BD283" i="1"/>
  <c r="AG323" i="1"/>
  <c r="AG315" i="1"/>
  <c r="AG307" i="1"/>
  <c r="AG299" i="1"/>
  <c r="AV281" i="1"/>
  <c r="BD308" i="1"/>
  <c r="BD306" i="1"/>
  <c r="BD302" i="1"/>
  <c r="AN300" i="1"/>
  <c r="AV297" i="1"/>
  <c r="BD294" i="1"/>
  <c r="AN292" i="1"/>
  <c r="BH289" i="1"/>
  <c r="AV289" i="1"/>
  <c r="AR287" i="1"/>
  <c r="BD286" i="1"/>
  <c r="AZ284" i="1"/>
  <c r="AN284" i="1"/>
  <c r="AG330" i="1"/>
  <c r="AG322" i="1"/>
  <c r="AG314" i="1"/>
  <c r="AG306" i="1"/>
  <c r="AG298" i="1"/>
  <c r="BH330" i="1"/>
  <c r="AV330" i="1"/>
  <c r="AZ329" i="1"/>
  <c r="AN329" i="1"/>
  <c r="AR328" i="1"/>
  <c r="BD327" i="1"/>
  <c r="BH326" i="1"/>
  <c r="AV326" i="1"/>
  <c r="AZ325" i="1"/>
  <c r="AN325" i="1"/>
  <c r="AR324" i="1"/>
  <c r="BD323" i="1"/>
  <c r="BH322" i="1"/>
  <c r="AV322" i="1"/>
  <c r="AZ321" i="1"/>
  <c r="AN321" i="1"/>
  <c r="AR320" i="1"/>
  <c r="BD319" i="1"/>
  <c r="BH318" i="1"/>
  <c r="AV318" i="1"/>
  <c r="AZ317" i="1"/>
  <c r="AN317" i="1"/>
  <c r="AR316" i="1"/>
  <c r="BD315" i="1"/>
  <c r="BH314" i="1"/>
  <c r="AV314" i="1"/>
  <c r="AZ313" i="1"/>
  <c r="AN313" i="1"/>
  <c r="AR312" i="1"/>
  <c r="BD311" i="1"/>
  <c r="BH310" i="1"/>
  <c r="AV310" i="1"/>
  <c r="AN309" i="1"/>
  <c r="AN305" i="1"/>
  <c r="AZ303" i="1"/>
  <c r="AN303" i="1"/>
  <c r="BH300" i="1"/>
  <c r="AV300" i="1"/>
  <c r="AR298" i="1"/>
  <c r="BD297" i="1"/>
  <c r="AZ295" i="1"/>
  <c r="AN295" i="1"/>
  <c r="BH292" i="1"/>
  <c r="AV292" i="1"/>
  <c r="AR290" i="1"/>
  <c r="BD289" i="1"/>
  <c r="AZ287" i="1"/>
  <c r="AN287" i="1"/>
  <c r="BH284" i="1"/>
  <c r="AV284" i="1"/>
  <c r="AR282" i="1"/>
  <c r="AG329" i="1"/>
  <c r="AG321" i="1"/>
  <c r="AG313" i="1"/>
  <c r="AG305" i="1"/>
  <c r="AG297" i="1"/>
  <c r="AN281" i="1"/>
  <c r="AV307" i="1"/>
  <c r="AN307" i="1"/>
  <c r="AV303" i="1"/>
  <c r="BD300" i="1"/>
  <c r="AN298" i="1"/>
  <c r="AV295" i="1"/>
  <c r="BD292" i="1"/>
  <c r="AZ290" i="1"/>
  <c r="AN290" i="1"/>
  <c r="BH287" i="1"/>
  <c r="AV287" i="1"/>
  <c r="AR285" i="1"/>
  <c r="BD284" i="1"/>
  <c r="AZ282" i="1"/>
  <c r="AH246" i="1"/>
  <c r="N10" i="21"/>
  <c r="N9" i="3"/>
  <c r="N10" i="7"/>
  <c r="N10" i="20"/>
  <c r="AR308" i="1"/>
  <c r="AZ305" i="1"/>
  <c r="BH302" i="1"/>
  <c r="AR300" i="1"/>
  <c r="AZ297" i="1"/>
  <c r="BH294" i="1"/>
  <c r="AR292" i="1"/>
  <c r="AZ308" i="1"/>
  <c r="BH305" i="1"/>
  <c r="AR303" i="1"/>
  <c r="AZ300" i="1"/>
  <c r="BH297" i="1"/>
  <c r="AR295" i="1"/>
  <c r="AZ292" i="1"/>
  <c r="AZ306" i="1"/>
  <c r="AR301" i="1"/>
  <c r="AZ298" i="1"/>
  <c r="BH295" i="1"/>
  <c r="AR293" i="1"/>
  <c r="BH306" i="1"/>
  <c r="AR304" i="1"/>
  <c r="AZ301" i="1"/>
  <c r="BH298" i="1"/>
  <c r="AR296" i="1"/>
  <c r="AZ293" i="1"/>
  <c r="AR309" i="1"/>
  <c r="BH303" i="1"/>
  <c r="AZ309" i="1"/>
  <c r="BH309" i="1"/>
  <c r="AR307" i="1"/>
  <c r="AZ304" i="1"/>
  <c r="BH301" i="1"/>
  <c r="AR299" i="1"/>
  <c r="AZ296" i="1"/>
  <c r="BH293" i="1"/>
  <c r="AR310" i="1"/>
  <c r="AZ307" i="1"/>
  <c r="BH304" i="1"/>
  <c r="AR302" i="1"/>
  <c r="AZ299" i="1"/>
  <c r="BH296" i="1"/>
  <c r="AR294" i="1"/>
  <c r="AZ291" i="1"/>
  <c r="AG246" i="1"/>
  <c r="AL516" i="22"/>
  <c r="AM516" i="22" s="1"/>
  <c r="AL324" i="22"/>
  <c r="AM324" i="22" s="1"/>
  <c r="AL36" i="22"/>
  <c r="AM36" i="22" s="1"/>
  <c r="AL451" i="22"/>
  <c r="AM451" i="22" s="1"/>
  <c r="AL355" i="22"/>
  <c r="AM355" i="22" s="1"/>
  <c r="AL291" i="22"/>
  <c r="AM291" i="22" s="1"/>
  <c r="AL227" i="22"/>
  <c r="AM227" i="22" s="1"/>
  <c r="AL35" i="22"/>
  <c r="AM35" i="22" s="1"/>
  <c r="AL572" i="22"/>
  <c r="AM572" i="22" s="1"/>
  <c r="AL540" i="22"/>
  <c r="AM540" i="22" s="1"/>
  <c r="AL508" i="22"/>
  <c r="AM508" i="22" s="1"/>
  <c r="AL476" i="22"/>
  <c r="AM476" i="22" s="1"/>
  <c r="AL444" i="22"/>
  <c r="AM444" i="22" s="1"/>
  <c r="AL412" i="22"/>
  <c r="AM412" i="22" s="1"/>
  <c r="AL380" i="22"/>
  <c r="AM380" i="22" s="1"/>
  <c r="AL348" i="22"/>
  <c r="AM348" i="22" s="1"/>
  <c r="AL316" i="22"/>
  <c r="AM316" i="22" s="1"/>
  <c r="AL284" i="22"/>
  <c r="AM284" i="22" s="1"/>
  <c r="AL252" i="22"/>
  <c r="AM252" i="22" s="1"/>
  <c r="AL220" i="22"/>
  <c r="AM220" i="22" s="1"/>
  <c r="AL188" i="22"/>
  <c r="AM188" i="22" s="1"/>
  <c r="AL156" i="22"/>
  <c r="AM156" i="22" s="1"/>
  <c r="AL124" i="22"/>
  <c r="AM124" i="22" s="1"/>
  <c r="AL92" i="22"/>
  <c r="AM92" i="22" s="1"/>
  <c r="AL60" i="22"/>
  <c r="AM60" i="22" s="1"/>
  <c r="AL28" i="22"/>
  <c r="AM28" i="22" s="1"/>
  <c r="AL452" i="22"/>
  <c r="AM452" i="22" s="1"/>
  <c r="AL196" i="22"/>
  <c r="AM196" i="22" s="1"/>
  <c r="AL547" i="22"/>
  <c r="AM547" i="22" s="1"/>
  <c r="AL99" i="22"/>
  <c r="AM99" i="22" s="1"/>
  <c r="AL571" i="22"/>
  <c r="AM571" i="22" s="1"/>
  <c r="AL539" i="22"/>
  <c r="AM539" i="22" s="1"/>
  <c r="AL507" i="22"/>
  <c r="AM507" i="22" s="1"/>
  <c r="AL475" i="22"/>
  <c r="AM475" i="22" s="1"/>
  <c r="AL443" i="22"/>
  <c r="AM443" i="22" s="1"/>
  <c r="AL411" i="22"/>
  <c r="AM411" i="22" s="1"/>
  <c r="AL379" i="22"/>
  <c r="AM379" i="22" s="1"/>
  <c r="AL347" i="22"/>
  <c r="AM347" i="22" s="1"/>
  <c r="AL315" i="22"/>
  <c r="AM315" i="22" s="1"/>
  <c r="AL283" i="22"/>
  <c r="AM283" i="22" s="1"/>
  <c r="AL251" i="22"/>
  <c r="AM251" i="22" s="1"/>
  <c r="AL219" i="22"/>
  <c r="AM219" i="22" s="1"/>
  <c r="AL187" i="22"/>
  <c r="AM187" i="22" s="1"/>
  <c r="AL155" i="22"/>
  <c r="AM155" i="22" s="1"/>
  <c r="AL123" i="22"/>
  <c r="AM123" i="22" s="1"/>
  <c r="AL91" i="22"/>
  <c r="AM91" i="22" s="1"/>
  <c r="AL59" i="22"/>
  <c r="AM59" i="22" s="1"/>
  <c r="AL27" i="22"/>
  <c r="AM27" i="22" s="1"/>
  <c r="AL484" i="22"/>
  <c r="AM484" i="22" s="1"/>
  <c r="AL356" i="22"/>
  <c r="AM356" i="22" s="1"/>
  <c r="AL228" i="22"/>
  <c r="AM228" i="22" s="1"/>
  <c r="AL100" i="22"/>
  <c r="AM100" i="22" s="1"/>
  <c r="AL419" i="22"/>
  <c r="AM419" i="22" s="1"/>
  <c r="AL163" i="22"/>
  <c r="AM163" i="22" s="1"/>
  <c r="AL564" i="22"/>
  <c r="AM564" i="22" s="1"/>
  <c r="AL532" i="22"/>
  <c r="AM532" i="22" s="1"/>
  <c r="AL500" i="22"/>
  <c r="AM500" i="22" s="1"/>
  <c r="AL468" i="22"/>
  <c r="AM468" i="22" s="1"/>
  <c r="AL436" i="22"/>
  <c r="AM436" i="22" s="1"/>
  <c r="AL404" i="22"/>
  <c r="AM404" i="22" s="1"/>
  <c r="AL372" i="22"/>
  <c r="AM372" i="22" s="1"/>
  <c r="AL340" i="22"/>
  <c r="AM340" i="22" s="1"/>
  <c r="AL308" i="22"/>
  <c r="AM308" i="22" s="1"/>
  <c r="AL276" i="22"/>
  <c r="AM276" i="22" s="1"/>
  <c r="AL244" i="22"/>
  <c r="AM244" i="22" s="1"/>
  <c r="AL212" i="22"/>
  <c r="AM212" i="22" s="1"/>
  <c r="AL180" i="22"/>
  <c r="AM180" i="22" s="1"/>
  <c r="AL148" i="22"/>
  <c r="AM148" i="22" s="1"/>
  <c r="AL116" i="22"/>
  <c r="AM116" i="22" s="1"/>
  <c r="AL84" i="22"/>
  <c r="AM84" i="22" s="1"/>
  <c r="AL52" i="22"/>
  <c r="AM52" i="22" s="1"/>
  <c r="AL20" i="22"/>
  <c r="AM20" i="22" s="1"/>
  <c r="AL548" i="22"/>
  <c r="AM548" i="22" s="1"/>
  <c r="AL292" i="22"/>
  <c r="AM292" i="22" s="1"/>
  <c r="AL68" i="22"/>
  <c r="AM68" i="22" s="1"/>
  <c r="AL515" i="22"/>
  <c r="AM515" i="22" s="1"/>
  <c r="AL387" i="22"/>
  <c r="AM387" i="22" s="1"/>
  <c r="AL323" i="22"/>
  <c r="AM323" i="22" s="1"/>
  <c r="AL259" i="22"/>
  <c r="AM259" i="22" s="1"/>
  <c r="AL67" i="22"/>
  <c r="AM67" i="22" s="1"/>
  <c r="AL563" i="22"/>
  <c r="AM563" i="22" s="1"/>
  <c r="AL531" i="22"/>
  <c r="AM531" i="22" s="1"/>
  <c r="AL499" i="22"/>
  <c r="AM499" i="22" s="1"/>
  <c r="AL467" i="22"/>
  <c r="AM467" i="22" s="1"/>
  <c r="AL435" i="22"/>
  <c r="AM435" i="22" s="1"/>
  <c r="AL403" i="22"/>
  <c r="AM403" i="22" s="1"/>
  <c r="AL371" i="22"/>
  <c r="AM371" i="22" s="1"/>
  <c r="AL339" i="22"/>
  <c r="AM339" i="22" s="1"/>
  <c r="AL307" i="22"/>
  <c r="AM307" i="22" s="1"/>
  <c r="AL275" i="22"/>
  <c r="AM275" i="22" s="1"/>
  <c r="AL243" i="22"/>
  <c r="AM243" i="22" s="1"/>
  <c r="AL211" i="22"/>
  <c r="AM211" i="22" s="1"/>
  <c r="AL179" i="22"/>
  <c r="AM179" i="22" s="1"/>
  <c r="AL147" i="22"/>
  <c r="AM147" i="22" s="1"/>
  <c r="AL115" i="22"/>
  <c r="AM115" i="22" s="1"/>
  <c r="AL83" i="22"/>
  <c r="AM83" i="22" s="1"/>
  <c r="AL51" i="22"/>
  <c r="AM51" i="22" s="1"/>
  <c r="AL19" i="22"/>
  <c r="AM19" i="22" s="1"/>
  <c r="AL388" i="22"/>
  <c r="AM388" i="22" s="1"/>
  <c r="AL164" i="22"/>
  <c r="AM164" i="22" s="1"/>
  <c r="AL195" i="22"/>
  <c r="AM195" i="22" s="1"/>
  <c r="AL556" i="22"/>
  <c r="AM556" i="22" s="1"/>
  <c r="AL524" i="22"/>
  <c r="AM524" i="22" s="1"/>
  <c r="AL492" i="22"/>
  <c r="AM492" i="22" s="1"/>
  <c r="AL460" i="22"/>
  <c r="AM460" i="22" s="1"/>
  <c r="AL428" i="22"/>
  <c r="AM428" i="22" s="1"/>
  <c r="AL396" i="22"/>
  <c r="AM396" i="22" s="1"/>
  <c r="AL364" i="22"/>
  <c r="AM364" i="22" s="1"/>
  <c r="AL332" i="22"/>
  <c r="AM332" i="22" s="1"/>
  <c r="AL300" i="22"/>
  <c r="AM300" i="22" s="1"/>
  <c r="AL268" i="22"/>
  <c r="AM268" i="22" s="1"/>
  <c r="AL236" i="22"/>
  <c r="AM236" i="22" s="1"/>
  <c r="AL204" i="22"/>
  <c r="AM204" i="22" s="1"/>
  <c r="AL172" i="22"/>
  <c r="AM172" i="22" s="1"/>
  <c r="AL140" i="22"/>
  <c r="AM140" i="22" s="1"/>
  <c r="AL108" i="22"/>
  <c r="AM108" i="22" s="1"/>
  <c r="AL76" i="22"/>
  <c r="AM76" i="22" s="1"/>
  <c r="AL44" i="22"/>
  <c r="AM44" i="22" s="1"/>
  <c r="AL12" i="22"/>
  <c r="AM12" i="22" s="1"/>
  <c r="AL420" i="22"/>
  <c r="AM420" i="22" s="1"/>
  <c r="AL260" i="22"/>
  <c r="AM260" i="22" s="1"/>
  <c r="AL132" i="22"/>
  <c r="AM132" i="22" s="1"/>
  <c r="AL483" i="22"/>
  <c r="AM483" i="22" s="1"/>
  <c r="AL131" i="22"/>
  <c r="AM131" i="22" s="1"/>
  <c r="AL555" i="22"/>
  <c r="AM555" i="22" s="1"/>
  <c r="AL523" i="22"/>
  <c r="AM523" i="22" s="1"/>
  <c r="AL491" i="22"/>
  <c r="AM491" i="22" s="1"/>
  <c r="AL459" i="22"/>
  <c r="AM459" i="22" s="1"/>
  <c r="AL427" i="22"/>
  <c r="AM427" i="22" s="1"/>
  <c r="AL395" i="22"/>
  <c r="AM395" i="22" s="1"/>
  <c r="AL363" i="22"/>
  <c r="AM363" i="22" s="1"/>
  <c r="AL331" i="22"/>
  <c r="AM331" i="22" s="1"/>
  <c r="AL299" i="22"/>
  <c r="AM299" i="22" s="1"/>
  <c r="AL267" i="22"/>
  <c r="AM267" i="22" s="1"/>
  <c r="AL235" i="22"/>
  <c r="AM235" i="22" s="1"/>
  <c r="AL203" i="22"/>
  <c r="AM203" i="22" s="1"/>
  <c r="AL171" i="22"/>
  <c r="AM171" i="22" s="1"/>
  <c r="AL139" i="22"/>
  <c r="AM139" i="22" s="1"/>
  <c r="AL107" i="22"/>
  <c r="AM107" i="22" s="1"/>
  <c r="AL75" i="22"/>
  <c r="AM75" i="22" s="1"/>
  <c r="AL43" i="22"/>
  <c r="AM43" i="22" s="1"/>
  <c r="AL11" i="22"/>
  <c r="AM11" i="22" s="1"/>
  <c r="AL562" i="22"/>
  <c r="AM562" i="22" s="1"/>
  <c r="AL554" i="22"/>
  <c r="AM554" i="22" s="1"/>
  <c r="AL546" i="22"/>
  <c r="AM546" i="22" s="1"/>
  <c r="AL538" i="22"/>
  <c r="AM538" i="22" s="1"/>
  <c r="AL530" i="22"/>
  <c r="AM530" i="22" s="1"/>
  <c r="AL522" i="22"/>
  <c r="AM522" i="22" s="1"/>
  <c r="AL514" i="22"/>
  <c r="AM514" i="22" s="1"/>
  <c r="AL506" i="22"/>
  <c r="AM506" i="22" s="1"/>
  <c r="AL498" i="22"/>
  <c r="AM498" i="22" s="1"/>
  <c r="AL490" i="22"/>
  <c r="AM490" i="22" s="1"/>
  <c r="AL482" i="22"/>
  <c r="AM482" i="22" s="1"/>
  <c r="AL474" i="22"/>
  <c r="AM474" i="22" s="1"/>
  <c r="AL466" i="22"/>
  <c r="AM466" i="22" s="1"/>
  <c r="AL458" i="22"/>
  <c r="AM458" i="22" s="1"/>
  <c r="AL450" i="22"/>
  <c r="AM450" i="22" s="1"/>
  <c r="AL442" i="22"/>
  <c r="AM442" i="22" s="1"/>
  <c r="AL434" i="22"/>
  <c r="AM434" i="22" s="1"/>
  <c r="AL426" i="22"/>
  <c r="AM426" i="22" s="1"/>
  <c r="AL418" i="22"/>
  <c r="AM418" i="22" s="1"/>
  <c r="AL410" i="22"/>
  <c r="AM410" i="22" s="1"/>
  <c r="AL402" i="22"/>
  <c r="AM402" i="22" s="1"/>
  <c r="AL394" i="22"/>
  <c r="AM394" i="22" s="1"/>
  <c r="AL386" i="22"/>
  <c r="AM386" i="22" s="1"/>
  <c r="AL378" i="22"/>
  <c r="AM378" i="22" s="1"/>
  <c r="AL370" i="22"/>
  <c r="AM370" i="22" s="1"/>
  <c r="AL362" i="22"/>
  <c r="AM362" i="22" s="1"/>
  <c r="AL354" i="22"/>
  <c r="AM354" i="22" s="1"/>
  <c r="AL346" i="22"/>
  <c r="AM346" i="22" s="1"/>
  <c r="AL338" i="22"/>
  <c r="AM338" i="22" s="1"/>
  <c r="AL330" i="22"/>
  <c r="AM330" i="22" s="1"/>
  <c r="AL322" i="22"/>
  <c r="AM322" i="22" s="1"/>
  <c r="AL314" i="22"/>
  <c r="AM314" i="22" s="1"/>
  <c r="AL306" i="22"/>
  <c r="AM306" i="22" s="1"/>
  <c r="AL298" i="22"/>
  <c r="AM298" i="22" s="1"/>
  <c r="AL290" i="22"/>
  <c r="AM290" i="22" s="1"/>
  <c r="AL282" i="22"/>
  <c r="AM282" i="22" s="1"/>
  <c r="AL274" i="22"/>
  <c r="AM274" i="22" s="1"/>
  <c r="AL266" i="22"/>
  <c r="AM266" i="22" s="1"/>
  <c r="AL258" i="22"/>
  <c r="AM258" i="22" s="1"/>
  <c r="AL250" i="22"/>
  <c r="AM250" i="22" s="1"/>
  <c r="AL242" i="22"/>
  <c r="AM242" i="22" s="1"/>
  <c r="AL234" i="22"/>
  <c r="AM234" i="22" s="1"/>
  <c r="AL226" i="22"/>
  <c r="AM226" i="22" s="1"/>
  <c r="AL218" i="22"/>
  <c r="AM218" i="22" s="1"/>
  <c r="AL210" i="22"/>
  <c r="AM210" i="22" s="1"/>
  <c r="AL202" i="22"/>
  <c r="AM202" i="22" s="1"/>
  <c r="AL194" i="22"/>
  <c r="AM194" i="22" s="1"/>
  <c r="AL186" i="22"/>
  <c r="AM186" i="22" s="1"/>
  <c r="AL178" i="22"/>
  <c r="AM178" i="22" s="1"/>
  <c r="AL170" i="22"/>
  <c r="AM170" i="22" s="1"/>
  <c r="AL162" i="22"/>
  <c r="AM162" i="22" s="1"/>
  <c r="AL154" i="22"/>
  <c r="AM154" i="22" s="1"/>
  <c r="AL146" i="22"/>
  <c r="AM146" i="22" s="1"/>
  <c r="AL138" i="22"/>
  <c r="AM138" i="22" s="1"/>
  <c r="AL130" i="22"/>
  <c r="AM130" i="22" s="1"/>
  <c r="AL122" i="22"/>
  <c r="AM122" i="22" s="1"/>
  <c r="AL114" i="22"/>
  <c r="AM114" i="22" s="1"/>
  <c r="AL106" i="22"/>
  <c r="AM106" i="22" s="1"/>
  <c r="AL98" i="22"/>
  <c r="AM98" i="22" s="1"/>
  <c r="AL90" i="22"/>
  <c r="AM90" i="22" s="1"/>
  <c r="AL82" i="22"/>
  <c r="AM82" i="22" s="1"/>
  <c r="AL74" i="22"/>
  <c r="AM74" i="22" s="1"/>
  <c r="AL66" i="22"/>
  <c r="AM66" i="22" s="1"/>
  <c r="AL58" i="22"/>
  <c r="AM58" i="22" s="1"/>
  <c r="AL50" i="22"/>
  <c r="AM50" i="22" s="1"/>
  <c r="AL42" i="22"/>
  <c r="AM42" i="22" s="1"/>
  <c r="AL34" i="22"/>
  <c r="AM34" i="22" s="1"/>
  <c r="AL26" i="22"/>
  <c r="AM26" i="22" s="1"/>
  <c r="AL18" i="22"/>
  <c r="AM18" i="22" s="1"/>
  <c r="AL10" i="22"/>
  <c r="AM10" i="22" s="1"/>
  <c r="AL529" i="22"/>
  <c r="AM529" i="22" s="1"/>
  <c r="AL497" i="22"/>
  <c r="AM497" i="22" s="1"/>
  <c r="AL489" i="22"/>
  <c r="AM489" i="22" s="1"/>
  <c r="AL481" i="22"/>
  <c r="AM481" i="22" s="1"/>
  <c r="AL473" i="22"/>
  <c r="AM473" i="22" s="1"/>
  <c r="AL465" i="22"/>
  <c r="AM465" i="22" s="1"/>
  <c r="AL457" i="22"/>
  <c r="AM457" i="22" s="1"/>
  <c r="AL449" i="22"/>
  <c r="AM449" i="22" s="1"/>
  <c r="AL441" i="22"/>
  <c r="AM441" i="22" s="1"/>
  <c r="AL433" i="22"/>
  <c r="AM433" i="22" s="1"/>
  <c r="AL425" i="22"/>
  <c r="AM425" i="22" s="1"/>
  <c r="AL417" i="22"/>
  <c r="AM417" i="22" s="1"/>
  <c r="AL409" i="22"/>
  <c r="AM409" i="22" s="1"/>
  <c r="AL401" i="22"/>
  <c r="AM401" i="22" s="1"/>
  <c r="AL393" i="22"/>
  <c r="AM393" i="22" s="1"/>
  <c r="AL385" i="22"/>
  <c r="AM385" i="22" s="1"/>
  <c r="AL377" i="22"/>
  <c r="AM377" i="22" s="1"/>
  <c r="AL369" i="22"/>
  <c r="AM369" i="22" s="1"/>
  <c r="AL361" i="22"/>
  <c r="AM361" i="22" s="1"/>
  <c r="AL353" i="22"/>
  <c r="AM353" i="22" s="1"/>
  <c r="AL345" i="22"/>
  <c r="AM345" i="22" s="1"/>
  <c r="AL337" i="22"/>
  <c r="AM337" i="22" s="1"/>
  <c r="AL329" i="22"/>
  <c r="AM329" i="22" s="1"/>
  <c r="AL321" i="22"/>
  <c r="AM321" i="22" s="1"/>
  <c r="AL313" i="22"/>
  <c r="AM313" i="22" s="1"/>
  <c r="AL305" i="22"/>
  <c r="AM305" i="22" s="1"/>
  <c r="AL297" i="22"/>
  <c r="AM297" i="22" s="1"/>
  <c r="AL289" i="22"/>
  <c r="AM289" i="22" s="1"/>
  <c r="AL281" i="22"/>
  <c r="AM281" i="22" s="1"/>
  <c r="AL273" i="22"/>
  <c r="AM273" i="22" s="1"/>
  <c r="AL265" i="22"/>
  <c r="AM265" i="22" s="1"/>
  <c r="AL257" i="22"/>
  <c r="AM257" i="22" s="1"/>
  <c r="AL249" i="22"/>
  <c r="AM249" i="22" s="1"/>
  <c r="AL241" i="22"/>
  <c r="AM241" i="22" s="1"/>
  <c r="AL233" i="22"/>
  <c r="AM233" i="22" s="1"/>
  <c r="AL225" i="22"/>
  <c r="AM225" i="22" s="1"/>
  <c r="AL217" i="22"/>
  <c r="AM217" i="22" s="1"/>
  <c r="AL209" i="22"/>
  <c r="AM209" i="22" s="1"/>
  <c r="AL201" i="22"/>
  <c r="AM201" i="22" s="1"/>
  <c r="AL193" i="22"/>
  <c r="AM193" i="22" s="1"/>
  <c r="AL185" i="22"/>
  <c r="AM185" i="22" s="1"/>
  <c r="AL177" i="22"/>
  <c r="AM177" i="22" s="1"/>
  <c r="AL169" i="22"/>
  <c r="AM169" i="22" s="1"/>
  <c r="AL161" i="22"/>
  <c r="AM161" i="22" s="1"/>
  <c r="AL153" i="22"/>
  <c r="AM153" i="22" s="1"/>
  <c r="AL145" i="22"/>
  <c r="AM145" i="22" s="1"/>
  <c r="AL137" i="22"/>
  <c r="AM137" i="22" s="1"/>
  <c r="AL129" i="22"/>
  <c r="AM129" i="22" s="1"/>
  <c r="AL121" i="22"/>
  <c r="AM121" i="22" s="1"/>
  <c r="AL113" i="22"/>
  <c r="AM113" i="22" s="1"/>
  <c r="AL105" i="22"/>
  <c r="AM105" i="22" s="1"/>
  <c r="AL97" i="22"/>
  <c r="AM97" i="22" s="1"/>
  <c r="AL89" i="22"/>
  <c r="AM89" i="22" s="1"/>
  <c r="AL81" i="22"/>
  <c r="AM81" i="22" s="1"/>
  <c r="AL73" i="22"/>
  <c r="AM73" i="22" s="1"/>
  <c r="AL65" i="22"/>
  <c r="AM65" i="22" s="1"/>
  <c r="AL57" i="22"/>
  <c r="AM57" i="22" s="1"/>
  <c r="AL49" i="22"/>
  <c r="AM49" i="22" s="1"/>
  <c r="AL41" i="22"/>
  <c r="AM41" i="22" s="1"/>
  <c r="AL33" i="22"/>
  <c r="AM33" i="22" s="1"/>
  <c r="AL25" i="22"/>
  <c r="AM25" i="22" s="1"/>
  <c r="AL17" i="22"/>
  <c r="AM17" i="22" s="1"/>
  <c r="AL9" i="22"/>
  <c r="AM9" i="22" s="1"/>
  <c r="AL561" i="22"/>
  <c r="AM561" i="22" s="1"/>
  <c r="AL537" i="22"/>
  <c r="AM537" i="22" s="1"/>
  <c r="AL560" i="22"/>
  <c r="AM560" i="22" s="1"/>
  <c r="AL536" i="22"/>
  <c r="AM536" i="22" s="1"/>
  <c r="AL520" i="22"/>
  <c r="AM520" i="22" s="1"/>
  <c r="AL504" i="22"/>
  <c r="AM504" i="22" s="1"/>
  <c r="AL496" i="22"/>
  <c r="AM496" i="22" s="1"/>
  <c r="AL488" i="22"/>
  <c r="AM488" i="22" s="1"/>
  <c r="AL480" i="22"/>
  <c r="AM480" i="22" s="1"/>
  <c r="AL472" i="22"/>
  <c r="AM472" i="22" s="1"/>
  <c r="AL464" i="22"/>
  <c r="AM464" i="22" s="1"/>
  <c r="AL456" i="22"/>
  <c r="AM456" i="22" s="1"/>
  <c r="AL448" i="22"/>
  <c r="AM448" i="22" s="1"/>
  <c r="AL440" i="22"/>
  <c r="AM440" i="22" s="1"/>
  <c r="AL432" i="22"/>
  <c r="AM432" i="22" s="1"/>
  <c r="AL424" i="22"/>
  <c r="AM424" i="22" s="1"/>
  <c r="AL416" i="22"/>
  <c r="AM416" i="22" s="1"/>
  <c r="AL408" i="22"/>
  <c r="AM408" i="22" s="1"/>
  <c r="AL400" i="22"/>
  <c r="AM400" i="22" s="1"/>
  <c r="AL392" i="22"/>
  <c r="AM392" i="22" s="1"/>
  <c r="AL384" i="22"/>
  <c r="AM384" i="22" s="1"/>
  <c r="AL376" i="22"/>
  <c r="AM376" i="22" s="1"/>
  <c r="AL368" i="22"/>
  <c r="AM368" i="22" s="1"/>
  <c r="AL360" i="22"/>
  <c r="AM360" i="22" s="1"/>
  <c r="AL352" i="22"/>
  <c r="AM352" i="22" s="1"/>
  <c r="AL344" i="22"/>
  <c r="AM344" i="22" s="1"/>
  <c r="AL336" i="22"/>
  <c r="AM336" i="22" s="1"/>
  <c r="AL328" i="22"/>
  <c r="AM328" i="22" s="1"/>
  <c r="AL320" i="22"/>
  <c r="AM320" i="22" s="1"/>
  <c r="AL312" i="22"/>
  <c r="AM312" i="22" s="1"/>
  <c r="AL304" i="22"/>
  <c r="AM304" i="22" s="1"/>
  <c r="AL296" i="22"/>
  <c r="AM296" i="22" s="1"/>
  <c r="AL288" i="22"/>
  <c r="AM288" i="22" s="1"/>
  <c r="AL280" i="22"/>
  <c r="AM280" i="22" s="1"/>
  <c r="AL272" i="22"/>
  <c r="AM272" i="22" s="1"/>
  <c r="AL264" i="22"/>
  <c r="AM264" i="22" s="1"/>
  <c r="AL256" i="22"/>
  <c r="AM256" i="22" s="1"/>
  <c r="AL248" i="22"/>
  <c r="AM248" i="22" s="1"/>
  <c r="AL240" i="22"/>
  <c r="AM240" i="22" s="1"/>
  <c r="AL232" i="22"/>
  <c r="AM232" i="22" s="1"/>
  <c r="AL224" i="22"/>
  <c r="AM224" i="22" s="1"/>
  <c r="AL216" i="22"/>
  <c r="AM216" i="22" s="1"/>
  <c r="AL208" i="22"/>
  <c r="AM208" i="22" s="1"/>
  <c r="AL200" i="22"/>
  <c r="AM200" i="22" s="1"/>
  <c r="AL192" i="22"/>
  <c r="AM192" i="22" s="1"/>
  <c r="AL184" i="22"/>
  <c r="AM184" i="22" s="1"/>
  <c r="AL176" i="22"/>
  <c r="AM176" i="22" s="1"/>
  <c r="AL168" i="22"/>
  <c r="AM168" i="22" s="1"/>
  <c r="AL160" i="22"/>
  <c r="AM160" i="22" s="1"/>
  <c r="AL152" i="22"/>
  <c r="AM152" i="22" s="1"/>
  <c r="AL144" i="22"/>
  <c r="AM144" i="22" s="1"/>
  <c r="AL136" i="22"/>
  <c r="AM136" i="22" s="1"/>
  <c r="AL128" i="22"/>
  <c r="AM128" i="22" s="1"/>
  <c r="AL120" i="22"/>
  <c r="AM120" i="22" s="1"/>
  <c r="AL112" i="22"/>
  <c r="AM112" i="22" s="1"/>
  <c r="AL104" i="22"/>
  <c r="AM104" i="22" s="1"/>
  <c r="AL96" i="22"/>
  <c r="AM96" i="22" s="1"/>
  <c r="AL88" i="22"/>
  <c r="AM88" i="22" s="1"/>
  <c r="AL80" i="22"/>
  <c r="AM80" i="22" s="1"/>
  <c r="AL72" i="22"/>
  <c r="AM72" i="22" s="1"/>
  <c r="AL64" i="22"/>
  <c r="AM64" i="22" s="1"/>
  <c r="AL56" i="22"/>
  <c r="AM56" i="22" s="1"/>
  <c r="AL48" i="22"/>
  <c r="AM48" i="22" s="1"/>
  <c r="AL40" i="22"/>
  <c r="AM40" i="22" s="1"/>
  <c r="AL32" i="22"/>
  <c r="AM32" i="22" s="1"/>
  <c r="AL24" i="22"/>
  <c r="AM24" i="22" s="1"/>
  <c r="AL16" i="22"/>
  <c r="AM16" i="22" s="1"/>
  <c r="AL8" i="22"/>
  <c r="AM8" i="22" s="1"/>
  <c r="AL569" i="22"/>
  <c r="AM569" i="22" s="1"/>
  <c r="AL521" i="22"/>
  <c r="AM521" i="22" s="1"/>
  <c r="AL552" i="22"/>
  <c r="AM552" i="22" s="1"/>
  <c r="AL567" i="22"/>
  <c r="AM567" i="22" s="1"/>
  <c r="AL559" i="22"/>
  <c r="AM559" i="22" s="1"/>
  <c r="AL535" i="22"/>
  <c r="AM535" i="22" s="1"/>
  <c r="AL527" i="22"/>
  <c r="AM527" i="22" s="1"/>
  <c r="AL519" i="22"/>
  <c r="AM519" i="22" s="1"/>
  <c r="AL511" i="22"/>
  <c r="AM511" i="22" s="1"/>
  <c r="AL503" i="22"/>
  <c r="AM503" i="22" s="1"/>
  <c r="AL495" i="22"/>
  <c r="AM495" i="22" s="1"/>
  <c r="AL487" i="22"/>
  <c r="AM487" i="22" s="1"/>
  <c r="AL479" i="22"/>
  <c r="AM479" i="22" s="1"/>
  <c r="AL471" i="22"/>
  <c r="AM471" i="22" s="1"/>
  <c r="AL463" i="22"/>
  <c r="AM463" i="22" s="1"/>
  <c r="AL455" i="22"/>
  <c r="AM455" i="22" s="1"/>
  <c r="AL447" i="22"/>
  <c r="AM447" i="22" s="1"/>
  <c r="AL439" i="22"/>
  <c r="AM439" i="22" s="1"/>
  <c r="AL431" i="22"/>
  <c r="AM431" i="22" s="1"/>
  <c r="AL423" i="22"/>
  <c r="AM423" i="22" s="1"/>
  <c r="AL415" i="22"/>
  <c r="AM415" i="22" s="1"/>
  <c r="AL407" i="22"/>
  <c r="AM407" i="22" s="1"/>
  <c r="AL399" i="22"/>
  <c r="AM399" i="22" s="1"/>
  <c r="AL391" i="22"/>
  <c r="AM391" i="22" s="1"/>
  <c r="AL383" i="22"/>
  <c r="AM383" i="22" s="1"/>
  <c r="AL375" i="22"/>
  <c r="AM375" i="22" s="1"/>
  <c r="AL367" i="22"/>
  <c r="AM367" i="22" s="1"/>
  <c r="AL359" i="22"/>
  <c r="AM359" i="22" s="1"/>
  <c r="AL351" i="22"/>
  <c r="AM351" i="22" s="1"/>
  <c r="AL343" i="22"/>
  <c r="AM343" i="22" s="1"/>
  <c r="AL335" i="22"/>
  <c r="AM335" i="22" s="1"/>
  <c r="AL327" i="22"/>
  <c r="AM327" i="22" s="1"/>
  <c r="AL319" i="22"/>
  <c r="AM319" i="22" s="1"/>
  <c r="AL311" i="22"/>
  <c r="AM311" i="22" s="1"/>
  <c r="AL303" i="22"/>
  <c r="AM303" i="22" s="1"/>
  <c r="AL295" i="22"/>
  <c r="AM295" i="22" s="1"/>
  <c r="AL287" i="22"/>
  <c r="AM287" i="22" s="1"/>
  <c r="AL279" i="22"/>
  <c r="AM279" i="22" s="1"/>
  <c r="AL271" i="22"/>
  <c r="AM271" i="22" s="1"/>
  <c r="AL263" i="22"/>
  <c r="AM263" i="22" s="1"/>
  <c r="AL255" i="22"/>
  <c r="AM255" i="22" s="1"/>
  <c r="AL247" i="22"/>
  <c r="AM247" i="22" s="1"/>
  <c r="AL239" i="22"/>
  <c r="AM239" i="22" s="1"/>
  <c r="AL231" i="22"/>
  <c r="AM231" i="22" s="1"/>
  <c r="AL223" i="22"/>
  <c r="AM223" i="22" s="1"/>
  <c r="AL215" i="22"/>
  <c r="AM215" i="22" s="1"/>
  <c r="AL207" i="22"/>
  <c r="AM207" i="22" s="1"/>
  <c r="AL199" i="22"/>
  <c r="AM199" i="22" s="1"/>
  <c r="AL191" i="22"/>
  <c r="AM191" i="22" s="1"/>
  <c r="AL183" i="22"/>
  <c r="AM183" i="22" s="1"/>
  <c r="AL175" i="22"/>
  <c r="AM175" i="22" s="1"/>
  <c r="AL167" i="22"/>
  <c r="AM167" i="22" s="1"/>
  <c r="AL159" i="22"/>
  <c r="AM159" i="22" s="1"/>
  <c r="AL151" i="22"/>
  <c r="AM151" i="22" s="1"/>
  <c r="AL143" i="22"/>
  <c r="AM143" i="22" s="1"/>
  <c r="AL135" i="22"/>
  <c r="AM135" i="22" s="1"/>
  <c r="AL127" i="22"/>
  <c r="AM127" i="22" s="1"/>
  <c r="AL119" i="22"/>
  <c r="AM119" i="22" s="1"/>
  <c r="AL111" i="22"/>
  <c r="AM111" i="22" s="1"/>
  <c r="AL103" i="22"/>
  <c r="AM103" i="22" s="1"/>
  <c r="AL95" i="22"/>
  <c r="AM95" i="22" s="1"/>
  <c r="AL87" i="22"/>
  <c r="AM87" i="22" s="1"/>
  <c r="AL79" i="22"/>
  <c r="AM79" i="22" s="1"/>
  <c r="AL71" i="22"/>
  <c r="AM71" i="22" s="1"/>
  <c r="AL63" i="22"/>
  <c r="AM63" i="22" s="1"/>
  <c r="AL55" i="22"/>
  <c r="AM55" i="22" s="1"/>
  <c r="AL47" i="22"/>
  <c r="AM47" i="22" s="1"/>
  <c r="AL39" i="22"/>
  <c r="AM39" i="22" s="1"/>
  <c r="AL31" i="22"/>
  <c r="AM31" i="22" s="1"/>
  <c r="AL23" i="22"/>
  <c r="AM23" i="22" s="1"/>
  <c r="AL15" i="22"/>
  <c r="AM15" i="22" s="1"/>
  <c r="AL7" i="22"/>
  <c r="AM7" i="22" s="1"/>
  <c r="AL570" i="22"/>
  <c r="AM570" i="22" s="1"/>
  <c r="AL553" i="22"/>
  <c r="AM553" i="22" s="1"/>
  <c r="AL513" i="22"/>
  <c r="AM513" i="22" s="1"/>
  <c r="AL544" i="22"/>
  <c r="AM544" i="22" s="1"/>
  <c r="AL512" i="22"/>
  <c r="AM512" i="22" s="1"/>
  <c r="AL543" i="22"/>
  <c r="AM543" i="22" s="1"/>
  <c r="AL574" i="22"/>
  <c r="AM574" i="22" s="1"/>
  <c r="AL566" i="22"/>
  <c r="AM566" i="22" s="1"/>
  <c r="AL558" i="22"/>
  <c r="AM558" i="22" s="1"/>
  <c r="AL550" i="22"/>
  <c r="AM550" i="22" s="1"/>
  <c r="AL542" i="22"/>
  <c r="AM542" i="22" s="1"/>
  <c r="AL534" i="22"/>
  <c r="AM534" i="22" s="1"/>
  <c r="AL526" i="22"/>
  <c r="AM526" i="22" s="1"/>
  <c r="AL518" i="22"/>
  <c r="AM518" i="22" s="1"/>
  <c r="AL510" i="22"/>
  <c r="AM510" i="22" s="1"/>
  <c r="AL502" i="22"/>
  <c r="AM502" i="22" s="1"/>
  <c r="AL494" i="22"/>
  <c r="AM494" i="22" s="1"/>
  <c r="AL486" i="22"/>
  <c r="AM486" i="22" s="1"/>
  <c r="AL478" i="22"/>
  <c r="AM478" i="22" s="1"/>
  <c r="AL470" i="22"/>
  <c r="AM470" i="22" s="1"/>
  <c r="AL462" i="22"/>
  <c r="AM462" i="22" s="1"/>
  <c r="AL454" i="22"/>
  <c r="AM454" i="22" s="1"/>
  <c r="AL446" i="22"/>
  <c r="AM446" i="22" s="1"/>
  <c r="AL438" i="22"/>
  <c r="AM438" i="22" s="1"/>
  <c r="AL430" i="22"/>
  <c r="AM430" i="22" s="1"/>
  <c r="AL422" i="22"/>
  <c r="AM422" i="22" s="1"/>
  <c r="AL414" i="22"/>
  <c r="AM414" i="22" s="1"/>
  <c r="AL406" i="22"/>
  <c r="AM406" i="22" s="1"/>
  <c r="AL398" i="22"/>
  <c r="AM398" i="22" s="1"/>
  <c r="AL390" i="22"/>
  <c r="AM390" i="22" s="1"/>
  <c r="AL382" i="22"/>
  <c r="AM382" i="22" s="1"/>
  <c r="AL374" i="22"/>
  <c r="AM374" i="22" s="1"/>
  <c r="AL366" i="22"/>
  <c r="AM366" i="22" s="1"/>
  <c r="AL358" i="22"/>
  <c r="AM358" i="22" s="1"/>
  <c r="AL350" i="22"/>
  <c r="AM350" i="22" s="1"/>
  <c r="AL342" i="22"/>
  <c r="AM342" i="22" s="1"/>
  <c r="AL334" i="22"/>
  <c r="AM334" i="22" s="1"/>
  <c r="AL326" i="22"/>
  <c r="AM326" i="22" s="1"/>
  <c r="AL318" i="22"/>
  <c r="AM318" i="22" s="1"/>
  <c r="AL310" i="22"/>
  <c r="AM310" i="22" s="1"/>
  <c r="AL302" i="22"/>
  <c r="AM302" i="22" s="1"/>
  <c r="AL294" i="22"/>
  <c r="AM294" i="22" s="1"/>
  <c r="AL286" i="22"/>
  <c r="AM286" i="22" s="1"/>
  <c r="AL278" i="22"/>
  <c r="AM278" i="22" s="1"/>
  <c r="AL270" i="22"/>
  <c r="AM270" i="22" s="1"/>
  <c r="AL262" i="22"/>
  <c r="AM262" i="22" s="1"/>
  <c r="AL254" i="22"/>
  <c r="AM254" i="22" s="1"/>
  <c r="AL246" i="22"/>
  <c r="AM246" i="22" s="1"/>
  <c r="AL238" i="22"/>
  <c r="AM238" i="22" s="1"/>
  <c r="AL230" i="22"/>
  <c r="AM230" i="22" s="1"/>
  <c r="AL222" i="22"/>
  <c r="AM222" i="22" s="1"/>
  <c r="AL214" i="22"/>
  <c r="AM214" i="22" s="1"/>
  <c r="AL206" i="22"/>
  <c r="AM206" i="22" s="1"/>
  <c r="AL198" i="22"/>
  <c r="AM198" i="22" s="1"/>
  <c r="AL190" i="22"/>
  <c r="AM190" i="22" s="1"/>
  <c r="AL182" i="22"/>
  <c r="AM182" i="22" s="1"/>
  <c r="AL174" i="22"/>
  <c r="AM174" i="22" s="1"/>
  <c r="AL166" i="22"/>
  <c r="AM166" i="22" s="1"/>
  <c r="AL158" i="22"/>
  <c r="AM158" i="22" s="1"/>
  <c r="AL150" i="22"/>
  <c r="AM150" i="22" s="1"/>
  <c r="AL142" i="22"/>
  <c r="AM142" i="22" s="1"/>
  <c r="AL134" i="22"/>
  <c r="AM134" i="22" s="1"/>
  <c r="AL126" i="22"/>
  <c r="AM126" i="22" s="1"/>
  <c r="AL118" i="22"/>
  <c r="AM118" i="22" s="1"/>
  <c r="AL110" i="22"/>
  <c r="AM110" i="22" s="1"/>
  <c r="AL102" i="22"/>
  <c r="AM102" i="22" s="1"/>
  <c r="AL94" i="22"/>
  <c r="AM94" i="22" s="1"/>
  <c r="AL86" i="22"/>
  <c r="AM86" i="22" s="1"/>
  <c r="AL78" i="22"/>
  <c r="AM78" i="22" s="1"/>
  <c r="AL70" i="22"/>
  <c r="AM70" i="22" s="1"/>
  <c r="AL62" i="22"/>
  <c r="AM62" i="22" s="1"/>
  <c r="AL54" i="22"/>
  <c r="AM54" i="22" s="1"/>
  <c r="AL46" i="22"/>
  <c r="AM46" i="22" s="1"/>
  <c r="AL38" i="22"/>
  <c r="AM38" i="22" s="1"/>
  <c r="AL30" i="22"/>
  <c r="AM30" i="22" s="1"/>
  <c r="AL22" i="22"/>
  <c r="AM22" i="22" s="1"/>
  <c r="AL14" i="22"/>
  <c r="AM14" i="22" s="1"/>
  <c r="AL6" i="22"/>
  <c r="AM6" i="22" s="1"/>
  <c r="AL545" i="22"/>
  <c r="AM545" i="22" s="1"/>
  <c r="AL505" i="22"/>
  <c r="AM505" i="22" s="1"/>
  <c r="AL568" i="22"/>
  <c r="AM568" i="22" s="1"/>
  <c r="AL528" i="22"/>
  <c r="AM528" i="22" s="1"/>
  <c r="AL4" i="22"/>
  <c r="AL551" i="22"/>
  <c r="AM551" i="22" s="1"/>
  <c r="AL573" i="22"/>
  <c r="AM573" i="22" s="1"/>
  <c r="AL565" i="22"/>
  <c r="AM565" i="22" s="1"/>
  <c r="AL557" i="22"/>
  <c r="AM557" i="22" s="1"/>
  <c r="AL549" i="22"/>
  <c r="AM549" i="22" s="1"/>
  <c r="AL541" i="22"/>
  <c r="AM541" i="22" s="1"/>
  <c r="AL533" i="22"/>
  <c r="AM533" i="22" s="1"/>
  <c r="AL525" i="22"/>
  <c r="AM525" i="22" s="1"/>
  <c r="AL517" i="22"/>
  <c r="AM517" i="22" s="1"/>
  <c r="AL509" i="22"/>
  <c r="AM509" i="22" s="1"/>
  <c r="AL501" i="22"/>
  <c r="AM501" i="22" s="1"/>
  <c r="AL493" i="22"/>
  <c r="AM493" i="22" s="1"/>
  <c r="AL485" i="22"/>
  <c r="AM485" i="22" s="1"/>
  <c r="AL477" i="22"/>
  <c r="AM477" i="22" s="1"/>
  <c r="AL469" i="22"/>
  <c r="AM469" i="22" s="1"/>
  <c r="AL461" i="22"/>
  <c r="AM461" i="22" s="1"/>
  <c r="AL453" i="22"/>
  <c r="AM453" i="22" s="1"/>
  <c r="AL445" i="22"/>
  <c r="AM445" i="22" s="1"/>
  <c r="AL437" i="22"/>
  <c r="AM437" i="22" s="1"/>
  <c r="AL429" i="22"/>
  <c r="AM429" i="22" s="1"/>
  <c r="AL421" i="22"/>
  <c r="AM421" i="22" s="1"/>
  <c r="AL413" i="22"/>
  <c r="AM413" i="22" s="1"/>
  <c r="AL405" i="22"/>
  <c r="AM405" i="22" s="1"/>
  <c r="AL397" i="22"/>
  <c r="AM397" i="22" s="1"/>
  <c r="AL389" i="22"/>
  <c r="AM389" i="22" s="1"/>
  <c r="AL381" i="22"/>
  <c r="AM381" i="22" s="1"/>
  <c r="AL373" i="22"/>
  <c r="AM373" i="22" s="1"/>
  <c r="AL365" i="22"/>
  <c r="AM365" i="22" s="1"/>
  <c r="AL357" i="22"/>
  <c r="AM357" i="22" s="1"/>
  <c r="AL349" i="22"/>
  <c r="AM349" i="22" s="1"/>
  <c r="AL341" i="22"/>
  <c r="AM341" i="22" s="1"/>
  <c r="AL333" i="22"/>
  <c r="AM333" i="22" s="1"/>
  <c r="AL325" i="22"/>
  <c r="AM325" i="22" s="1"/>
  <c r="AL317" i="22"/>
  <c r="AM317" i="22" s="1"/>
  <c r="AL309" i="22"/>
  <c r="AM309" i="22" s="1"/>
  <c r="AL301" i="22"/>
  <c r="AM301" i="22" s="1"/>
  <c r="AL293" i="22"/>
  <c r="AM293" i="22" s="1"/>
  <c r="AL285" i="22"/>
  <c r="AM285" i="22" s="1"/>
  <c r="AL277" i="22"/>
  <c r="AM277" i="22" s="1"/>
  <c r="AL269" i="22"/>
  <c r="AM269" i="22" s="1"/>
  <c r="AL261" i="22"/>
  <c r="AM261" i="22" s="1"/>
  <c r="AL253" i="22"/>
  <c r="AM253" i="22" s="1"/>
  <c r="AL245" i="22"/>
  <c r="AM245" i="22" s="1"/>
  <c r="AL237" i="22"/>
  <c r="AM237" i="22" s="1"/>
  <c r="AL229" i="22"/>
  <c r="AM229" i="22" s="1"/>
  <c r="AL221" i="22"/>
  <c r="AM221" i="22" s="1"/>
  <c r="AL213" i="22"/>
  <c r="AM213" i="22" s="1"/>
  <c r="AL205" i="22"/>
  <c r="AM205" i="22" s="1"/>
  <c r="AL197" i="22"/>
  <c r="AM197" i="22" s="1"/>
  <c r="AL189" i="22"/>
  <c r="AM189" i="22" s="1"/>
  <c r="AL181" i="22"/>
  <c r="AM181" i="22" s="1"/>
  <c r="AL173" i="22"/>
  <c r="AM173" i="22" s="1"/>
  <c r="AL165" i="22"/>
  <c r="AM165" i="22" s="1"/>
  <c r="AL157" i="22"/>
  <c r="AM157" i="22" s="1"/>
  <c r="AL149" i="22"/>
  <c r="AM149" i="22" s="1"/>
  <c r="AL141" i="22"/>
  <c r="AM141" i="22" s="1"/>
  <c r="AL133" i="22"/>
  <c r="AM133" i="22" s="1"/>
  <c r="AL125" i="22"/>
  <c r="AM125" i="22" s="1"/>
  <c r="AL117" i="22"/>
  <c r="AM117" i="22" s="1"/>
  <c r="AL109" i="22"/>
  <c r="AM109" i="22" s="1"/>
  <c r="AL101" i="22"/>
  <c r="AM101" i="22" s="1"/>
  <c r="AL93" i="22"/>
  <c r="AM93" i="22" s="1"/>
  <c r="AL85" i="22"/>
  <c r="AM85" i="22" s="1"/>
  <c r="AL77" i="22"/>
  <c r="AM77" i="22" s="1"/>
  <c r="AL69" i="22"/>
  <c r="AM69" i="22" s="1"/>
  <c r="AL61" i="22"/>
  <c r="AM61" i="22" s="1"/>
  <c r="AL53" i="22"/>
  <c r="AM53" i="22" s="1"/>
  <c r="AL45" i="22"/>
  <c r="AM45" i="22" s="1"/>
  <c r="AL37" i="22"/>
  <c r="AM37" i="22" s="1"/>
  <c r="AL29" i="22"/>
  <c r="AM29" i="22" s="1"/>
  <c r="AL21" i="22"/>
  <c r="AM21" i="22" s="1"/>
  <c r="AL13" i="22"/>
  <c r="AM13" i="22" s="1"/>
  <c r="P190" i="1" l="1"/>
  <c r="P186" i="1"/>
  <c r="P182" i="1"/>
  <c r="P178" i="1"/>
  <c r="P174" i="1"/>
  <c r="P170" i="1"/>
  <c r="AI170" i="1" s="1"/>
  <c r="P166" i="1"/>
  <c r="P162" i="1"/>
  <c r="AI162" i="1" s="1"/>
  <c r="P158" i="1"/>
  <c r="P154" i="1"/>
  <c r="P150" i="1"/>
  <c r="AI150" i="1" s="1"/>
  <c r="P146" i="1"/>
  <c r="AI146" i="1" s="1"/>
  <c r="P142" i="1"/>
  <c r="AI142" i="1" s="1"/>
  <c r="P185" i="1"/>
  <c r="AI185" i="1" s="1"/>
  <c r="P177" i="1"/>
  <c r="AI177" i="1" s="1"/>
  <c r="P173" i="1"/>
  <c r="AI173" i="1" s="1"/>
  <c r="P161" i="1"/>
  <c r="P153" i="1"/>
  <c r="P145" i="1"/>
  <c r="P152" i="1"/>
  <c r="AI152" i="1" s="1"/>
  <c r="P191" i="1"/>
  <c r="AI191" i="1" s="1"/>
  <c r="P171" i="1"/>
  <c r="AI171" i="1" s="1"/>
  <c r="P159" i="1"/>
  <c r="AI159" i="1" s="1"/>
  <c r="P147" i="1"/>
  <c r="AI147" i="1" s="1"/>
  <c r="P189" i="1"/>
  <c r="P181" i="1"/>
  <c r="P169" i="1"/>
  <c r="P165" i="1"/>
  <c r="AI165" i="1" s="1"/>
  <c r="P157" i="1"/>
  <c r="AI157" i="1" s="1"/>
  <c r="P149" i="1"/>
  <c r="AI149" i="1" s="1"/>
  <c r="P160" i="1"/>
  <c r="AI160" i="1" s="1"/>
  <c r="P148" i="1"/>
  <c r="AI148" i="1" s="1"/>
  <c r="P187" i="1"/>
  <c r="P175" i="1"/>
  <c r="P167" i="1"/>
  <c r="P155" i="1"/>
  <c r="AI155" i="1" s="1"/>
  <c r="P143" i="1"/>
  <c r="AI143" i="1" s="1"/>
  <c r="P188" i="1"/>
  <c r="AI188" i="1" s="1"/>
  <c r="P184" i="1"/>
  <c r="AI184" i="1" s="1"/>
  <c r="P180" i="1"/>
  <c r="AI180" i="1" s="1"/>
  <c r="P176" i="1"/>
  <c r="P172" i="1"/>
  <c r="P168" i="1"/>
  <c r="AI168" i="1" s="1"/>
  <c r="P164" i="1"/>
  <c r="P156" i="1"/>
  <c r="AI156" i="1" s="1"/>
  <c r="P144" i="1"/>
  <c r="AI144" i="1" s="1"/>
  <c r="P183" i="1"/>
  <c r="AI183" i="1" s="1"/>
  <c r="P179" i="1"/>
  <c r="AI179" i="1" s="1"/>
  <c r="P163" i="1"/>
  <c r="P151" i="1"/>
  <c r="AM4" i="22"/>
  <c r="AI190" i="1"/>
  <c r="AI182" i="1"/>
  <c r="AI174" i="1"/>
  <c r="AI166" i="1"/>
  <c r="AI158" i="1"/>
  <c r="AI189" i="1"/>
  <c r="AI181" i="1"/>
  <c r="AI172" i="1"/>
  <c r="AI164" i="1"/>
  <c r="AI187" i="1"/>
  <c r="AI163" i="1"/>
  <c r="AI151" i="1"/>
  <c r="AI186" i="1"/>
  <c r="AI178" i="1"/>
  <c r="AI154" i="1"/>
  <c r="AI145" i="1"/>
  <c r="AI169" i="1"/>
  <c r="AI161" i="1"/>
  <c r="AI153" i="1"/>
  <c r="AI175" i="1"/>
  <c r="AI176" i="1"/>
  <c r="AI167" i="1"/>
  <c r="AM90" i="1"/>
  <c r="BC281" i="1"/>
  <c r="AG281" i="1"/>
  <c r="AG282" i="1"/>
  <c r="AG283" i="1"/>
  <c r="AG284" i="1"/>
  <c r="AG285" i="1"/>
  <c r="AG286" i="1"/>
  <c r="AG287" i="1"/>
  <c r="AG288" i="1"/>
  <c r="AG289" i="1"/>
  <c r="AG290" i="1"/>
  <c r="AG291" i="1"/>
  <c r="AN65" i="1"/>
  <c r="AO65" i="1" s="1"/>
  <c r="AL65" i="1"/>
  <c r="AM65" i="1" s="1"/>
  <c r="AN114" i="1"/>
  <c r="AO114" i="1" s="1"/>
  <c r="AL114" i="1"/>
  <c r="AM114" i="1" s="1"/>
  <c r="AN113" i="1"/>
  <c r="AO113" i="1" s="1"/>
  <c r="AL113" i="1"/>
  <c r="AM113" i="1" s="1"/>
  <c r="AN112" i="1"/>
  <c r="AO112" i="1" s="1"/>
  <c r="AL112" i="1"/>
  <c r="AM112" i="1" s="1"/>
  <c r="AN111" i="1"/>
  <c r="AO111" i="1" s="1"/>
  <c r="AL111" i="1"/>
  <c r="AM111" i="1" s="1"/>
  <c r="AN110" i="1"/>
  <c r="AO110" i="1" s="1"/>
  <c r="AL110" i="1"/>
  <c r="AM110" i="1" s="1"/>
  <c r="AN109" i="1"/>
  <c r="AO109" i="1" s="1"/>
  <c r="AL109" i="1"/>
  <c r="AM109" i="1" s="1"/>
  <c r="AN108" i="1"/>
  <c r="AO108" i="1" s="1"/>
  <c r="AL108" i="1"/>
  <c r="AM108" i="1" s="1"/>
  <c r="AN107" i="1"/>
  <c r="AO107" i="1" s="1"/>
  <c r="AL107" i="1"/>
  <c r="AM107" i="1" s="1"/>
  <c r="AN106" i="1"/>
  <c r="AO106" i="1" s="1"/>
  <c r="AL106" i="1"/>
  <c r="AM106" i="1" s="1"/>
  <c r="AN105" i="1"/>
  <c r="AO105" i="1" s="1"/>
  <c r="AL105" i="1"/>
  <c r="AM105" i="1" s="1"/>
  <c r="AN104" i="1"/>
  <c r="AO104" i="1" s="1"/>
  <c r="AL104" i="1"/>
  <c r="AM104" i="1" s="1"/>
  <c r="AN103" i="1"/>
  <c r="AO103" i="1" s="1"/>
  <c r="AL103" i="1"/>
  <c r="AM103" i="1" s="1"/>
  <c r="AN102" i="1"/>
  <c r="AO102" i="1" s="1"/>
  <c r="AL102" i="1"/>
  <c r="AM102" i="1" s="1"/>
  <c r="AN101" i="1"/>
  <c r="AO101" i="1" s="1"/>
  <c r="AL101" i="1"/>
  <c r="AM101" i="1" s="1"/>
  <c r="AN100" i="1"/>
  <c r="AO100" i="1" s="1"/>
  <c r="AL100" i="1"/>
  <c r="AM100" i="1" s="1"/>
  <c r="AN99" i="1"/>
  <c r="AO99" i="1" s="1"/>
  <c r="AL99" i="1"/>
  <c r="AM99" i="1" s="1"/>
  <c r="AN98" i="1"/>
  <c r="AO98" i="1" s="1"/>
  <c r="AL98" i="1"/>
  <c r="AM98" i="1" s="1"/>
  <c r="AN97" i="1"/>
  <c r="AO97" i="1" s="1"/>
  <c r="AL97" i="1"/>
  <c r="AM97" i="1" s="1"/>
  <c r="AN96" i="1"/>
  <c r="AO96" i="1" s="1"/>
  <c r="AL96" i="1"/>
  <c r="AM96" i="1" s="1"/>
  <c r="AN95" i="1"/>
  <c r="AO95" i="1" s="1"/>
  <c r="AL95" i="1"/>
  <c r="AM95" i="1" s="1"/>
  <c r="AN94" i="1"/>
  <c r="AO94" i="1" s="1"/>
  <c r="AL94" i="1"/>
  <c r="AM94" i="1" s="1"/>
  <c r="AN93" i="1"/>
  <c r="AO93" i="1" s="1"/>
  <c r="AL93" i="1"/>
  <c r="AM93" i="1" s="1"/>
  <c r="AN92" i="1"/>
  <c r="AO92" i="1" s="1"/>
  <c r="AL92" i="1"/>
  <c r="AM92" i="1" s="1"/>
  <c r="AN91" i="1"/>
  <c r="AO91" i="1" s="1"/>
  <c r="AL91" i="1"/>
  <c r="AM91" i="1" s="1"/>
  <c r="AN90" i="1"/>
  <c r="AO90" i="1" s="1"/>
  <c r="AL90" i="1"/>
  <c r="AN89" i="1"/>
  <c r="AO89" i="1" s="1"/>
  <c r="AL89" i="1"/>
  <c r="AM89" i="1" s="1"/>
  <c r="AN88" i="1"/>
  <c r="AO88" i="1" s="1"/>
  <c r="AL88" i="1"/>
  <c r="AM88" i="1" s="1"/>
  <c r="AN87" i="1"/>
  <c r="AO87" i="1" s="1"/>
  <c r="AL87" i="1"/>
  <c r="AM87" i="1" s="1"/>
  <c r="AN86" i="1"/>
  <c r="AO86" i="1" s="1"/>
  <c r="AL86" i="1"/>
  <c r="AM86" i="1" s="1"/>
  <c r="AN85" i="1"/>
  <c r="AO85" i="1" s="1"/>
  <c r="AL85" i="1"/>
  <c r="AM85" i="1" s="1"/>
  <c r="AN84" i="1"/>
  <c r="AO84" i="1" s="1"/>
  <c r="AL84" i="1"/>
  <c r="AM84" i="1" s="1"/>
  <c r="AN83" i="1"/>
  <c r="AO83" i="1" s="1"/>
  <c r="AL83" i="1"/>
  <c r="AM83" i="1" s="1"/>
  <c r="AN82" i="1"/>
  <c r="AO82" i="1" s="1"/>
  <c r="AL82" i="1"/>
  <c r="AM82" i="1" s="1"/>
  <c r="AN81" i="1"/>
  <c r="AO81" i="1" s="1"/>
  <c r="AL81" i="1"/>
  <c r="AM81" i="1" s="1"/>
  <c r="AN80" i="1"/>
  <c r="AO80" i="1" s="1"/>
  <c r="AL80" i="1"/>
  <c r="AM80" i="1" s="1"/>
  <c r="AN79" i="1"/>
  <c r="AO79" i="1" s="1"/>
  <c r="AL79" i="1"/>
  <c r="AM79" i="1" s="1"/>
  <c r="AN78" i="1"/>
  <c r="AO78" i="1" s="1"/>
  <c r="AL78" i="1"/>
  <c r="AM78" i="1" s="1"/>
  <c r="AN77" i="1"/>
  <c r="AO77" i="1" s="1"/>
  <c r="AL77" i="1"/>
  <c r="AM77" i="1" s="1"/>
  <c r="AN76" i="1"/>
  <c r="AO76" i="1" s="1"/>
  <c r="AL76" i="1"/>
  <c r="AM76" i="1" s="1"/>
  <c r="AN75" i="1"/>
  <c r="AO75" i="1" s="1"/>
  <c r="AL75" i="1"/>
  <c r="AM75" i="1" s="1"/>
  <c r="AN74" i="1"/>
  <c r="AO74" i="1" s="1"/>
  <c r="AL74" i="1"/>
  <c r="AM74" i="1" s="1"/>
  <c r="AN73" i="1"/>
  <c r="AO73" i="1" s="1"/>
  <c r="AL73" i="1"/>
  <c r="AM73" i="1" s="1"/>
  <c r="AN72" i="1"/>
  <c r="AO72" i="1" s="1"/>
  <c r="AL72" i="1"/>
  <c r="AM72" i="1" s="1"/>
  <c r="AN71" i="1"/>
  <c r="AO71" i="1" s="1"/>
  <c r="AL71" i="1"/>
  <c r="AM71" i="1" s="1"/>
  <c r="AN70" i="1"/>
  <c r="AO70" i="1" s="1"/>
  <c r="AL70" i="1"/>
  <c r="AM70" i="1" s="1"/>
  <c r="AN69" i="1"/>
  <c r="AO69" i="1" s="1"/>
  <c r="AL69" i="1"/>
  <c r="AM69" i="1" s="1"/>
  <c r="AN68" i="1"/>
  <c r="AO68" i="1" s="1"/>
  <c r="AL68" i="1"/>
  <c r="AM68" i="1" s="1"/>
  <c r="AN67" i="1"/>
  <c r="AO67" i="1" s="1"/>
  <c r="AL67" i="1"/>
  <c r="AM67" i="1" s="1"/>
  <c r="AN66" i="1"/>
  <c r="AO66" i="1" s="1"/>
  <c r="AL66" i="1"/>
  <c r="AM66" i="1" s="1"/>
  <c r="AG63" i="1"/>
  <c r="AJ66" i="1" s="1"/>
  <c r="AG42" i="1"/>
  <c r="AJ42" i="1" s="1"/>
  <c r="AI279" i="1" l="1"/>
  <c r="AJ279" i="1" s="1"/>
  <c r="B339" i="1" s="1"/>
  <c r="AG140" i="1"/>
  <c r="AM145" i="1" s="1"/>
  <c r="AO115" i="1"/>
  <c r="AG65" i="1"/>
  <c r="AJ71" i="1"/>
  <c r="AG70" i="1"/>
  <c r="AG93" i="1"/>
  <c r="AJ112" i="1"/>
  <c r="AJ80" i="1"/>
  <c r="AJ72" i="1"/>
  <c r="AJ70" i="1"/>
  <c r="AG102" i="1"/>
  <c r="AG78" i="1"/>
  <c r="AJ105" i="1"/>
  <c r="AJ89" i="1"/>
  <c r="AJ81" i="1"/>
  <c r="AG101" i="1"/>
  <c r="AG69" i="1"/>
  <c r="AJ88" i="1"/>
  <c r="AG100" i="1"/>
  <c r="AG68" i="1"/>
  <c r="AJ79" i="1"/>
  <c r="AG99" i="1"/>
  <c r="AG75" i="1"/>
  <c r="AJ94" i="1"/>
  <c r="AJ69" i="1"/>
  <c r="AG94" i="1"/>
  <c r="AG110" i="1"/>
  <c r="AG86" i="1"/>
  <c r="AJ113" i="1"/>
  <c r="AJ97" i="1"/>
  <c r="AJ73" i="1"/>
  <c r="AG109" i="1"/>
  <c r="AG77" i="1"/>
  <c r="AJ104" i="1"/>
  <c r="AG108" i="1"/>
  <c r="AG92" i="1"/>
  <c r="AG76" i="1"/>
  <c r="AJ103" i="1"/>
  <c r="AJ87" i="1"/>
  <c r="AG91" i="1"/>
  <c r="AG83" i="1"/>
  <c r="AJ110" i="1"/>
  <c r="AJ102" i="1"/>
  <c r="AJ78" i="1"/>
  <c r="AG106" i="1"/>
  <c r="AG98" i="1"/>
  <c r="AG82" i="1"/>
  <c r="AG66" i="1"/>
  <c r="AJ109" i="1"/>
  <c r="AJ93" i="1"/>
  <c r="AJ85" i="1"/>
  <c r="AG105" i="1"/>
  <c r="AJ100" i="1"/>
  <c r="AJ84" i="1"/>
  <c r="AJ68" i="1"/>
  <c r="AG112" i="1"/>
  <c r="AG104" i="1"/>
  <c r="AG96" i="1"/>
  <c r="AG88" i="1"/>
  <c r="AG80" i="1"/>
  <c r="AG72" i="1"/>
  <c r="AJ65" i="1"/>
  <c r="AJ107" i="1"/>
  <c r="AJ99" i="1"/>
  <c r="AJ91" i="1"/>
  <c r="AJ83" i="1"/>
  <c r="AJ75" i="1"/>
  <c r="AJ67" i="1"/>
  <c r="AG85" i="1"/>
  <c r="AJ96" i="1"/>
  <c r="AG84" i="1"/>
  <c r="AJ111" i="1"/>
  <c r="AJ95" i="1"/>
  <c r="AG107" i="1"/>
  <c r="AG67" i="1"/>
  <c r="AJ86" i="1"/>
  <c r="AG114" i="1"/>
  <c r="AG90" i="1"/>
  <c r="AG74" i="1"/>
  <c r="AJ101" i="1"/>
  <c r="AJ77" i="1"/>
  <c r="AG113" i="1"/>
  <c r="AG97" i="1"/>
  <c r="AG89" i="1"/>
  <c r="AG81" i="1"/>
  <c r="AG73" i="1"/>
  <c r="AJ108" i="1"/>
  <c r="AJ92" i="1"/>
  <c r="AJ76" i="1"/>
  <c r="AG111" i="1"/>
  <c r="AG103" i="1"/>
  <c r="AG95" i="1"/>
  <c r="AG87" i="1"/>
  <c r="AG79" i="1"/>
  <c r="AG71" i="1"/>
  <c r="AJ114" i="1"/>
  <c r="AJ106" i="1"/>
  <c r="AJ98" i="1"/>
  <c r="AJ90" i="1"/>
  <c r="AJ82" i="1"/>
  <c r="AJ74" i="1"/>
  <c r="AI192" i="1"/>
  <c r="B271" i="1" s="1"/>
  <c r="AM115" i="1"/>
  <c r="AL182" i="1" l="1"/>
  <c r="AL145" i="1"/>
  <c r="AM174" i="1"/>
  <c r="AG171" i="1"/>
  <c r="AM188" i="1"/>
  <c r="AM160" i="1"/>
  <c r="AG175" i="1"/>
  <c r="AM162" i="1"/>
  <c r="AM179" i="1"/>
  <c r="AG158" i="1"/>
  <c r="AL156" i="1"/>
  <c r="AL173" i="1"/>
  <c r="AL190" i="1"/>
  <c r="AL159" i="1"/>
  <c r="AL161" i="1"/>
  <c r="AL184" i="1"/>
  <c r="AG164" i="1"/>
  <c r="AM166" i="1"/>
  <c r="AM151" i="1"/>
  <c r="AG146" i="1"/>
  <c r="AG157" i="1"/>
  <c r="AM190" i="1"/>
  <c r="AM180" i="1"/>
  <c r="AG142" i="1"/>
  <c r="AG167" i="1"/>
  <c r="AM154" i="1"/>
  <c r="AM163" i="1"/>
  <c r="AG150" i="1"/>
  <c r="AL143" i="1"/>
  <c r="AG188" i="1"/>
  <c r="AL164" i="1"/>
  <c r="AL177" i="1"/>
  <c r="AG187" i="1"/>
  <c r="AM146" i="1"/>
  <c r="AL172" i="1"/>
  <c r="AL189" i="1"/>
  <c r="AL169" i="1"/>
  <c r="AL191" i="1"/>
  <c r="AL146" i="1"/>
  <c r="AL168" i="1"/>
  <c r="AM159" i="1"/>
  <c r="AM150" i="1"/>
  <c r="AG163" i="1"/>
  <c r="AM181" i="1"/>
  <c r="AG180" i="1"/>
  <c r="AG177" i="1"/>
  <c r="AM164" i="1"/>
  <c r="AG144" i="1"/>
  <c r="AG151" i="1"/>
  <c r="AG173" i="1"/>
  <c r="AM147" i="1"/>
  <c r="AM177" i="1"/>
  <c r="AL183" i="1"/>
  <c r="AL181" i="1"/>
  <c r="AM155" i="1"/>
  <c r="AL163" i="1"/>
  <c r="AL180" i="1"/>
  <c r="AL150" i="1"/>
  <c r="AL185" i="1"/>
  <c r="AL144" i="1"/>
  <c r="AL162" i="1"/>
  <c r="AM144" i="1"/>
  <c r="AG179" i="1"/>
  <c r="AM142" i="1"/>
  <c r="AG186" i="1"/>
  <c r="AM173" i="1"/>
  <c r="AG148" i="1"/>
  <c r="AG169" i="1"/>
  <c r="AM156" i="1"/>
  <c r="AM187" i="1"/>
  <c r="AG143" i="1"/>
  <c r="AM152" i="1"/>
  <c r="AG190" i="1"/>
  <c r="AM169" i="1"/>
  <c r="AM183" i="1"/>
  <c r="AL152" i="1"/>
  <c r="AG159" i="1"/>
  <c r="AL154" i="1"/>
  <c r="AL178" i="1"/>
  <c r="AG155" i="1"/>
  <c r="AG149" i="1"/>
  <c r="AG178" i="1"/>
  <c r="AM165" i="1"/>
  <c r="AM191" i="1"/>
  <c r="AG161" i="1"/>
  <c r="AM148" i="1"/>
  <c r="AM171" i="1"/>
  <c r="AM186" i="1"/>
  <c r="AG176" i="1"/>
  <c r="AG182" i="1"/>
  <c r="AM161" i="1"/>
  <c r="AL165" i="1"/>
  <c r="AG189" i="1"/>
  <c r="AL147" i="1"/>
  <c r="AL153" i="1"/>
  <c r="AM175" i="1"/>
  <c r="AM158" i="1"/>
  <c r="AM189" i="1"/>
  <c r="AM176" i="1"/>
  <c r="AG185" i="1"/>
  <c r="AM172" i="1"/>
  <c r="AG168" i="1"/>
  <c r="AM185" i="1"/>
  <c r="AL155" i="1"/>
  <c r="AL188" i="1"/>
  <c r="AG172" i="1"/>
  <c r="AL179" i="1"/>
  <c r="AL149" i="1"/>
  <c r="AL166" i="1"/>
  <c r="AL170" i="1"/>
  <c r="AL176" i="1"/>
  <c r="AL151" i="1"/>
  <c r="AG181" i="1"/>
  <c r="AG147" i="1"/>
  <c r="AM184" i="1"/>
  <c r="AG170" i="1"/>
  <c r="AM157" i="1"/>
  <c r="AM167" i="1"/>
  <c r="AG153" i="1"/>
  <c r="AG184" i="1"/>
  <c r="AG191" i="1"/>
  <c r="AM178" i="1"/>
  <c r="AG160" i="1"/>
  <c r="AG174" i="1"/>
  <c r="AM153" i="1"/>
  <c r="AL148" i="1"/>
  <c r="AG154" i="1"/>
  <c r="AL175" i="1"/>
  <c r="AL171" i="1"/>
  <c r="AL158" i="1"/>
  <c r="AL160" i="1"/>
  <c r="AL187" i="1"/>
  <c r="AL157" i="1"/>
  <c r="AL174" i="1"/>
  <c r="AL186" i="1"/>
  <c r="AL142" i="1"/>
  <c r="AL167" i="1"/>
  <c r="AM168" i="1"/>
  <c r="AM182" i="1"/>
  <c r="AG156" i="1"/>
  <c r="AG162" i="1"/>
  <c r="AM149" i="1"/>
  <c r="AM143" i="1"/>
  <c r="AG145" i="1"/>
  <c r="AG165" i="1"/>
  <c r="AG183" i="1"/>
  <c r="AM170" i="1"/>
  <c r="AG152" i="1"/>
  <c r="AG166" i="1"/>
  <c r="BH331" i="1"/>
  <c r="AZ331" i="1"/>
  <c r="AR331" i="1"/>
  <c r="AG331" i="1"/>
  <c r="AV331" i="1"/>
  <c r="BD331" i="1"/>
  <c r="AN331" i="1"/>
  <c r="AJ115" i="1"/>
  <c r="AI63" i="1"/>
  <c r="AJ63" i="1" s="1"/>
  <c r="AG192" i="1" l="1"/>
  <c r="AL192" i="1"/>
  <c r="B269" i="1" s="1"/>
  <c r="AM192" i="1"/>
  <c r="B270" i="1" s="1"/>
  <c r="AI140" i="1"/>
  <c r="AJ140" i="1" s="1"/>
  <c r="B274" i="1" s="1"/>
</calcChain>
</file>

<file path=xl/sharedStrings.xml><?xml version="1.0" encoding="utf-8"?>
<sst xmlns="http://schemas.openxmlformats.org/spreadsheetml/2006/main" count="5886" uniqueCount="5235">
  <si>
    <t>CENSO NACIONAL DE GOBIERNOS
ESTATALES 2023</t>
  </si>
  <si>
    <t>Módulo 1.
Administración Pública de la entidad federativa</t>
  </si>
  <si>
    <t>Sección XI. Alojamientos de asistencia social</t>
  </si>
  <si>
    <t>Índice</t>
  </si>
  <si>
    <t>Entidad:</t>
  </si>
  <si>
    <t>Clave:</t>
  </si>
  <si>
    <t>Presentación</t>
  </si>
  <si>
    <t>Informantes</t>
  </si>
  <si>
    <t>Participantes</t>
  </si>
  <si>
    <t>Preguntas 11.1 a 11.4</t>
  </si>
  <si>
    <t>Glosario</t>
  </si>
  <si>
    <t>Entidad</t>
  </si>
  <si>
    <t>Clave a 3 dígitos</t>
  </si>
  <si>
    <t>Municipio</t>
  </si>
  <si>
    <t>Clave a 5 dígitos</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</si>
  <si>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</si>
  <si>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</si>
  <si>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</si>
  <si>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</si>
  <si>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</si>
  <si>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</si>
  <si>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</si>
  <si>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</si>
  <si>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</si>
  <si>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</si>
  <si>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</si>
  <si>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</si>
  <si>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</si>
  <si>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</si>
  <si>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</si>
  <si>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</si>
  <si>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</si>
  <si>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</si>
  <si>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</si>
  <si>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</si>
  <si>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</si>
  <si>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</si>
  <si>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</si>
  <si>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</si>
  <si>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</si>
  <si>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</si>
  <si>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</si>
  <si>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</si>
  <si>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</si>
  <si>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</si>
  <si>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</si>
  <si>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</si>
  <si>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Aguascalientes</t>
  </si>
  <si>
    <t>01001</t>
  </si>
  <si>
    <t>02001</t>
  </si>
  <si>
    <t>03001</t>
  </si>
  <si>
    <t>04001</t>
  </si>
  <si>
    <t>05001</t>
  </si>
  <si>
    <t>06001</t>
  </si>
  <si>
    <t>07001</t>
  </si>
  <si>
    <t>08001</t>
  </si>
  <si>
    <t>09002</t>
  </si>
  <si>
    <t>10001</t>
  </si>
  <si>
    <t>11001</t>
  </si>
  <si>
    <t>12001</t>
  </si>
  <si>
    <t>13001</t>
  </si>
  <si>
    <t>14001</t>
  </si>
  <si>
    <t>15001</t>
  </si>
  <si>
    <t>16001</t>
  </si>
  <si>
    <t>17001</t>
  </si>
  <si>
    <t>18001</t>
  </si>
  <si>
    <t>19001</t>
  </si>
  <si>
    <t>20001</t>
  </si>
  <si>
    <t>21001</t>
  </si>
  <si>
    <t>22001</t>
  </si>
  <si>
    <t>23001</t>
  </si>
  <si>
    <t>24001</t>
  </si>
  <si>
    <t>25001</t>
  </si>
  <si>
    <t>26001</t>
  </si>
  <si>
    <t>27001</t>
  </si>
  <si>
    <t>28001</t>
  </si>
  <si>
    <t>29001</t>
  </si>
  <si>
    <t>30001</t>
  </si>
  <si>
    <t>31001</t>
  </si>
  <si>
    <t>32001</t>
  </si>
  <si>
    <t>Ensenada</t>
  </si>
  <si>
    <t>Comondú</t>
  </si>
  <si>
    <t>Calkiní</t>
  </si>
  <si>
    <t>Abasolo</t>
  </si>
  <si>
    <t>Armería</t>
  </si>
  <si>
    <t>Acacoyagua</t>
  </si>
  <si>
    <t>Ahumada</t>
  </si>
  <si>
    <t>Azcapotzalco</t>
  </si>
  <si>
    <t>Canatlán</t>
  </si>
  <si>
    <t>Acapulco de Juárez</t>
  </si>
  <si>
    <t>Acatlán</t>
  </si>
  <si>
    <t>Acatic</t>
  </si>
  <si>
    <t>Acambay de Ruíz Castañeda</t>
  </si>
  <si>
    <t>Acuitzio</t>
  </si>
  <si>
    <t>Amacuzac</t>
  </si>
  <si>
    <t>Acaponeta</t>
  </si>
  <si>
    <t>Abejones</t>
  </si>
  <si>
    <t>Acajete</t>
  </si>
  <si>
    <t>Amealco de Bonfil</t>
  </si>
  <si>
    <t>Cozumel</t>
  </si>
  <si>
    <t>Ahualulco del Sonido 13</t>
  </si>
  <si>
    <t>Ahome</t>
  </si>
  <si>
    <t>Aconchi</t>
  </si>
  <si>
    <t>Balancán</t>
  </si>
  <si>
    <t>Amaxac de Guerrero</t>
  </si>
  <si>
    <t>Abalá</t>
  </si>
  <si>
    <t>Apozol</t>
  </si>
  <si>
    <t>Baja California</t>
  </si>
  <si>
    <t>01002</t>
  </si>
  <si>
    <t>02002</t>
  </si>
  <si>
    <t>03002</t>
  </si>
  <si>
    <t>04002</t>
  </si>
  <si>
    <t>05002</t>
  </si>
  <si>
    <t>06002</t>
  </si>
  <si>
    <t>07002</t>
  </si>
  <si>
    <t>08002</t>
  </si>
  <si>
    <t>09003</t>
  </si>
  <si>
    <t>10002</t>
  </si>
  <si>
    <t>11002</t>
  </si>
  <si>
    <t>12002</t>
  </si>
  <si>
    <t>13002</t>
  </si>
  <si>
    <t>14002</t>
  </si>
  <si>
    <t>15002</t>
  </si>
  <si>
    <t>16002</t>
  </si>
  <si>
    <t>17002</t>
  </si>
  <si>
    <t>18002</t>
  </si>
  <si>
    <t>19002</t>
  </si>
  <si>
    <t>20002</t>
  </si>
  <si>
    <t>21002</t>
  </si>
  <si>
    <t>22002</t>
  </si>
  <si>
    <t>23002</t>
  </si>
  <si>
    <t>24002</t>
  </si>
  <si>
    <t>25002</t>
  </si>
  <si>
    <t>26002</t>
  </si>
  <si>
    <t>27002</t>
  </si>
  <si>
    <t>28002</t>
  </si>
  <si>
    <t>29002</t>
  </si>
  <si>
    <t>30002</t>
  </si>
  <si>
    <t>31002</t>
  </si>
  <si>
    <t>32002</t>
  </si>
  <si>
    <t>Asientos</t>
  </si>
  <si>
    <t>Mexicali</t>
  </si>
  <si>
    <t>Mulegé</t>
  </si>
  <si>
    <t>Campeche</t>
  </si>
  <si>
    <t>Acuña</t>
  </si>
  <si>
    <t>Colima</t>
  </si>
  <si>
    <t>Acala</t>
  </si>
  <si>
    <t>Aldama</t>
  </si>
  <si>
    <t>Coyoacán</t>
  </si>
  <si>
    <t>Canelas</t>
  </si>
  <si>
    <t>Acámbaro</t>
  </si>
  <si>
    <t>Ahuacuotzingo</t>
  </si>
  <si>
    <t>Acaxochitlán</t>
  </si>
  <si>
    <t>Acatlán de Juárez</t>
  </si>
  <si>
    <t>Acolman</t>
  </si>
  <si>
    <t>Aguililla</t>
  </si>
  <si>
    <t>Atlatlahucan</t>
  </si>
  <si>
    <t>Ahuacatlán</t>
  </si>
  <si>
    <t>Agualeguas</t>
  </si>
  <si>
    <t>Acatlán de Pérez Figueroa</t>
  </si>
  <si>
    <t>Acateno</t>
  </si>
  <si>
    <t>Pinal de Amoles</t>
  </si>
  <si>
    <t>Felipe Carrillo Puerto</t>
  </si>
  <si>
    <t>Alaquines</t>
  </si>
  <si>
    <t>Angostura</t>
  </si>
  <si>
    <t>Agua Prieta</t>
  </si>
  <si>
    <t>Cárdenas</t>
  </si>
  <si>
    <t>Apetatitlán de Antonio Carvajal</t>
  </si>
  <si>
    <t>Acanceh</t>
  </si>
  <si>
    <t>Apulco</t>
  </si>
  <si>
    <t>Baja California Sur</t>
  </si>
  <si>
    <t>01003</t>
  </si>
  <si>
    <t>02003</t>
  </si>
  <si>
    <t>03003</t>
  </si>
  <si>
    <t>04003</t>
  </si>
  <si>
    <t>05003</t>
  </si>
  <si>
    <t>06003</t>
  </si>
  <si>
    <t>07003</t>
  </si>
  <si>
    <t>08003</t>
  </si>
  <si>
    <t>09004</t>
  </si>
  <si>
    <t>10003</t>
  </si>
  <si>
    <t>11003</t>
  </si>
  <si>
    <t>12003</t>
  </si>
  <si>
    <t>13003</t>
  </si>
  <si>
    <t>14003</t>
  </si>
  <si>
    <t>15003</t>
  </si>
  <si>
    <t>16003</t>
  </si>
  <si>
    <t>17003</t>
  </si>
  <si>
    <t>18003</t>
  </si>
  <si>
    <t>19003</t>
  </si>
  <si>
    <t>20003</t>
  </si>
  <si>
    <t>21003</t>
  </si>
  <si>
    <t>22003</t>
  </si>
  <si>
    <t>23003</t>
  </si>
  <si>
    <t>24003</t>
  </si>
  <si>
    <t>25003</t>
  </si>
  <si>
    <t>26003</t>
  </si>
  <si>
    <t>27003</t>
  </si>
  <si>
    <t>28003</t>
  </si>
  <si>
    <t>29003</t>
  </si>
  <si>
    <t>30003</t>
  </si>
  <si>
    <t>31003</t>
  </si>
  <si>
    <t>32003</t>
  </si>
  <si>
    <t>Calvillo</t>
  </si>
  <si>
    <t>Tecate</t>
  </si>
  <si>
    <t>La Paz</t>
  </si>
  <si>
    <t>Carmen</t>
  </si>
  <si>
    <t>Allende</t>
  </si>
  <si>
    <t>Comala</t>
  </si>
  <si>
    <t>Acapetahua</t>
  </si>
  <si>
    <t>Cuajimalpa de Morelos</t>
  </si>
  <si>
    <t>Coneto de Comonfort</t>
  </si>
  <si>
    <t>San Miguel de Allende</t>
  </si>
  <si>
    <t>Ajuchitlán del Progreso</t>
  </si>
  <si>
    <t>Actopan</t>
  </si>
  <si>
    <t>Ahualulco de Mercado</t>
  </si>
  <si>
    <t>Aculco</t>
  </si>
  <si>
    <t>Álvaro Obregón</t>
  </si>
  <si>
    <t>Axochiapan</t>
  </si>
  <si>
    <t>Amatlán de Cañas</t>
  </si>
  <si>
    <t>Los Aldamas</t>
  </si>
  <si>
    <t>Asunción Cacalotepec</t>
  </si>
  <si>
    <t>Arroyo Seco</t>
  </si>
  <si>
    <t>Isla Mujeres</t>
  </si>
  <si>
    <t>Aquismón</t>
  </si>
  <si>
    <t>Badiraguato</t>
  </si>
  <si>
    <t>Álamos</t>
  </si>
  <si>
    <t>Centla</t>
  </si>
  <si>
    <t>Altamira</t>
  </si>
  <si>
    <t>Atlangatepec</t>
  </si>
  <si>
    <t>Acayucan</t>
  </si>
  <si>
    <t>Akil</t>
  </si>
  <si>
    <t>Atolinga</t>
  </si>
  <si>
    <t>01004</t>
  </si>
  <si>
    <t>02004</t>
  </si>
  <si>
    <t>03008</t>
  </si>
  <si>
    <t>04004</t>
  </si>
  <si>
    <t>05004</t>
  </si>
  <si>
    <t>06004</t>
  </si>
  <si>
    <t>07004</t>
  </si>
  <si>
    <t>08004</t>
  </si>
  <si>
    <t>09005</t>
  </si>
  <si>
    <t>10004</t>
  </si>
  <si>
    <t>11004</t>
  </si>
  <si>
    <t>12004</t>
  </si>
  <si>
    <t>13004</t>
  </si>
  <si>
    <t>14004</t>
  </si>
  <si>
    <t>15004</t>
  </si>
  <si>
    <t>16004</t>
  </si>
  <si>
    <t>17004</t>
  </si>
  <si>
    <t>18004</t>
  </si>
  <si>
    <t>19004</t>
  </si>
  <si>
    <t>20004</t>
  </si>
  <si>
    <t>21004</t>
  </si>
  <si>
    <t>22004</t>
  </si>
  <si>
    <t>23004</t>
  </si>
  <si>
    <t>24004</t>
  </si>
  <si>
    <t>25004</t>
  </si>
  <si>
    <t>26004</t>
  </si>
  <si>
    <t>27004</t>
  </si>
  <si>
    <t>28004</t>
  </si>
  <si>
    <t>29004</t>
  </si>
  <si>
    <t>30004</t>
  </si>
  <si>
    <t>31004</t>
  </si>
  <si>
    <t>32004</t>
  </si>
  <si>
    <t>Cosío</t>
  </si>
  <si>
    <t>Tijuana</t>
  </si>
  <si>
    <t>Los Cabos</t>
  </si>
  <si>
    <t>Champotón</t>
  </si>
  <si>
    <t>Arteaga</t>
  </si>
  <si>
    <t>Coquimatlán</t>
  </si>
  <si>
    <t>Altamirano</t>
  </si>
  <si>
    <t>Aquiles Serdán</t>
  </si>
  <si>
    <t>Gustavo A. Madero</t>
  </si>
  <si>
    <t>Cuencamé</t>
  </si>
  <si>
    <t>Apaseo el Alto</t>
  </si>
  <si>
    <t>Alcozauca de Guerrero</t>
  </si>
  <si>
    <t>Agua Blanca de Iturbide</t>
  </si>
  <si>
    <t>Amacueca</t>
  </si>
  <si>
    <t>Almoloya de Alquisiras</t>
  </si>
  <si>
    <t>Angamacutiro</t>
  </si>
  <si>
    <t>Ayala</t>
  </si>
  <si>
    <t>Compostela</t>
  </si>
  <si>
    <t>Asunción Cuyotepeji</t>
  </si>
  <si>
    <t>Acatzingo</t>
  </si>
  <si>
    <t>Cadereyta de Montes</t>
  </si>
  <si>
    <t>Othón P. Blanco</t>
  </si>
  <si>
    <t>Armadillo de los Infante</t>
  </si>
  <si>
    <t>Concordia</t>
  </si>
  <si>
    <t>Altar</t>
  </si>
  <si>
    <t>Centro</t>
  </si>
  <si>
    <t>Antiguo Morelos</t>
  </si>
  <si>
    <t>Atltzayanca</t>
  </si>
  <si>
    <t>Baca</t>
  </si>
  <si>
    <t>Benito Juárez</t>
  </si>
  <si>
    <t>Coahuila de Zaragoza</t>
  </si>
  <si>
    <t>01005</t>
  </si>
  <si>
    <t>02005</t>
  </si>
  <si>
    <t>03009</t>
  </si>
  <si>
    <t>04005</t>
  </si>
  <si>
    <t>05005</t>
  </si>
  <si>
    <t>06005</t>
  </si>
  <si>
    <t>07005</t>
  </si>
  <si>
    <t>08005</t>
  </si>
  <si>
    <t>09006</t>
  </si>
  <si>
    <t>10005</t>
  </si>
  <si>
    <t>11005</t>
  </si>
  <si>
    <t>12005</t>
  </si>
  <si>
    <t>13005</t>
  </si>
  <si>
    <t>14005</t>
  </si>
  <si>
    <t>15005</t>
  </si>
  <si>
    <t>16005</t>
  </si>
  <si>
    <t>17005</t>
  </si>
  <si>
    <t>18005</t>
  </si>
  <si>
    <t>19005</t>
  </si>
  <si>
    <t>20005</t>
  </si>
  <si>
    <t>21005</t>
  </si>
  <si>
    <t>22005</t>
  </si>
  <si>
    <t>23005</t>
  </si>
  <si>
    <t>24005</t>
  </si>
  <si>
    <t>25005</t>
  </si>
  <si>
    <t>26005</t>
  </si>
  <si>
    <t>27005</t>
  </si>
  <si>
    <t>28005</t>
  </si>
  <si>
    <t>29005</t>
  </si>
  <si>
    <t>30005</t>
  </si>
  <si>
    <t>31005</t>
  </si>
  <si>
    <t>32005</t>
  </si>
  <si>
    <t>Jesús María</t>
  </si>
  <si>
    <t>Playas de Rosarito</t>
  </si>
  <si>
    <t>Loreto</t>
  </si>
  <si>
    <t>Hecelchakán</t>
  </si>
  <si>
    <t>Candela</t>
  </si>
  <si>
    <t>Cuauhtémoc</t>
  </si>
  <si>
    <t>Amatán</t>
  </si>
  <si>
    <t>Ascensión</t>
  </si>
  <si>
    <t>Iztacalco</t>
  </si>
  <si>
    <t>Durango</t>
  </si>
  <si>
    <t>Apaseo el Grande</t>
  </si>
  <si>
    <t>Alpoyeca</t>
  </si>
  <si>
    <t>Ajacuba</t>
  </si>
  <si>
    <t>Amatitán</t>
  </si>
  <si>
    <t>Almoloya de Juárez</t>
  </si>
  <si>
    <t>Angangueo</t>
  </si>
  <si>
    <t>Coatlán del Río</t>
  </si>
  <si>
    <t>Huajicori</t>
  </si>
  <si>
    <t>Anáhuac</t>
  </si>
  <si>
    <t>Asunción Ixtaltepec</t>
  </si>
  <si>
    <t>Acteopan</t>
  </si>
  <si>
    <t>Colón</t>
  </si>
  <si>
    <t>Cosalá</t>
  </si>
  <si>
    <t>Arivechi</t>
  </si>
  <si>
    <t>Comalcalco</t>
  </si>
  <si>
    <t>Burgos</t>
  </si>
  <si>
    <t>Apizaco</t>
  </si>
  <si>
    <t>Acula</t>
  </si>
  <si>
    <t>Bokobá</t>
  </si>
  <si>
    <t>Calera</t>
  </si>
  <si>
    <t>01006</t>
  </si>
  <si>
    <t>02006</t>
  </si>
  <si>
    <t>03099</t>
  </si>
  <si>
    <t>04006</t>
  </si>
  <si>
    <t>05006</t>
  </si>
  <si>
    <t>06006</t>
  </si>
  <si>
    <t>07006</t>
  </si>
  <si>
    <t>08006</t>
  </si>
  <si>
    <t>09007</t>
  </si>
  <si>
    <t>10006</t>
  </si>
  <si>
    <t>11006</t>
  </si>
  <si>
    <t>12006</t>
  </si>
  <si>
    <t>13006</t>
  </si>
  <si>
    <t>14006</t>
  </si>
  <si>
    <t>15006</t>
  </si>
  <si>
    <t>16006</t>
  </si>
  <si>
    <t>17006</t>
  </si>
  <si>
    <t>18006</t>
  </si>
  <si>
    <t>19006</t>
  </si>
  <si>
    <t>20006</t>
  </si>
  <si>
    <t>21006</t>
  </si>
  <si>
    <t>22006</t>
  </si>
  <si>
    <t>23006</t>
  </si>
  <si>
    <t>24006</t>
  </si>
  <si>
    <t>25006</t>
  </si>
  <si>
    <t>26006</t>
  </si>
  <si>
    <t>27006</t>
  </si>
  <si>
    <t>28006</t>
  </si>
  <si>
    <t>29006</t>
  </si>
  <si>
    <t>30006</t>
  </si>
  <si>
    <t>31006</t>
  </si>
  <si>
    <t>32006</t>
  </si>
  <si>
    <t>Pabellón de Arteaga</t>
  </si>
  <si>
    <t>San Quintín</t>
  </si>
  <si>
    <t>No identificado</t>
  </si>
  <si>
    <t>Hopelchén</t>
  </si>
  <si>
    <t>Castaños</t>
  </si>
  <si>
    <t>Ixtlahuacán</t>
  </si>
  <si>
    <t>Amatenango de la Frontera</t>
  </si>
  <si>
    <t>Bachíniva</t>
  </si>
  <si>
    <t>Iztapalapa</t>
  </si>
  <si>
    <t>General Simón Bolívar</t>
  </si>
  <si>
    <t>Atarjea</t>
  </si>
  <si>
    <t>Apaxtla</t>
  </si>
  <si>
    <t>Alfajayucan</t>
  </si>
  <si>
    <t>Ameca</t>
  </si>
  <si>
    <t>Almoloya del Río</t>
  </si>
  <si>
    <t>Apatzingán</t>
  </si>
  <si>
    <t>Cuautla</t>
  </si>
  <si>
    <t>Ixtlán del Río</t>
  </si>
  <si>
    <t>Apodaca</t>
  </si>
  <si>
    <t>Asunción Nochixtlán</t>
  </si>
  <si>
    <t>Corregidora</t>
  </si>
  <si>
    <t>José María Morelos</t>
  </si>
  <si>
    <t>Catorce</t>
  </si>
  <si>
    <t>Culiacán</t>
  </si>
  <si>
    <t>Arizpe</t>
  </si>
  <si>
    <t>Cunduacán</t>
  </si>
  <si>
    <t>Bustamante</t>
  </si>
  <si>
    <t>Calpulalpan</t>
  </si>
  <si>
    <t>Acultzingo</t>
  </si>
  <si>
    <t>Buctzotz</t>
  </si>
  <si>
    <t>Cañitas de Felipe Pescador</t>
  </si>
  <si>
    <t>Chiapas</t>
  </si>
  <si>
    <t>01007</t>
  </si>
  <si>
    <t>02007</t>
  </si>
  <si>
    <t>04007</t>
  </si>
  <si>
    <t>05007</t>
  </si>
  <si>
    <t>06007</t>
  </si>
  <si>
    <t>07007</t>
  </si>
  <si>
    <t>08007</t>
  </si>
  <si>
    <t>09008</t>
  </si>
  <si>
    <t>10007</t>
  </si>
  <si>
    <t>11007</t>
  </si>
  <si>
    <t>12007</t>
  </si>
  <si>
    <t>13007</t>
  </si>
  <si>
    <t>14007</t>
  </si>
  <si>
    <t>15007</t>
  </si>
  <si>
    <t>16007</t>
  </si>
  <si>
    <t>17007</t>
  </si>
  <si>
    <t>18007</t>
  </si>
  <si>
    <t>19007</t>
  </si>
  <si>
    <t>20007</t>
  </si>
  <si>
    <t>21007</t>
  </si>
  <si>
    <t>22007</t>
  </si>
  <si>
    <t>23007</t>
  </si>
  <si>
    <t>24007</t>
  </si>
  <si>
    <t>25007</t>
  </si>
  <si>
    <t>26007</t>
  </si>
  <si>
    <t>27007</t>
  </si>
  <si>
    <t>28007</t>
  </si>
  <si>
    <t>29007</t>
  </si>
  <si>
    <t>30007</t>
  </si>
  <si>
    <t>31007</t>
  </si>
  <si>
    <t>32007</t>
  </si>
  <si>
    <t>Rincón de Romos</t>
  </si>
  <si>
    <t>San Felipe</t>
  </si>
  <si>
    <t>Palizada</t>
  </si>
  <si>
    <t>Cuatro Ciénegas</t>
  </si>
  <si>
    <t>Manzanillo</t>
  </si>
  <si>
    <t>Amatenango del Valle</t>
  </si>
  <si>
    <t>Balleza</t>
  </si>
  <si>
    <t>La Magdalena Contreras</t>
  </si>
  <si>
    <t>Gómez Palacio</t>
  </si>
  <si>
    <t>Celaya</t>
  </si>
  <si>
    <t>Arcelia</t>
  </si>
  <si>
    <t>Almoloya</t>
  </si>
  <si>
    <t>San Juanito de Escobedo</t>
  </si>
  <si>
    <t>Amanalco</t>
  </si>
  <si>
    <t>Aporo</t>
  </si>
  <si>
    <t>Cuernavaca</t>
  </si>
  <si>
    <t>Jala</t>
  </si>
  <si>
    <t>Aramberri</t>
  </si>
  <si>
    <t>Asunción Ocotlán</t>
  </si>
  <si>
    <t>Ahuatlán</t>
  </si>
  <si>
    <t>Ezequiel Montes</t>
  </si>
  <si>
    <t>Lázaro Cárdenas</t>
  </si>
  <si>
    <t>Cedral</t>
  </si>
  <si>
    <t>Choix</t>
  </si>
  <si>
    <t>Atil</t>
  </si>
  <si>
    <t>Emiliano Zapata</t>
  </si>
  <si>
    <t>Camargo</t>
  </si>
  <si>
    <t>El Carmen Tequexquitla</t>
  </si>
  <si>
    <t>Camarón de Tejeda</t>
  </si>
  <si>
    <t>Cacalchén</t>
  </si>
  <si>
    <t>Concepción del Oro</t>
  </si>
  <si>
    <t>Chihuahua</t>
  </si>
  <si>
    <t>01008</t>
  </si>
  <si>
    <t>02099</t>
  </si>
  <si>
    <t>04008</t>
  </si>
  <si>
    <t>05008</t>
  </si>
  <si>
    <t>06008</t>
  </si>
  <si>
    <t>07008</t>
  </si>
  <si>
    <t>08008</t>
  </si>
  <si>
    <t>09009</t>
  </si>
  <si>
    <t>10008</t>
  </si>
  <si>
    <t>11008</t>
  </si>
  <si>
    <t>12008</t>
  </si>
  <si>
    <t>13008</t>
  </si>
  <si>
    <t>14008</t>
  </si>
  <si>
    <t>15008</t>
  </si>
  <si>
    <t>16008</t>
  </si>
  <si>
    <t>17008</t>
  </si>
  <si>
    <t>18008</t>
  </si>
  <si>
    <t>19008</t>
  </si>
  <si>
    <t>20008</t>
  </si>
  <si>
    <t>21008</t>
  </si>
  <si>
    <t>22008</t>
  </si>
  <si>
    <t>23008</t>
  </si>
  <si>
    <t>24008</t>
  </si>
  <si>
    <t>25008</t>
  </si>
  <si>
    <t>26008</t>
  </si>
  <si>
    <t>27008</t>
  </si>
  <si>
    <t>28008</t>
  </si>
  <si>
    <t>29008</t>
  </si>
  <si>
    <t>30008</t>
  </si>
  <si>
    <t>31008</t>
  </si>
  <si>
    <t>32008</t>
  </si>
  <si>
    <t>San José de Gracia</t>
  </si>
  <si>
    <t>Tenabo</t>
  </si>
  <si>
    <t>Escobedo</t>
  </si>
  <si>
    <t>Minatitlán</t>
  </si>
  <si>
    <t>Ángel Albino Corzo</t>
  </si>
  <si>
    <t>Batopilas de Manuel Gómez Morín</t>
  </si>
  <si>
    <t>Milpa Alta</t>
  </si>
  <si>
    <t>Guadalupe Victoria</t>
  </si>
  <si>
    <t>Manuel Doblado</t>
  </si>
  <si>
    <t>Atenango del Río</t>
  </si>
  <si>
    <t>Apan</t>
  </si>
  <si>
    <t>Arandas</t>
  </si>
  <si>
    <t>Amatepec</t>
  </si>
  <si>
    <t>Aquila</t>
  </si>
  <si>
    <t>Xalisco</t>
  </si>
  <si>
    <t>Asunción Tlacolulita</t>
  </si>
  <si>
    <t>Ahuazotepec</t>
  </si>
  <si>
    <t>Huimilpan</t>
  </si>
  <si>
    <t>Solidaridad</t>
  </si>
  <si>
    <t>Cerritos</t>
  </si>
  <si>
    <t>Elota</t>
  </si>
  <si>
    <t>Bacadéhuachi</t>
  </si>
  <si>
    <t>Huimanguillo</t>
  </si>
  <si>
    <t>Casas</t>
  </si>
  <si>
    <t>Cuapiaxtla</t>
  </si>
  <si>
    <t>Alpatláhuac</t>
  </si>
  <si>
    <t>Calotmul</t>
  </si>
  <si>
    <t>CONFIDENCIALIDAD</t>
  </si>
  <si>
    <t>OBLIGATORIEDAD</t>
  </si>
  <si>
    <t>Ciudad de México</t>
  </si>
  <si>
    <t>01009</t>
  </si>
  <si>
    <t>04009</t>
  </si>
  <si>
    <t>05009</t>
  </si>
  <si>
    <t>06009</t>
  </si>
  <si>
    <t>07009</t>
  </si>
  <si>
    <t>08009</t>
  </si>
  <si>
    <t>09010</t>
  </si>
  <si>
    <t>10009</t>
  </si>
  <si>
    <t>11009</t>
  </si>
  <si>
    <t>12009</t>
  </si>
  <si>
    <t>13009</t>
  </si>
  <si>
    <t>14009</t>
  </si>
  <si>
    <t>15009</t>
  </si>
  <si>
    <t>16009</t>
  </si>
  <si>
    <t>17009</t>
  </si>
  <si>
    <t>18009</t>
  </si>
  <si>
    <t>19009</t>
  </si>
  <si>
    <t>20009</t>
  </si>
  <si>
    <t>21009</t>
  </si>
  <si>
    <t>22009</t>
  </si>
  <si>
    <t>23009</t>
  </si>
  <si>
    <t>24009</t>
  </si>
  <si>
    <t>25009</t>
  </si>
  <si>
    <t>26009</t>
  </si>
  <si>
    <t>27009</t>
  </si>
  <si>
    <t>28009</t>
  </si>
  <si>
    <t>29009</t>
  </si>
  <si>
    <t>30009</t>
  </si>
  <si>
    <t>31009</t>
  </si>
  <si>
    <t>32009</t>
  </si>
  <si>
    <t>Tepezalá</t>
  </si>
  <si>
    <t>Escárcega</t>
  </si>
  <si>
    <t>Francisco I. Madero</t>
  </si>
  <si>
    <t>Tecomán</t>
  </si>
  <si>
    <t>Arriaga</t>
  </si>
  <si>
    <t>Bocoyna</t>
  </si>
  <si>
    <t>Guanaceví</t>
  </si>
  <si>
    <t>Comonfort</t>
  </si>
  <si>
    <t>Atlamajalcingo del Monte</t>
  </si>
  <si>
    <t>El Arenal</t>
  </si>
  <si>
    <t>Amecameca</t>
  </si>
  <si>
    <t>Ario</t>
  </si>
  <si>
    <t>Huitzilac</t>
  </si>
  <si>
    <t>Del Nayar</t>
  </si>
  <si>
    <t>Cadereyta Jiménez</t>
  </si>
  <si>
    <t>Ayotzintepec</t>
  </si>
  <si>
    <t>Ahuehuetitla</t>
  </si>
  <si>
    <t>Jalpan de Serra</t>
  </si>
  <si>
    <t>Tulum</t>
  </si>
  <si>
    <t>Cerro de San Pedro</t>
  </si>
  <si>
    <t>Escuinapa</t>
  </si>
  <si>
    <t>Bacanora</t>
  </si>
  <si>
    <t>Jalapa</t>
  </si>
  <si>
    <t>Ciudad Madero</t>
  </si>
  <si>
    <t>Cuaxomulco</t>
  </si>
  <si>
    <t>Alto Lucero de Gutiérrez Barrios</t>
  </si>
  <si>
    <t>Cansahcab</t>
  </si>
  <si>
    <t>Chalchihuites</t>
  </si>
  <si>
    <r>
      <t xml:space="preserve">Conforme a lo dispuesto por el </t>
    </r>
    <r>
      <rPr>
        <b/>
        <sz val="9"/>
        <color theme="0"/>
        <rFont val="Arial"/>
        <family val="2"/>
      </rPr>
      <t>Artículo 37</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"Los datos que proporcionen para fines estadísticos los Informantes del Sistema a las Unidades en términos de la presente Ley, serán estrictamente confidenciales y bajo ninguna circunstancia podrán utilizarse para otro fin que no sea el estadístico."</t>
    </r>
  </si>
  <si>
    <r>
      <t xml:space="preserve">Conforme a lo dispuesto por el </t>
    </r>
    <r>
      <rPr>
        <b/>
        <sz val="9"/>
        <color theme="0"/>
        <rFont val="Arial"/>
        <family val="2"/>
      </rPr>
      <t>Artículo 45</t>
    </r>
    <r>
      <rPr>
        <sz val="9"/>
        <color theme="0"/>
        <rFont val="Arial"/>
        <family val="2"/>
      </rPr>
      <t>, párrafo primero de la</t>
    </r>
    <r>
      <rPr>
        <b/>
        <sz val="9"/>
        <color theme="0"/>
        <rFont val="Arial"/>
        <family val="2"/>
      </rPr>
      <t xml:space="preserve"> Ley del Sistema Nacional de Información Estadística y Geográfica: </t>
    </r>
    <r>
      <rPr>
        <sz val="9"/>
        <color theme="0"/>
        <rFont val="Arial"/>
        <family val="2"/>
      </rPr>
      <t xml:space="preserve">"Los Informantes del Sistema estarán obligados a proporcionar, con veracidad y oportunidad, los datos e informes que les soliciten las autoridades competentes para fines estadísticos, censales y geográficos, y prestarán apoyo a las mismas", así como lo señalado por el </t>
    </r>
    <r>
      <rPr>
        <b/>
        <sz val="9"/>
        <color theme="0"/>
        <rFont val="Arial"/>
        <family val="2"/>
      </rPr>
      <t>Artículo 46</t>
    </r>
    <r>
      <rPr>
        <sz val="9"/>
        <color theme="0"/>
        <rFont val="Arial"/>
        <family val="2"/>
      </rPr>
      <t xml:space="preserve">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r>
  </si>
  <si>
    <t>01010</t>
  </si>
  <si>
    <t>04010</t>
  </si>
  <si>
    <t>05010</t>
  </si>
  <si>
    <t>06010</t>
  </si>
  <si>
    <t>07010</t>
  </si>
  <si>
    <t>08010</t>
  </si>
  <si>
    <t>09011</t>
  </si>
  <si>
    <t>10010</t>
  </si>
  <si>
    <t>11010</t>
  </si>
  <si>
    <t>12010</t>
  </si>
  <si>
    <t>13010</t>
  </si>
  <si>
    <t>14010</t>
  </si>
  <si>
    <t>15010</t>
  </si>
  <si>
    <t>16010</t>
  </si>
  <si>
    <t>17010</t>
  </si>
  <si>
    <t>18010</t>
  </si>
  <si>
    <t>19010</t>
  </si>
  <si>
    <t>20010</t>
  </si>
  <si>
    <t>21010</t>
  </si>
  <si>
    <t>22010</t>
  </si>
  <si>
    <t>23010</t>
  </si>
  <si>
    <t>24010</t>
  </si>
  <si>
    <t>25010</t>
  </si>
  <si>
    <t>26010</t>
  </si>
  <si>
    <t>27010</t>
  </si>
  <si>
    <t>28010</t>
  </si>
  <si>
    <t>29010</t>
  </si>
  <si>
    <t>30010</t>
  </si>
  <si>
    <t>31010</t>
  </si>
  <si>
    <t>32010</t>
  </si>
  <si>
    <t>El Llano</t>
  </si>
  <si>
    <t>Calakmul</t>
  </si>
  <si>
    <t>Frontera</t>
  </si>
  <si>
    <t>Villa de Álvarez</t>
  </si>
  <si>
    <t>Bejucal de Ocampo</t>
  </si>
  <si>
    <t>Buenaventura</t>
  </si>
  <si>
    <t>Tláhuac</t>
  </si>
  <si>
    <t>Hidalgo</t>
  </si>
  <si>
    <t>Coroneo</t>
  </si>
  <si>
    <t>Atlixtac</t>
  </si>
  <si>
    <t>Atitalaquia</t>
  </si>
  <si>
    <t>Atemajac de Brizuela</t>
  </si>
  <si>
    <t>Apaxco</t>
  </si>
  <si>
    <t>Jantetelco</t>
  </si>
  <si>
    <t>Rosamorada</t>
  </si>
  <si>
    <t>El Carmen</t>
  </si>
  <si>
    <t>El Barrio de la Soledad</t>
  </si>
  <si>
    <t>Ajalpan</t>
  </si>
  <si>
    <t>Landa de Matamoros</t>
  </si>
  <si>
    <t>Bacalar</t>
  </si>
  <si>
    <t>Ciudad del Maíz</t>
  </si>
  <si>
    <t>El Fuerte</t>
  </si>
  <si>
    <t>Bacerac</t>
  </si>
  <si>
    <t>Jalpa de Méndez</t>
  </si>
  <si>
    <t>Cruillas</t>
  </si>
  <si>
    <t>Chiautempan</t>
  </si>
  <si>
    <t>Altotonga</t>
  </si>
  <si>
    <t>Cantamayec</t>
  </si>
  <si>
    <t>Fresnillo</t>
  </si>
  <si>
    <t>Guanajuato</t>
  </si>
  <si>
    <t>01011</t>
  </si>
  <si>
    <t>04011</t>
  </si>
  <si>
    <t>05011</t>
  </si>
  <si>
    <t>06099</t>
  </si>
  <si>
    <t>07011</t>
  </si>
  <si>
    <t>08011</t>
  </si>
  <si>
    <t>09012</t>
  </si>
  <si>
    <t>10011</t>
  </si>
  <si>
    <t>11011</t>
  </si>
  <si>
    <t>12011</t>
  </si>
  <si>
    <t>13011</t>
  </si>
  <si>
    <t>14011</t>
  </si>
  <si>
    <t>15011</t>
  </si>
  <si>
    <t>16011</t>
  </si>
  <si>
    <t>17011</t>
  </si>
  <si>
    <t>18011</t>
  </si>
  <si>
    <t>19011</t>
  </si>
  <si>
    <t>20011</t>
  </si>
  <si>
    <t>21011</t>
  </si>
  <si>
    <t>22011</t>
  </si>
  <si>
    <t>23011</t>
  </si>
  <si>
    <t>24011</t>
  </si>
  <si>
    <t>25011</t>
  </si>
  <si>
    <t>26011</t>
  </si>
  <si>
    <t>27011</t>
  </si>
  <si>
    <t>28011</t>
  </si>
  <si>
    <t>29011</t>
  </si>
  <si>
    <t>30011</t>
  </si>
  <si>
    <t>31011</t>
  </si>
  <si>
    <t>32011</t>
  </si>
  <si>
    <t>San Francisco de los Romo</t>
  </si>
  <si>
    <t>Candelaria</t>
  </si>
  <si>
    <t>General Cepeda</t>
  </si>
  <si>
    <t>Bella Vista</t>
  </si>
  <si>
    <t>Tlalpan</t>
  </si>
  <si>
    <t>Indé</t>
  </si>
  <si>
    <t>Cortazar</t>
  </si>
  <si>
    <t>Atoyac de Álvarez</t>
  </si>
  <si>
    <t>Atlapexco</t>
  </si>
  <si>
    <t>Atengo</t>
  </si>
  <si>
    <t>Atenco</t>
  </si>
  <si>
    <t>Briseñas</t>
  </si>
  <si>
    <t>Jiutepec</t>
  </si>
  <si>
    <t>Ruíz</t>
  </si>
  <si>
    <t>Cerralvo</t>
  </si>
  <si>
    <t>Calihualá</t>
  </si>
  <si>
    <t>Albino Zertuche</t>
  </si>
  <si>
    <t>El Marqués</t>
  </si>
  <si>
    <t>Puerto Morelos</t>
  </si>
  <si>
    <t>Ciudad Fernández</t>
  </si>
  <si>
    <t>Guasave</t>
  </si>
  <si>
    <t>Bacoachi</t>
  </si>
  <si>
    <t>Jonuta</t>
  </si>
  <si>
    <t>Gómez Farías</t>
  </si>
  <si>
    <t>Muñoz de Domingo Arenas</t>
  </si>
  <si>
    <t>Alvarado</t>
  </si>
  <si>
    <t>Celestún</t>
  </si>
  <si>
    <t>Trinidad García de la Cadena</t>
  </si>
  <si>
    <t>DERECHOS DE LOS INFORMANTES DEL SISTEMA</t>
  </si>
  <si>
    <t>Guerrero</t>
  </si>
  <si>
    <t>01099</t>
  </si>
  <si>
    <t>04012</t>
  </si>
  <si>
    <t>05012</t>
  </si>
  <si>
    <t>07012</t>
  </si>
  <si>
    <t>08012</t>
  </si>
  <si>
    <t>09013</t>
  </si>
  <si>
    <t>10012</t>
  </si>
  <si>
    <t>11012</t>
  </si>
  <si>
    <t>12012</t>
  </si>
  <si>
    <t>13012</t>
  </si>
  <si>
    <t>14012</t>
  </si>
  <si>
    <t>15012</t>
  </si>
  <si>
    <t>16012</t>
  </si>
  <si>
    <t>17012</t>
  </si>
  <si>
    <t>18012</t>
  </si>
  <si>
    <t>19012</t>
  </si>
  <si>
    <t>20012</t>
  </si>
  <si>
    <t>21012</t>
  </si>
  <si>
    <t>22012</t>
  </si>
  <si>
    <t>24012</t>
  </si>
  <si>
    <t>25012</t>
  </si>
  <si>
    <t>26012</t>
  </si>
  <si>
    <t>27012</t>
  </si>
  <si>
    <t>28012</t>
  </si>
  <si>
    <t>29012</t>
  </si>
  <si>
    <t>30012</t>
  </si>
  <si>
    <t>31012</t>
  </si>
  <si>
    <t>32012</t>
  </si>
  <si>
    <t>Seybaplaya</t>
  </si>
  <si>
    <t>Berriozábal</t>
  </si>
  <si>
    <t>Carichí</t>
  </si>
  <si>
    <t>Xochimilco</t>
  </si>
  <si>
    <t>Lerdo</t>
  </si>
  <si>
    <t>Cuerámaro</t>
  </si>
  <si>
    <t>Ayutla de los Libres</t>
  </si>
  <si>
    <t>Atotonilco el Grande</t>
  </si>
  <si>
    <t>Atenguillo</t>
  </si>
  <si>
    <t>Atizapán</t>
  </si>
  <si>
    <t>Buenavista</t>
  </si>
  <si>
    <t>Jojutla</t>
  </si>
  <si>
    <t>San Blas</t>
  </si>
  <si>
    <t>Ciénega de Flores</t>
  </si>
  <si>
    <t>Candelaria Loxicha</t>
  </si>
  <si>
    <t>Aljojuca</t>
  </si>
  <si>
    <t>Pedro Escobedo</t>
  </si>
  <si>
    <t>Tancanhuitz</t>
  </si>
  <si>
    <t>Mazatlán</t>
  </si>
  <si>
    <t>Bácum</t>
  </si>
  <si>
    <t>Macuspana</t>
  </si>
  <si>
    <t>González</t>
  </si>
  <si>
    <t>Españita</t>
  </si>
  <si>
    <t>Amatitlán</t>
  </si>
  <si>
    <t>Cenotillo</t>
  </si>
  <si>
    <t>Genaro Codina</t>
  </si>
  <si>
    <r>
      <t xml:space="preserve">De conformidad con lo previsto en el </t>
    </r>
    <r>
      <rPr>
        <b/>
        <sz val="9"/>
        <color theme="0"/>
        <rFont val="Arial"/>
        <family val="2"/>
      </rPr>
      <t>Artículo 41</t>
    </r>
    <r>
      <rPr>
        <sz val="9"/>
        <color theme="0"/>
        <rFont val="Arial"/>
        <family val="2"/>
      </rPr>
      <t xml:space="preserve"> de la </t>
    </r>
    <r>
      <rPr>
        <b/>
        <sz val="9"/>
        <color theme="0"/>
        <rFont val="Arial"/>
        <family val="2"/>
      </rPr>
      <t>Ley del Sistema Nacional de Información Estadística y Geográfica</t>
    </r>
    <r>
      <rPr>
        <sz val="9"/>
        <color theme="0"/>
        <rFont val="Arial"/>
        <family val="2"/>
      </rPr>
      <t>, los informantes del Sistema tendrán el derecho de solicitar al Instituto Nacional de Estadística y Geografía que sean rectificados los datos que les conciernan, para lo cual deberán demostrar que son inexactos, incompletos o equívocos.</t>
    </r>
  </si>
  <si>
    <t>04013</t>
  </si>
  <si>
    <t>05013</t>
  </si>
  <si>
    <t>07013</t>
  </si>
  <si>
    <t>08013</t>
  </si>
  <si>
    <t>09014</t>
  </si>
  <si>
    <t>10013</t>
  </si>
  <si>
    <t>11013</t>
  </si>
  <si>
    <t>12013</t>
  </si>
  <si>
    <t>13013</t>
  </si>
  <si>
    <t>14013</t>
  </si>
  <si>
    <t>15013</t>
  </si>
  <si>
    <t>16013</t>
  </si>
  <si>
    <t>17013</t>
  </si>
  <si>
    <t>18013</t>
  </si>
  <si>
    <t>19013</t>
  </si>
  <si>
    <t>20013</t>
  </si>
  <si>
    <t>21013</t>
  </si>
  <si>
    <t>22013</t>
  </si>
  <si>
    <t>24013</t>
  </si>
  <si>
    <t>25013</t>
  </si>
  <si>
    <t>26013</t>
  </si>
  <si>
    <t>27013</t>
  </si>
  <si>
    <t>28013</t>
  </si>
  <si>
    <t>29013</t>
  </si>
  <si>
    <t>30013</t>
  </si>
  <si>
    <t>31013</t>
  </si>
  <si>
    <t>32013</t>
  </si>
  <si>
    <t>Dzitbalché</t>
  </si>
  <si>
    <t>Bochil</t>
  </si>
  <si>
    <t>Casas Grandes</t>
  </si>
  <si>
    <t>Mapimí</t>
  </si>
  <si>
    <t>Doctor Mora</t>
  </si>
  <si>
    <t>Azoyú</t>
  </si>
  <si>
    <t>Atotonilco de Tula</t>
  </si>
  <si>
    <t>Atotonilco el Alto</t>
  </si>
  <si>
    <t>Atizapán de Zaragoza</t>
  </si>
  <si>
    <t>Carácuaro</t>
  </si>
  <si>
    <t>Jonacatepec de Leandro Valle</t>
  </si>
  <si>
    <t>San Pedro Lagunillas</t>
  </si>
  <si>
    <t>China</t>
  </si>
  <si>
    <t>Ciénega de Zimatlán</t>
  </si>
  <si>
    <t>Altepexi</t>
  </si>
  <si>
    <t>Peñamiller</t>
  </si>
  <si>
    <t>Ciudad Valles</t>
  </si>
  <si>
    <t>Mocorito</t>
  </si>
  <si>
    <t>Banámichi</t>
  </si>
  <si>
    <t>Nacajuca</t>
  </si>
  <si>
    <t>Güémez</t>
  </si>
  <si>
    <t>Huamantla</t>
  </si>
  <si>
    <t>Naranjos Amatlán</t>
  </si>
  <si>
    <t>Conkal</t>
  </si>
  <si>
    <t>General Enrique Estrada</t>
  </si>
  <si>
    <t>Jalisco</t>
  </si>
  <si>
    <t>04099</t>
  </si>
  <si>
    <t>05014</t>
  </si>
  <si>
    <t>07014</t>
  </si>
  <si>
    <t>08014</t>
  </si>
  <si>
    <t>09015</t>
  </si>
  <si>
    <t>10014</t>
  </si>
  <si>
    <t>11014</t>
  </si>
  <si>
    <t>12014</t>
  </si>
  <si>
    <t>13014</t>
  </si>
  <si>
    <t>14014</t>
  </si>
  <si>
    <t>15014</t>
  </si>
  <si>
    <t>16014</t>
  </si>
  <si>
    <t>17014</t>
  </si>
  <si>
    <t>18014</t>
  </si>
  <si>
    <t>19014</t>
  </si>
  <si>
    <t>20014</t>
  </si>
  <si>
    <t>21014</t>
  </si>
  <si>
    <t>22014</t>
  </si>
  <si>
    <t>24014</t>
  </si>
  <si>
    <t>25014</t>
  </si>
  <si>
    <t>26014</t>
  </si>
  <si>
    <t>27014</t>
  </si>
  <si>
    <t>28014</t>
  </si>
  <si>
    <t>29014</t>
  </si>
  <si>
    <t>30014</t>
  </si>
  <si>
    <t>31014</t>
  </si>
  <si>
    <t>32014</t>
  </si>
  <si>
    <t>Jiménez</t>
  </si>
  <si>
    <t>El Bosque</t>
  </si>
  <si>
    <t>Coronado</t>
  </si>
  <si>
    <t>Mezquital</t>
  </si>
  <si>
    <t>Dolores Hidalgo Cuna de la Independencia Nacional</t>
  </si>
  <si>
    <t>Calnali</t>
  </si>
  <si>
    <t>Atoyac</t>
  </si>
  <si>
    <t>Atlacomulco</t>
  </si>
  <si>
    <t>Coahuayana</t>
  </si>
  <si>
    <t>Mazatepec</t>
  </si>
  <si>
    <t>Santa María del Oro</t>
  </si>
  <si>
    <t>Doctor Arroyo</t>
  </si>
  <si>
    <t>Ciudad Ixtepec</t>
  </si>
  <si>
    <t>Amixtlán</t>
  </si>
  <si>
    <t>Querétaro</t>
  </si>
  <si>
    <t>Coxcatlán</t>
  </si>
  <si>
    <t>Rosario</t>
  </si>
  <si>
    <t>Baviácora</t>
  </si>
  <si>
    <t>Paraíso</t>
  </si>
  <si>
    <t>Hueyotlipan</t>
  </si>
  <si>
    <t>Amatlán de los Reyes</t>
  </si>
  <si>
    <t>Cuncunul</t>
  </si>
  <si>
    <t>General Francisco R. Murguía</t>
  </si>
  <si>
    <t>México</t>
  </si>
  <si>
    <t>05015</t>
  </si>
  <si>
    <t>07015</t>
  </si>
  <si>
    <t>08015</t>
  </si>
  <si>
    <t>09016</t>
  </si>
  <si>
    <t>10015</t>
  </si>
  <si>
    <t>11015</t>
  </si>
  <si>
    <t>12015</t>
  </si>
  <si>
    <t>13015</t>
  </si>
  <si>
    <t>14015</t>
  </si>
  <si>
    <t>15015</t>
  </si>
  <si>
    <t>16015</t>
  </si>
  <si>
    <t>17015</t>
  </si>
  <si>
    <t>18015</t>
  </si>
  <si>
    <t>19015</t>
  </si>
  <si>
    <t>20015</t>
  </si>
  <si>
    <t>21015</t>
  </si>
  <si>
    <t>22015</t>
  </si>
  <si>
    <t>24015</t>
  </si>
  <si>
    <t>25015</t>
  </si>
  <si>
    <t>26015</t>
  </si>
  <si>
    <t>27015</t>
  </si>
  <si>
    <t>28015</t>
  </si>
  <si>
    <t>29015</t>
  </si>
  <si>
    <t>30015</t>
  </si>
  <si>
    <t>31015</t>
  </si>
  <si>
    <t>32015</t>
  </si>
  <si>
    <t>Juárez</t>
  </si>
  <si>
    <t>Cacahoatán</t>
  </si>
  <si>
    <t>Coyame del Sotol</t>
  </si>
  <si>
    <t>Miguel Hidalgo</t>
  </si>
  <si>
    <t>Nazas</t>
  </si>
  <si>
    <t>Buenavista de Cuéllar</t>
  </si>
  <si>
    <t>Cardonal</t>
  </si>
  <si>
    <t>Autlán de Navarro</t>
  </si>
  <si>
    <t>Atlautla</t>
  </si>
  <si>
    <t>Coalcomán de Vázquez Pallares</t>
  </si>
  <si>
    <t>Miacatlán</t>
  </si>
  <si>
    <t>Santiago Ixcuintla</t>
  </si>
  <si>
    <t>Doctor Coss</t>
  </si>
  <si>
    <t>Coatecas Altas</t>
  </si>
  <si>
    <t>Amozoc</t>
  </si>
  <si>
    <t>San Joaquín</t>
  </si>
  <si>
    <t>Charcas</t>
  </si>
  <si>
    <t>Salvador Alvarado</t>
  </si>
  <si>
    <t>Bavispe</t>
  </si>
  <si>
    <t>Tacotalpa</t>
  </si>
  <si>
    <t>Gustavo Díaz Ordaz</t>
  </si>
  <si>
    <t>Ixtacuixtla de Mariano Matamoros</t>
  </si>
  <si>
    <t>Angel R. Cabada</t>
  </si>
  <si>
    <t>Cuzamá</t>
  </si>
  <si>
    <t>El Plateado de Joaquín Amaro</t>
  </si>
  <si>
    <r>
      <t>El Instituto Nacional de Estadística y Geografía (INEGI) presenta la elaboración del</t>
    </r>
    <r>
      <rPr>
        <b/>
        <sz val="9"/>
        <color theme="1"/>
        <rFont val="Arial"/>
        <family val="2"/>
      </rPr>
      <t xml:space="preserve"> Censo Nacional de Gobiernos Estatales (CNGE) 2023</t>
    </r>
    <r>
      <rPr>
        <sz val="9"/>
        <color theme="1"/>
        <rFont val="Arial"/>
        <family val="2"/>
      </rPr>
      <t xml:space="preserve"> como respuesta a su responsabilidad de suministrar a la sociedad y al Estado información de calidad, pertinente, veraz y oportuna, atendiendo el mandato constitucional de normar y coordinar el Sistema Nacional de Información Estadística y Geográfica (SNIEG).</t>
    </r>
  </si>
  <si>
    <t>Michoacán de Ocampo</t>
  </si>
  <si>
    <t>05016</t>
  </si>
  <si>
    <t>07016</t>
  </si>
  <si>
    <t>08016</t>
  </si>
  <si>
    <t>09017</t>
  </si>
  <si>
    <t>10016</t>
  </si>
  <si>
    <t>11016</t>
  </si>
  <si>
    <t>12016</t>
  </si>
  <si>
    <t>13016</t>
  </si>
  <si>
    <t>14016</t>
  </si>
  <si>
    <t>15016</t>
  </si>
  <si>
    <t>16016</t>
  </si>
  <si>
    <t>17016</t>
  </si>
  <si>
    <t>18016</t>
  </si>
  <si>
    <t>19016</t>
  </si>
  <si>
    <t>20016</t>
  </si>
  <si>
    <t>21016</t>
  </si>
  <si>
    <t>22016</t>
  </si>
  <si>
    <t>24016</t>
  </si>
  <si>
    <t>25016</t>
  </si>
  <si>
    <t>26016</t>
  </si>
  <si>
    <t>27016</t>
  </si>
  <si>
    <t>28016</t>
  </si>
  <si>
    <t>29016</t>
  </si>
  <si>
    <t>30016</t>
  </si>
  <si>
    <t>31016</t>
  </si>
  <si>
    <t>32016</t>
  </si>
  <si>
    <t>Lamadrid</t>
  </si>
  <si>
    <t>Catazajá</t>
  </si>
  <si>
    <t>La Cruz</t>
  </si>
  <si>
    <t>Venustiano Carranza</t>
  </si>
  <si>
    <t>Nombre de Dios</t>
  </si>
  <si>
    <t>Huanímaro</t>
  </si>
  <si>
    <t>Coahuayutla de José María Izazaga</t>
  </si>
  <si>
    <t>Cuautepec de Hinojosa</t>
  </si>
  <si>
    <t>Ayotlán</t>
  </si>
  <si>
    <t>Axapusco</t>
  </si>
  <si>
    <t>Coeneo</t>
  </si>
  <si>
    <t>Ocuituco</t>
  </si>
  <si>
    <t>Tecuala</t>
  </si>
  <si>
    <t>Doctor González</t>
  </si>
  <si>
    <t>Coicoyán de las Flores</t>
  </si>
  <si>
    <t>Aquixtla</t>
  </si>
  <si>
    <t>San Juan del Río</t>
  </si>
  <si>
    <t>Ebano</t>
  </si>
  <si>
    <t>San Ignacio</t>
  </si>
  <si>
    <t>Benjamín Hill</t>
  </si>
  <si>
    <t>Teapa</t>
  </si>
  <si>
    <t>Ixtenco</t>
  </si>
  <si>
    <t>La Antigua</t>
  </si>
  <si>
    <t>Chacsinkín</t>
  </si>
  <si>
    <t>General Pánfilo Natera</t>
  </si>
  <si>
    <t>Morelos</t>
  </si>
  <si>
    <t>05017</t>
  </si>
  <si>
    <t>07017</t>
  </si>
  <si>
    <t>08017</t>
  </si>
  <si>
    <t>09099</t>
  </si>
  <si>
    <t>10017</t>
  </si>
  <si>
    <t>11017</t>
  </si>
  <si>
    <t>12017</t>
  </si>
  <si>
    <t>13017</t>
  </si>
  <si>
    <t>14017</t>
  </si>
  <si>
    <t>15017</t>
  </si>
  <si>
    <t>16017</t>
  </si>
  <si>
    <t>17017</t>
  </si>
  <si>
    <t>18017</t>
  </si>
  <si>
    <t>19017</t>
  </si>
  <si>
    <t>20017</t>
  </si>
  <si>
    <t>21017</t>
  </si>
  <si>
    <t>22017</t>
  </si>
  <si>
    <t>24017</t>
  </si>
  <si>
    <t>25017</t>
  </si>
  <si>
    <t>26017</t>
  </si>
  <si>
    <t>27017</t>
  </si>
  <si>
    <t>28017</t>
  </si>
  <si>
    <t>29017</t>
  </si>
  <si>
    <t>30017</t>
  </si>
  <si>
    <t>31017</t>
  </si>
  <si>
    <t>32017</t>
  </si>
  <si>
    <t>Matamoros</t>
  </si>
  <si>
    <t>Cintalapa de Figueroa</t>
  </si>
  <si>
    <t>Ocampo</t>
  </si>
  <si>
    <t>Irapuato</t>
  </si>
  <si>
    <t>Cocula</t>
  </si>
  <si>
    <t>Chapantongo</t>
  </si>
  <si>
    <t>Ayutla</t>
  </si>
  <si>
    <t>Ayapango</t>
  </si>
  <si>
    <t>Contepec</t>
  </si>
  <si>
    <t>Puente de Ixtla</t>
  </si>
  <si>
    <t>Tepic</t>
  </si>
  <si>
    <t>Galeana</t>
  </si>
  <si>
    <t>La Compañía</t>
  </si>
  <si>
    <t>Atempan</t>
  </si>
  <si>
    <t>Tequisquiapan</t>
  </si>
  <si>
    <t>Guadalcázar</t>
  </si>
  <si>
    <t>Sinaloa</t>
  </si>
  <si>
    <t>Caborca</t>
  </si>
  <si>
    <t>Tenosique</t>
  </si>
  <si>
    <t>Jaumave</t>
  </si>
  <si>
    <t>Mazatecochco de José María Morelos</t>
  </si>
  <si>
    <t>Apazapan</t>
  </si>
  <si>
    <t>Chankom</t>
  </si>
  <si>
    <t>Guadalupe</t>
  </si>
  <si>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</si>
  <si>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Nayarit</t>
  </si>
  <si>
    <t>05018</t>
  </si>
  <si>
    <t>07018</t>
  </si>
  <si>
    <t>08018</t>
  </si>
  <si>
    <t>10018</t>
  </si>
  <si>
    <t>11018</t>
  </si>
  <si>
    <t>12018</t>
  </si>
  <si>
    <t>13018</t>
  </si>
  <si>
    <t>14018</t>
  </si>
  <si>
    <t>15018</t>
  </si>
  <si>
    <t>16018</t>
  </si>
  <si>
    <t>17018</t>
  </si>
  <si>
    <t>18018</t>
  </si>
  <si>
    <t>19018</t>
  </si>
  <si>
    <t>20018</t>
  </si>
  <si>
    <t>21018</t>
  </si>
  <si>
    <t>22018</t>
  </si>
  <si>
    <t>24018</t>
  </si>
  <si>
    <t>25018</t>
  </si>
  <si>
    <t>26018</t>
  </si>
  <si>
    <t>28018</t>
  </si>
  <si>
    <t>29018</t>
  </si>
  <si>
    <t>30018</t>
  </si>
  <si>
    <t>31018</t>
  </si>
  <si>
    <t>32018</t>
  </si>
  <si>
    <t>Monclova</t>
  </si>
  <si>
    <t>Coapilla</t>
  </si>
  <si>
    <t>Cusihuiriachi</t>
  </si>
  <si>
    <t>El Oro</t>
  </si>
  <si>
    <t>Jaral del Progreso</t>
  </si>
  <si>
    <t>Copala</t>
  </si>
  <si>
    <t>Chapulhuacán</t>
  </si>
  <si>
    <t>La Barca</t>
  </si>
  <si>
    <t>Calimaya</t>
  </si>
  <si>
    <t>Copándaro</t>
  </si>
  <si>
    <t>Temixco</t>
  </si>
  <si>
    <t>Tuxpan</t>
  </si>
  <si>
    <t>García</t>
  </si>
  <si>
    <t>Concepción Buenavista</t>
  </si>
  <si>
    <t>Atexcal</t>
  </si>
  <si>
    <t>Tolimán</t>
  </si>
  <si>
    <t>Huehuetlán</t>
  </si>
  <si>
    <t>Navolato</t>
  </si>
  <si>
    <t>Cajeme</t>
  </si>
  <si>
    <t>Contla de Juan Cuamatzi</t>
  </si>
  <si>
    <t>Chapab</t>
  </si>
  <si>
    <t>Huanusco</t>
  </si>
  <si>
    <t>Nuevo León</t>
  </si>
  <si>
    <t>05019</t>
  </si>
  <si>
    <t>07019</t>
  </si>
  <si>
    <t>08019</t>
  </si>
  <si>
    <t>10019</t>
  </si>
  <si>
    <t>11019</t>
  </si>
  <si>
    <t>12019</t>
  </si>
  <si>
    <t>13019</t>
  </si>
  <si>
    <t>14019</t>
  </si>
  <si>
    <t>15019</t>
  </si>
  <si>
    <t>16019</t>
  </si>
  <si>
    <t>17019</t>
  </si>
  <si>
    <t>18019</t>
  </si>
  <si>
    <t>19019</t>
  </si>
  <si>
    <t>20019</t>
  </si>
  <si>
    <t>21019</t>
  </si>
  <si>
    <t>24019</t>
  </si>
  <si>
    <t>26019</t>
  </si>
  <si>
    <t>28019</t>
  </si>
  <si>
    <t>29019</t>
  </si>
  <si>
    <t>30019</t>
  </si>
  <si>
    <t>31019</t>
  </si>
  <si>
    <t>32019</t>
  </si>
  <si>
    <t>Comitán de Domínguez</t>
  </si>
  <si>
    <t>Otáez</t>
  </si>
  <si>
    <t>Jerécuaro</t>
  </si>
  <si>
    <t>Copalillo</t>
  </si>
  <si>
    <t>Chilcuautla</t>
  </si>
  <si>
    <t>Bolaños</t>
  </si>
  <si>
    <t>Capulhuac</t>
  </si>
  <si>
    <t>Cotija</t>
  </si>
  <si>
    <t>Tepalcingo</t>
  </si>
  <si>
    <t>La Yesca</t>
  </si>
  <si>
    <t>San Pedro Garza García</t>
  </si>
  <si>
    <t>Concepción Pápalo</t>
  </si>
  <si>
    <t>Atlixco</t>
  </si>
  <si>
    <t>Lagunillas</t>
  </si>
  <si>
    <t>Cananea</t>
  </si>
  <si>
    <t>Llera</t>
  </si>
  <si>
    <t>Tepetitla de Lardizábal</t>
  </si>
  <si>
    <t>Astacinga</t>
  </si>
  <si>
    <t>Chemax</t>
  </si>
  <si>
    <t>Jalpa</t>
  </si>
  <si>
    <t>Los subsistemas son los siguientes:</t>
  </si>
  <si>
    <t>Oaxaca</t>
  </si>
  <si>
    <t>05020</t>
  </si>
  <si>
    <t>07020</t>
  </si>
  <si>
    <t>08020</t>
  </si>
  <si>
    <t>10020</t>
  </si>
  <si>
    <t>11020</t>
  </si>
  <si>
    <t>12020</t>
  </si>
  <si>
    <t>13020</t>
  </si>
  <si>
    <t>14020</t>
  </si>
  <si>
    <t>15020</t>
  </si>
  <si>
    <t>16020</t>
  </si>
  <si>
    <t>17020</t>
  </si>
  <si>
    <t>18020</t>
  </si>
  <si>
    <t>19020</t>
  </si>
  <si>
    <t>20020</t>
  </si>
  <si>
    <t>21020</t>
  </si>
  <si>
    <t>24020</t>
  </si>
  <si>
    <t>26020</t>
  </si>
  <si>
    <t>28020</t>
  </si>
  <si>
    <t>29020</t>
  </si>
  <si>
    <t>30020</t>
  </si>
  <si>
    <t>31020</t>
  </si>
  <si>
    <t>32020</t>
  </si>
  <si>
    <t>Múzquiz</t>
  </si>
  <si>
    <t>La Concordia</t>
  </si>
  <si>
    <t>Chínipas</t>
  </si>
  <si>
    <t>Pánuco de Coronado</t>
  </si>
  <si>
    <t>León</t>
  </si>
  <si>
    <t>Copanatoyac</t>
  </si>
  <si>
    <t>Eloxochitlán</t>
  </si>
  <si>
    <t>Cabo Corrientes</t>
  </si>
  <si>
    <t>Coacalco de Berriozábal</t>
  </si>
  <si>
    <t>Cuitzeo</t>
  </si>
  <si>
    <t>Tepoztlán</t>
  </si>
  <si>
    <t>Bahía de Banderas</t>
  </si>
  <si>
    <t>General Bravo</t>
  </si>
  <si>
    <t>Constancia del Rosario</t>
  </si>
  <si>
    <t>Atoyatempan</t>
  </si>
  <si>
    <t>Matehuala</t>
  </si>
  <si>
    <t>Carbó</t>
  </si>
  <si>
    <t>Mainero</t>
  </si>
  <si>
    <t>Sanctórum de Lázaro Cárdenas</t>
  </si>
  <si>
    <t>Atlahuilco</t>
  </si>
  <si>
    <t>Chicxulub Pueblo</t>
  </si>
  <si>
    <t>Jerez</t>
  </si>
  <si>
    <t>Puebla</t>
  </si>
  <si>
    <t>05021</t>
  </si>
  <si>
    <t>07021</t>
  </si>
  <si>
    <t>08021</t>
  </si>
  <si>
    <t>10021</t>
  </si>
  <si>
    <t>11021</t>
  </si>
  <si>
    <t>12021</t>
  </si>
  <si>
    <t>13021</t>
  </si>
  <si>
    <t>14021</t>
  </si>
  <si>
    <t>15021</t>
  </si>
  <si>
    <t>16021</t>
  </si>
  <si>
    <t>17021</t>
  </si>
  <si>
    <t>19021</t>
  </si>
  <si>
    <t>20021</t>
  </si>
  <si>
    <t>21021</t>
  </si>
  <si>
    <t>24021</t>
  </si>
  <si>
    <t>26021</t>
  </si>
  <si>
    <t>28021</t>
  </si>
  <si>
    <t>29021</t>
  </si>
  <si>
    <t>30021</t>
  </si>
  <si>
    <t>31021</t>
  </si>
  <si>
    <t>32021</t>
  </si>
  <si>
    <t>Nadadores</t>
  </si>
  <si>
    <t>Copainalá</t>
  </si>
  <si>
    <t>Delicias</t>
  </si>
  <si>
    <t>Peñón Blanco</t>
  </si>
  <si>
    <t>Moroleón</t>
  </si>
  <si>
    <t>Coyuca de Benítez</t>
  </si>
  <si>
    <t>Casimiro Castillo</t>
  </si>
  <si>
    <t>Coatepec Harinas</t>
  </si>
  <si>
    <t>Charapan</t>
  </si>
  <si>
    <t>Tetecala</t>
  </si>
  <si>
    <t>General Escobedo</t>
  </si>
  <si>
    <t>Cosolapa</t>
  </si>
  <si>
    <t>Atzala</t>
  </si>
  <si>
    <t>Mexquitic de Carmona</t>
  </si>
  <si>
    <t>La Colorada</t>
  </si>
  <si>
    <t>El Mante</t>
  </si>
  <si>
    <t>Nanacamilpa de Mariano Arista</t>
  </si>
  <si>
    <t>Chichimilá</t>
  </si>
  <si>
    <t>Jiménez del Teul</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</si>
  <si>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</si>
  <si>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05022</t>
  </si>
  <si>
    <t>07022</t>
  </si>
  <si>
    <t>08022</t>
  </si>
  <si>
    <t>10022</t>
  </si>
  <si>
    <t>11022</t>
  </si>
  <si>
    <t>12022</t>
  </si>
  <si>
    <t>13022</t>
  </si>
  <si>
    <t>14022</t>
  </si>
  <si>
    <t>15022</t>
  </si>
  <si>
    <t>16022</t>
  </si>
  <si>
    <t>17022</t>
  </si>
  <si>
    <t>19022</t>
  </si>
  <si>
    <t>20022</t>
  </si>
  <si>
    <t>21022</t>
  </si>
  <si>
    <t>24022</t>
  </si>
  <si>
    <t>26022</t>
  </si>
  <si>
    <t>28022</t>
  </si>
  <si>
    <t>29022</t>
  </si>
  <si>
    <t>30022</t>
  </si>
  <si>
    <t>31022</t>
  </si>
  <si>
    <t>32022</t>
  </si>
  <si>
    <t>Nava</t>
  </si>
  <si>
    <t>Chalchihuitán</t>
  </si>
  <si>
    <t>Dr. Belisario Domínguez</t>
  </si>
  <si>
    <t>Poanas</t>
  </si>
  <si>
    <t>Coyuca de Catalán</t>
  </si>
  <si>
    <t>Epazoyucan</t>
  </si>
  <si>
    <t>Cihuatlán</t>
  </si>
  <si>
    <t>Cocotitlán</t>
  </si>
  <si>
    <t>Charo</t>
  </si>
  <si>
    <t>Tetela del Volcán</t>
  </si>
  <si>
    <t>General Terán</t>
  </si>
  <si>
    <t>Cosoltepec</t>
  </si>
  <si>
    <t>Atzitzihuacán</t>
  </si>
  <si>
    <t>Moctezuma</t>
  </si>
  <si>
    <t>Cucurpe</t>
  </si>
  <si>
    <t>Acuamanala de Miguel Hidalgo</t>
  </si>
  <si>
    <t>Atzacan</t>
  </si>
  <si>
    <t>Chikindzonot</t>
  </si>
  <si>
    <t>Juan Aldama</t>
  </si>
  <si>
    <t>Quintana Roo</t>
  </si>
  <si>
    <t>05023</t>
  </si>
  <si>
    <t>07023</t>
  </si>
  <si>
    <t>08023</t>
  </si>
  <si>
    <t>10023</t>
  </si>
  <si>
    <t>11023</t>
  </si>
  <si>
    <t>12023</t>
  </si>
  <si>
    <t>13023</t>
  </si>
  <si>
    <t>14023</t>
  </si>
  <si>
    <t>15023</t>
  </si>
  <si>
    <t>16023</t>
  </si>
  <si>
    <t>17023</t>
  </si>
  <si>
    <t>19023</t>
  </si>
  <si>
    <t>20023</t>
  </si>
  <si>
    <t>21023</t>
  </si>
  <si>
    <t>24023</t>
  </si>
  <si>
    <t>26023</t>
  </si>
  <si>
    <t>28023</t>
  </si>
  <si>
    <t>29023</t>
  </si>
  <si>
    <t>30023</t>
  </si>
  <si>
    <t>31023</t>
  </si>
  <si>
    <t>32023</t>
  </si>
  <si>
    <t>Chamula</t>
  </si>
  <si>
    <t>Pueblo Nuevo</t>
  </si>
  <si>
    <t>Pénjamo</t>
  </si>
  <si>
    <t>Cuajinicuilapa</t>
  </si>
  <si>
    <t>Zapotlán el Grande</t>
  </si>
  <si>
    <t>Coyotepec</t>
  </si>
  <si>
    <t>Chavinda</t>
  </si>
  <si>
    <t>Tlalnepantla</t>
  </si>
  <si>
    <t>General Treviño</t>
  </si>
  <si>
    <t>Cuilápam de Guerrero</t>
  </si>
  <si>
    <t>Atzitzintla</t>
  </si>
  <si>
    <t>Rayón</t>
  </si>
  <si>
    <t>Cumpas</t>
  </si>
  <si>
    <t>Méndez</t>
  </si>
  <si>
    <t>Natívitas</t>
  </si>
  <si>
    <t>Atzalan</t>
  </si>
  <si>
    <t>Chocholá</t>
  </si>
  <si>
    <t>Juchipila</t>
  </si>
  <si>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</si>
  <si>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t>San Luis Potosí</t>
  </si>
  <si>
    <t>05024</t>
  </si>
  <si>
    <t>07024</t>
  </si>
  <si>
    <t>08024</t>
  </si>
  <si>
    <t>10024</t>
  </si>
  <si>
    <t>11024</t>
  </si>
  <si>
    <t>12024</t>
  </si>
  <si>
    <t>13024</t>
  </si>
  <si>
    <t>14024</t>
  </si>
  <si>
    <t>15024</t>
  </si>
  <si>
    <t>16024</t>
  </si>
  <si>
    <t>17024</t>
  </si>
  <si>
    <t>19024</t>
  </si>
  <si>
    <t>20024</t>
  </si>
  <si>
    <t>21024</t>
  </si>
  <si>
    <t>24024</t>
  </si>
  <si>
    <t>26024</t>
  </si>
  <si>
    <t>28024</t>
  </si>
  <si>
    <t>29024</t>
  </si>
  <si>
    <t>30024</t>
  </si>
  <si>
    <t>31024</t>
  </si>
  <si>
    <t>32024</t>
  </si>
  <si>
    <t>Parras</t>
  </si>
  <si>
    <t>Chanal</t>
  </si>
  <si>
    <t>Santa Isabel</t>
  </si>
  <si>
    <t>Rodeo</t>
  </si>
  <si>
    <t>Cualác</t>
  </si>
  <si>
    <t>Huasca de Ocampo</t>
  </si>
  <si>
    <t>Cuautitlán</t>
  </si>
  <si>
    <t>Cherán</t>
  </si>
  <si>
    <t>Tlaltizapán de Zapata</t>
  </si>
  <si>
    <t>General Zaragoza</t>
  </si>
  <si>
    <t>Cuyamecalco Villa de Zaragoza</t>
  </si>
  <si>
    <t>Axutla</t>
  </si>
  <si>
    <t>Rioverde</t>
  </si>
  <si>
    <t>Divisaderos</t>
  </si>
  <si>
    <t>Mier</t>
  </si>
  <si>
    <t>Panotla</t>
  </si>
  <si>
    <t>Tlaltetela</t>
  </si>
  <si>
    <t>Chumayel</t>
  </si>
  <si>
    <t>05025</t>
  </si>
  <si>
    <t>07025</t>
  </si>
  <si>
    <t>08025</t>
  </si>
  <si>
    <t>10025</t>
  </si>
  <si>
    <t>11025</t>
  </si>
  <si>
    <t>12025</t>
  </si>
  <si>
    <t>13025</t>
  </si>
  <si>
    <t>14025</t>
  </si>
  <si>
    <t>15025</t>
  </si>
  <si>
    <t>16025</t>
  </si>
  <si>
    <t>17025</t>
  </si>
  <si>
    <t>19025</t>
  </si>
  <si>
    <t>20025</t>
  </si>
  <si>
    <t>21025</t>
  </si>
  <si>
    <t>24025</t>
  </si>
  <si>
    <t>26025</t>
  </si>
  <si>
    <t>28025</t>
  </si>
  <si>
    <t>29025</t>
  </si>
  <si>
    <t>30025</t>
  </si>
  <si>
    <t>31025</t>
  </si>
  <si>
    <t>32025</t>
  </si>
  <si>
    <t>Piedras Negras</t>
  </si>
  <si>
    <t>Chapultenango</t>
  </si>
  <si>
    <t>San Bernardo</t>
  </si>
  <si>
    <t>Purísima del Rincón</t>
  </si>
  <si>
    <t>Cuautepec</t>
  </si>
  <si>
    <t>Huautla</t>
  </si>
  <si>
    <t>Colotlán</t>
  </si>
  <si>
    <t>Chalco</t>
  </si>
  <si>
    <t>Chilchota</t>
  </si>
  <si>
    <t>Tlaquiltenango</t>
  </si>
  <si>
    <t>General Zuazua</t>
  </si>
  <si>
    <t>Chahuites</t>
  </si>
  <si>
    <t>Ayotoxco de Guerrero</t>
  </si>
  <si>
    <t>Salinas</t>
  </si>
  <si>
    <t>Empalme</t>
  </si>
  <si>
    <t>Miguel Alemán</t>
  </si>
  <si>
    <t>San Pablo del Monte</t>
  </si>
  <si>
    <t>Ayahualulco</t>
  </si>
  <si>
    <t>Dzan</t>
  </si>
  <si>
    <t>Luis Moya</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</si>
  <si>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</si>
  <si>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t>Sonora</t>
  </si>
  <si>
    <t>05026</t>
  </si>
  <si>
    <t>07026</t>
  </si>
  <si>
    <t>08026</t>
  </si>
  <si>
    <t>10026</t>
  </si>
  <si>
    <t>11026</t>
  </si>
  <si>
    <t>12026</t>
  </si>
  <si>
    <t>13026</t>
  </si>
  <si>
    <t>14026</t>
  </si>
  <si>
    <t>15026</t>
  </si>
  <si>
    <t>16026</t>
  </si>
  <si>
    <t>17026</t>
  </si>
  <si>
    <t>19026</t>
  </si>
  <si>
    <t>20026</t>
  </si>
  <si>
    <t>21026</t>
  </si>
  <si>
    <t>24026</t>
  </si>
  <si>
    <t>26026</t>
  </si>
  <si>
    <t>28026</t>
  </si>
  <si>
    <t>29026</t>
  </si>
  <si>
    <t>30026</t>
  </si>
  <si>
    <t>31026</t>
  </si>
  <si>
    <t>32026</t>
  </si>
  <si>
    <t>Progreso</t>
  </si>
  <si>
    <t>Chenalhó</t>
  </si>
  <si>
    <t>Gran Morelos</t>
  </si>
  <si>
    <t>San Dimas</t>
  </si>
  <si>
    <t>Romita</t>
  </si>
  <si>
    <t>Cuetzala del Progreso</t>
  </si>
  <si>
    <t>Huazalingo</t>
  </si>
  <si>
    <t>Concepción de Buenos Aires</t>
  </si>
  <si>
    <t>Chapa de Mota</t>
  </si>
  <si>
    <t>Chinicuila</t>
  </si>
  <si>
    <t>Tlayacapan</t>
  </si>
  <si>
    <t>Chalcatongo de Hidalgo</t>
  </si>
  <si>
    <t>Calpan</t>
  </si>
  <si>
    <t>San Antonio</t>
  </si>
  <si>
    <t>Etchojoa</t>
  </si>
  <si>
    <t>Miquihuana</t>
  </si>
  <si>
    <t>Santa Cruz Tlaxcala</t>
  </si>
  <si>
    <t>Banderilla</t>
  </si>
  <si>
    <t>Dzemul</t>
  </si>
  <si>
    <t>Mazapil</t>
  </si>
  <si>
    <t>Tabasco</t>
  </si>
  <si>
    <t>05027</t>
  </si>
  <si>
    <t>07027</t>
  </si>
  <si>
    <t>08027</t>
  </si>
  <si>
    <t>10027</t>
  </si>
  <si>
    <t>11027</t>
  </si>
  <si>
    <t>12027</t>
  </si>
  <si>
    <t>13027</t>
  </si>
  <si>
    <t>14027</t>
  </si>
  <si>
    <t>15027</t>
  </si>
  <si>
    <t>16027</t>
  </si>
  <si>
    <t>17027</t>
  </si>
  <si>
    <t>19027</t>
  </si>
  <si>
    <t>20027</t>
  </si>
  <si>
    <t>21027</t>
  </si>
  <si>
    <t>24027</t>
  </si>
  <si>
    <t>26027</t>
  </si>
  <si>
    <t>28027</t>
  </si>
  <si>
    <t>29027</t>
  </si>
  <si>
    <t>30027</t>
  </si>
  <si>
    <t>31027</t>
  </si>
  <si>
    <t>32027</t>
  </si>
  <si>
    <t>Ramos Arizpe</t>
  </si>
  <si>
    <t>Chiapa de Corzo</t>
  </si>
  <si>
    <t>Guachochi</t>
  </si>
  <si>
    <t>San Juan de Guadalupe</t>
  </si>
  <si>
    <t>Salamanca</t>
  </si>
  <si>
    <t>Cutzamala de Pinzón</t>
  </si>
  <si>
    <t>Huehuetla</t>
  </si>
  <si>
    <t>Cuautitlán de García Barragán</t>
  </si>
  <si>
    <t>Chapultepec</t>
  </si>
  <si>
    <t>Chucándiro</t>
  </si>
  <si>
    <t>Totolapan</t>
  </si>
  <si>
    <t>Los Herreras</t>
  </si>
  <si>
    <t>Chiquihuitlán de Benito Juárez</t>
  </si>
  <si>
    <t>Caltepec</t>
  </si>
  <si>
    <t>San Ciro de Acosta</t>
  </si>
  <si>
    <t>Fronteras</t>
  </si>
  <si>
    <t>Nuevo Laredo</t>
  </si>
  <si>
    <t>Tenancingo</t>
  </si>
  <si>
    <t>Dzidzantún</t>
  </si>
  <si>
    <t>Melchor Ocampo</t>
  </si>
  <si>
    <t>En el marco de dicho Subsistema, específicamente de los trabajos del Comité Técnico Especializado de Información de Gobierno, desde el año 2009 se iniciaron las actividades de revisión y generación de lo que sería el primer instrumento de captación en materia de gobierno, en el que participaron los representantes de las principales instituciones y organizaciones que convergen en dicha materia.</t>
  </si>
  <si>
    <t>Tamaulipas</t>
  </si>
  <si>
    <t>05028</t>
  </si>
  <si>
    <t>07028</t>
  </si>
  <si>
    <t>08028</t>
  </si>
  <si>
    <t>10028</t>
  </si>
  <si>
    <t>11028</t>
  </si>
  <si>
    <t>12028</t>
  </si>
  <si>
    <t>13028</t>
  </si>
  <si>
    <t>14028</t>
  </si>
  <si>
    <t>15028</t>
  </si>
  <si>
    <t>16028</t>
  </si>
  <si>
    <t>17028</t>
  </si>
  <si>
    <t>19028</t>
  </si>
  <si>
    <t>20028</t>
  </si>
  <si>
    <t>21028</t>
  </si>
  <si>
    <t>24028</t>
  </si>
  <si>
    <t>26028</t>
  </si>
  <si>
    <t>28028</t>
  </si>
  <si>
    <t>29028</t>
  </si>
  <si>
    <t>30028</t>
  </si>
  <si>
    <t>31028</t>
  </si>
  <si>
    <t>32028</t>
  </si>
  <si>
    <t>Sabinas</t>
  </si>
  <si>
    <t>Chiapilla</t>
  </si>
  <si>
    <t>Salvatierra</t>
  </si>
  <si>
    <t>Chilapa de Álvarez</t>
  </si>
  <si>
    <t>Huejutla de Reyes</t>
  </si>
  <si>
    <t>Chiautla</t>
  </si>
  <si>
    <t>Churintzio</t>
  </si>
  <si>
    <t>Xochitepec</t>
  </si>
  <si>
    <t>Higueras</t>
  </si>
  <si>
    <t>Heroica Ciudad de Ejutla de Crespo</t>
  </si>
  <si>
    <t>Camocuautla</t>
  </si>
  <si>
    <t>Granados</t>
  </si>
  <si>
    <t>Nuevo Morelos</t>
  </si>
  <si>
    <t>Teolocholco</t>
  </si>
  <si>
    <t>Boca del Río</t>
  </si>
  <si>
    <t>Dzilam de Bravo</t>
  </si>
  <si>
    <t>Mezquital del Oro</t>
  </si>
  <si>
    <t>Tlaxcala</t>
  </si>
  <si>
    <t>05029</t>
  </si>
  <si>
    <t>07029</t>
  </si>
  <si>
    <t>08029</t>
  </si>
  <si>
    <t>10029</t>
  </si>
  <si>
    <t>11029</t>
  </si>
  <si>
    <t>12029</t>
  </si>
  <si>
    <t>13029</t>
  </si>
  <si>
    <t>14029</t>
  </si>
  <si>
    <t>15029</t>
  </si>
  <si>
    <t>16029</t>
  </si>
  <si>
    <t>17029</t>
  </si>
  <si>
    <t>19029</t>
  </si>
  <si>
    <t>20029</t>
  </si>
  <si>
    <t>21029</t>
  </si>
  <si>
    <t>24029</t>
  </si>
  <si>
    <t>26029</t>
  </si>
  <si>
    <t>28029</t>
  </si>
  <si>
    <t>29029</t>
  </si>
  <si>
    <t>30029</t>
  </si>
  <si>
    <t>31029</t>
  </si>
  <si>
    <t>32029</t>
  </si>
  <si>
    <t>Sacramento</t>
  </si>
  <si>
    <t>Chicoasén</t>
  </si>
  <si>
    <t>Guadalupe y Calvo</t>
  </si>
  <si>
    <t>San Luis del Cordero</t>
  </si>
  <si>
    <t>San Diego de la Unión</t>
  </si>
  <si>
    <t>Chilpancingo de los Bravo</t>
  </si>
  <si>
    <t>Huichapan</t>
  </si>
  <si>
    <t>Cuquío</t>
  </si>
  <si>
    <t>Chicoloapan</t>
  </si>
  <si>
    <t>Churumuco</t>
  </si>
  <si>
    <t>Yautepec</t>
  </si>
  <si>
    <t>Hualahuises</t>
  </si>
  <si>
    <t>Eloxochitlán de Flores Magón</t>
  </si>
  <si>
    <t>Caxhuacan</t>
  </si>
  <si>
    <t>San Martín Chalchicuautla</t>
  </si>
  <si>
    <t>Guaymas</t>
  </si>
  <si>
    <t>Tepeyanco</t>
  </si>
  <si>
    <t>Calcahualco</t>
  </si>
  <si>
    <t>Dzilam González</t>
  </si>
  <si>
    <t>Miguel Auza</t>
  </si>
  <si>
    <r>
      <t xml:space="preserve">Como resultado, se logró el acuerdo para generar información estadística en materia de gobierno con una visión integral, implementando así en 2010 el primer instrumento de captación en el ámbito estatal denominado </t>
    </r>
    <r>
      <rPr>
        <i/>
        <sz val="9"/>
        <rFont val="Arial"/>
        <family val="2"/>
      </rPr>
      <t>Encuesta Nacional de Gobierno 2010 – Poder Ejecutivo Estatal (ENGPEE 10)</t>
    </r>
    <r>
      <rPr>
        <sz val="9"/>
        <rFont val="Arial"/>
        <family val="2"/>
      </rPr>
      <t xml:space="preserve">, con lo cual se inició una serie histórica de información que permite diseñar, monitorear y evaluar las políticas públicas en este tema. </t>
    </r>
  </si>
  <si>
    <t>Veracruz de Ignacio de la Llave</t>
  </si>
  <si>
    <t>05030</t>
  </si>
  <si>
    <t>07030</t>
  </si>
  <si>
    <t>08030</t>
  </si>
  <si>
    <t>10030</t>
  </si>
  <si>
    <t>11030</t>
  </si>
  <si>
    <t>12030</t>
  </si>
  <si>
    <t>13030</t>
  </si>
  <si>
    <t>14030</t>
  </si>
  <si>
    <t>15030</t>
  </si>
  <si>
    <t>16030</t>
  </si>
  <si>
    <t>17030</t>
  </si>
  <si>
    <t>19030</t>
  </si>
  <si>
    <t>20030</t>
  </si>
  <si>
    <t>21030</t>
  </si>
  <si>
    <t>24030</t>
  </si>
  <si>
    <t>26030</t>
  </si>
  <si>
    <t>28030</t>
  </si>
  <si>
    <t>29030</t>
  </si>
  <si>
    <t>30030</t>
  </si>
  <si>
    <t>31030</t>
  </si>
  <si>
    <t>32030</t>
  </si>
  <si>
    <t>Saltillo</t>
  </si>
  <si>
    <t>Chicomuselo</t>
  </si>
  <si>
    <t>Guazapares</t>
  </si>
  <si>
    <t>San Pedro del Gallo</t>
  </si>
  <si>
    <t>Florencio Villarreal</t>
  </si>
  <si>
    <t>Ixmiquilpan</t>
  </si>
  <si>
    <t>Chapala</t>
  </si>
  <si>
    <t>Chiconcuac</t>
  </si>
  <si>
    <t>Ecuandureo</t>
  </si>
  <si>
    <t>Yecapixtla</t>
  </si>
  <si>
    <t>Iturbide</t>
  </si>
  <si>
    <t>El Espinal</t>
  </si>
  <si>
    <t>Coatepec</t>
  </si>
  <si>
    <t>San Nicolás Tolentino</t>
  </si>
  <si>
    <t>Hermosillo</t>
  </si>
  <si>
    <t>Padilla</t>
  </si>
  <si>
    <t>Terrenate</t>
  </si>
  <si>
    <t>Camerino Z. Mendoza</t>
  </si>
  <si>
    <t>Dzitás</t>
  </si>
  <si>
    <t>Momax</t>
  </si>
  <si>
    <t>Yucatán</t>
  </si>
  <si>
    <t>05031</t>
  </si>
  <si>
    <t>07031</t>
  </si>
  <si>
    <t>08031</t>
  </si>
  <si>
    <t>10031</t>
  </si>
  <si>
    <t>11031</t>
  </si>
  <si>
    <t>12031</t>
  </si>
  <si>
    <t>13031</t>
  </si>
  <si>
    <t>14031</t>
  </si>
  <si>
    <t>15031</t>
  </si>
  <si>
    <t>16031</t>
  </si>
  <si>
    <t>17031</t>
  </si>
  <si>
    <t>19031</t>
  </si>
  <si>
    <t>20031</t>
  </si>
  <si>
    <t>21031</t>
  </si>
  <si>
    <t>24031</t>
  </si>
  <si>
    <t>26031</t>
  </si>
  <si>
    <t>28031</t>
  </si>
  <si>
    <t>29031</t>
  </si>
  <si>
    <t>30031</t>
  </si>
  <si>
    <t>31031</t>
  </si>
  <si>
    <t>32031</t>
  </si>
  <si>
    <t>San Buenaventura</t>
  </si>
  <si>
    <t>Chilón</t>
  </si>
  <si>
    <t>Santa Clara</t>
  </si>
  <si>
    <t>San Francisco del Rincón</t>
  </si>
  <si>
    <t>General Canuto A. Neri</t>
  </si>
  <si>
    <t>Jacala de Ledezma</t>
  </si>
  <si>
    <t>Chimaltitán</t>
  </si>
  <si>
    <t>Chimalhuacán</t>
  </si>
  <si>
    <t>Epitacio Huerta</t>
  </si>
  <si>
    <t>Zacatepec</t>
  </si>
  <si>
    <t>Tamazulápam del Espíritu Santo</t>
  </si>
  <si>
    <t>Coatzingo</t>
  </si>
  <si>
    <t>Santa Catarina</t>
  </si>
  <si>
    <t>Huachinera</t>
  </si>
  <si>
    <t>Palmillas</t>
  </si>
  <si>
    <t>Tetla de la Solidaridad</t>
  </si>
  <si>
    <t>Carrillo Puerto</t>
  </si>
  <si>
    <t>Dzoncauich</t>
  </si>
  <si>
    <t>Monte Escobedo</t>
  </si>
  <si>
    <r>
      <t xml:space="preserve">Posteriormente, en 2011 se realizó el segundo levantamiento de este programa estadístico bajo la denominación de </t>
    </r>
    <r>
      <rPr>
        <i/>
        <sz val="9"/>
        <rFont val="Arial"/>
        <family val="2"/>
      </rPr>
      <t>Censo Nacional de Gobierno 2011. Poder Ejecutivo Estatal (CNG 2011 PEE)</t>
    </r>
    <r>
      <rPr>
        <sz val="9"/>
        <rFont val="Arial"/>
        <family val="2"/>
      </rPr>
      <t xml:space="preserv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t>
    </r>
    <r>
      <rPr>
        <i/>
        <sz val="9"/>
        <rFont val="Arial"/>
        <family val="2"/>
      </rPr>
      <t xml:space="preserve">Censo Nacional de Gobierno, Seguridad Pública y Sistema Penitenciario Estatales, </t>
    </r>
    <r>
      <rPr>
        <sz val="9"/>
        <rFont val="Arial"/>
        <family val="2"/>
      </rPr>
      <t>por lo que dicha edición (con información 2010) se publicó con la denominación de IIN.</t>
    </r>
  </si>
  <si>
    <t>Zacatecas</t>
  </si>
  <si>
    <t>05032</t>
  </si>
  <si>
    <t>07032</t>
  </si>
  <si>
    <t>08032</t>
  </si>
  <si>
    <t>10032</t>
  </si>
  <si>
    <t>11032</t>
  </si>
  <si>
    <t>12032</t>
  </si>
  <si>
    <t>13032</t>
  </si>
  <si>
    <t>14032</t>
  </si>
  <si>
    <t>15032</t>
  </si>
  <si>
    <t>16032</t>
  </si>
  <si>
    <t>17032</t>
  </si>
  <si>
    <t>19032</t>
  </si>
  <si>
    <t>20032</t>
  </si>
  <si>
    <t>21032</t>
  </si>
  <si>
    <t>24032</t>
  </si>
  <si>
    <t>26032</t>
  </si>
  <si>
    <t>28032</t>
  </si>
  <si>
    <t>29032</t>
  </si>
  <si>
    <t>30032</t>
  </si>
  <si>
    <t>31032</t>
  </si>
  <si>
    <t>32032</t>
  </si>
  <si>
    <t>San Juan de Sabinas</t>
  </si>
  <si>
    <t>Escuintla</t>
  </si>
  <si>
    <t>Hidalgo del Parral</t>
  </si>
  <si>
    <t>Santiago Papasquiaro</t>
  </si>
  <si>
    <t>San José Iturbide</t>
  </si>
  <si>
    <t>General Heliodoro Castillo</t>
  </si>
  <si>
    <t>Jaltocán</t>
  </si>
  <si>
    <t>Chiquilistlán</t>
  </si>
  <si>
    <t>Donato Guerra</t>
  </si>
  <si>
    <t>Erongarícuaro</t>
  </si>
  <si>
    <t>Zacualpan de Amilpas</t>
  </si>
  <si>
    <t>Lampazos de Naranjo</t>
  </si>
  <si>
    <t>Fresnillo de Trujano</t>
  </si>
  <si>
    <t>Cohetzala</t>
  </si>
  <si>
    <t>Santa María del Río</t>
  </si>
  <si>
    <t>Huásabas</t>
  </si>
  <si>
    <t>Reynosa</t>
  </si>
  <si>
    <t>Tetlatlahuca</t>
  </si>
  <si>
    <t>Catemaco</t>
  </si>
  <si>
    <t>Espita</t>
  </si>
  <si>
    <t>05033</t>
  </si>
  <si>
    <t>07033</t>
  </si>
  <si>
    <t>08033</t>
  </si>
  <si>
    <t>10033</t>
  </si>
  <si>
    <t>11033</t>
  </si>
  <si>
    <t>12033</t>
  </si>
  <si>
    <t>13033</t>
  </si>
  <si>
    <t>14033</t>
  </si>
  <si>
    <t>15033</t>
  </si>
  <si>
    <t>16033</t>
  </si>
  <si>
    <t>17033</t>
  </si>
  <si>
    <t>19033</t>
  </si>
  <si>
    <t>20033</t>
  </si>
  <si>
    <t>21033</t>
  </si>
  <si>
    <t>24033</t>
  </si>
  <si>
    <t>26033</t>
  </si>
  <si>
    <t>28033</t>
  </si>
  <si>
    <t>29033</t>
  </si>
  <si>
    <t>30033</t>
  </si>
  <si>
    <t>31033</t>
  </si>
  <si>
    <t>32033</t>
  </si>
  <si>
    <t>San Pedro</t>
  </si>
  <si>
    <t>Francisco León</t>
  </si>
  <si>
    <t>Huejotitán</t>
  </si>
  <si>
    <t>Súchil</t>
  </si>
  <si>
    <t>San Luis de la Paz</t>
  </si>
  <si>
    <t>Huamuxtitlán</t>
  </si>
  <si>
    <t>Juárez Hidalgo</t>
  </si>
  <si>
    <t>Degollado</t>
  </si>
  <si>
    <t>Ecatepec de Morelos</t>
  </si>
  <si>
    <t>Gabriel Zamora</t>
  </si>
  <si>
    <t>Temoac</t>
  </si>
  <si>
    <t>Linares</t>
  </si>
  <si>
    <t>Guadalupe Etla</t>
  </si>
  <si>
    <t>Cohuecan</t>
  </si>
  <si>
    <t>Santo Domingo</t>
  </si>
  <si>
    <t>Huatabampo</t>
  </si>
  <si>
    <t>Río Bravo</t>
  </si>
  <si>
    <t>Cazones de Herrera</t>
  </si>
  <si>
    <t>Halachó</t>
  </si>
  <si>
    <t>Moyahua de Estrada</t>
  </si>
  <si>
    <t>Desde entonces, se continuaron anualmente las labores de levantamiento del CNGSPSPE hasta su última edición en 2020, año a partir del cual se separa este programa estadístico en tres Censos Nacionales de Gobierno; cada uno orientado a las materias específicas de gobierno, seguridad pública y sistema penitenciario:</t>
  </si>
  <si>
    <t>05034</t>
  </si>
  <si>
    <t>07034</t>
  </si>
  <si>
    <t>08034</t>
  </si>
  <si>
    <t>10034</t>
  </si>
  <si>
    <t>11034</t>
  </si>
  <si>
    <t>12034</t>
  </si>
  <si>
    <t>13034</t>
  </si>
  <si>
    <t>14034</t>
  </si>
  <si>
    <t>15034</t>
  </si>
  <si>
    <t>16034</t>
  </si>
  <si>
    <t>17034</t>
  </si>
  <si>
    <t>19034</t>
  </si>
  <si>
    <t>20034</t>
  </si>
  <si>
    <t>21034</t>
  </si>
  <si>
    <t>24034</t>
  </si>
  <si>
    <t>26034</t>
  </si>
  <si>
    <t>28034</t>
  </si>
  <si>
    <t>29034</t>
  </si>
  <si>
    <t>30034</t>
  </si>
  <si>
    <t>31034</t>
  </si>
  <si>
    <t>32034</t>
  </si>
  <si>
    <t>Sierra Mojada</t>
  </si>
  <si>
    <t>Frontera Comalapa</t>
  </si>
  <si>
    <t>Ignacio Zaragoza</t>
  </si>
  <si>
    <t>Tamazula</t>
  </si>
  <si>
    <t>Huitzuco de los Figueroa</t>
  </si>
  <si>
    <t>Lolotla</t>
  </si>
  <si>
    <t>Ejutla</t>
  </si>
  <si>
    <t>Ecatzingo</t>
  </si>
  <si>
    <t>Coatetelco</t>
  </si>
  <si>
    <t>Marín</t>
  </si>
  <si>
    <t>Guadalupe de Ramírez</t>
  </si>
  <si>
    <t>Coronango</t>
  </si>
  <si>
    <t>San Vicente Tancuayalab</t>
  </si>
  <si>
    <t>Huépac</t>
  </si>
  <si>
    <t>San Carlos</t>
  </si>
  <si>
    <t>Tlaxco</t>
  </si>
  <si>
    <t>Cerro Azul</t>
  </si>
  <si>
    <t>Hocabá</t>
  </si>
  <si>
    <t>Nochistlán de Mejía</t>
  </si>
  <si>
    <t>05035</t>
  </si>
  <si>
    <t>07035</t>
  </si>
  <si>
    <t>08035</t>
  </si>
  <si>
    <t>10035</t>
  </si>
  <si>
    <t>11035</t>
  </si>
  <si>
    <t>12035</t>
  </si>
  <si>
    <t>13035</t>
  </si>
  <si>
    <t>14035</t>
  </si>
  <si>
    <t>15035</t>
  </si>
  <si>
    <t>16035</t>
  </si>
  <si>
    <t>17035</t>
  </si>
  <si>
    <t>19035</t>
  </si>
  <si>
    <t>20035</t>
  </si>
  <si>
    <t>21035</t>
  </si>
  <si>
    <t>24035</t>
  </si>
  <si>
    <t>26035</t>
  </si>
  <si>
    <t>28035</t>
  </si>
  <si>
    <t>29035</t>
  </si>
  <si>
    <t>30035</t>
  </si>
  <si>
    <t>31035</t>
  </si>
  <si>
    <t>32035</t>
  </si>
  <si>
    <t>Torreón</t>
  </si>
  <si>
    <t>Frontera Hidalgo</t>
  </si>
  <si>
    <t>Janos</t>
  </si>
  <si>
    <t>Tepehuanes</t>
  </si>
  <si>
    <t>Santa Cruz de Juventino Rosas</t>
  </si>
  <si>
    <t>Iguala de la Independencia</t>
  </si>
  <si>
    <t>Metepec</t>
  </si>
  <si>
    <t>Encarnación de Díaz</t>
  </si>
  <si>
    <t>Huehuetoca</t>
  </si>
  <si>
    <t>La Huacana</t>
  </si>
  <si>
    <t>Xoxocotla</t>
  </si>
  <si>
    <t>Guelatao de Juárez</t>
  </si>
  <si>
    <t>Soledad de Graciano Sánchez</t>
  </si>
  <si>
    <t>Imuris</t>
  </si>
  <si>
    <t>San Fernando</t>
  </si>
  <si>
    <t>Tocatlán</t>
  </si>
  <si>
    <t>Citlaltépetl</t>
  </si>
  <si>
    <t>Hoctún</t>
  </si>
  <si>
    <t>Noria de Ángeles</t>
  </si>
  <si>
    <t>Censo Nacional de Gobiernos Estatales;
Censo Nacional de Seguridad Pública Estatal; y
Censo Nacional de Sistemas Penitenciarios Estatales.</t>
  </si>
  <si>
    <t>05036</t>
  </si>
  <si>
    <t>07036</t>
  </si>
  <si>
    <t>08036</t>
  </si>
  <si>
    <t>10036</t>
  </si>
  <si>
    <t>11036</t>
  </si>
  <si>
    <t>12036</t>
  </si>
  <si>
    <t>13036</t>
  </si>
  <si>
    <t>14036</t>
  </si>
  <si>
    <t>15036</t>
  </si>
  <si>
    <t>16036</t>
  </si>
  <si>
    <t>17036</t>
  </si>
  <si>
    <t>19036</t>
  </si>
  <si>
    <t>20036</t>
  </si>
  <si>
    <t>21036</t>
  </si>
  <si>
    <t>24036</t>
  </si>
  <si>
    <t>26036</t>
  </si>
  <si>
    <t>28036</t>
  </si>
  <si>
    <t>29036</t>
  </si>
  <si>
    <t>30036</t>
  </si>
  <si>
    <t>31036</t>
  </si>
  <si>
    <t>32036</t>
  </si>
  <si>
    <t>Viesca</t>
  </si>
  <si>
    <t>La Grandeza</t>
  </si>
  <si>
    <t>Tlahualilo</t>
  </si>
  <si>
    <t>Santiago Maravatío</t>
  </si>
  <si>
    <t>Igualapa</t>
  </si>
  <si>
    <t>San Agustín Metzquititlán</t>
  </si>
  <si>
    <t>Etzatlán</t>
  </si>
  <si>
    <t>Hueypoxtla</t>
  </si>
  <si>
    <t>Huandacareo</t>
  </si>
  <si>
    <t>Hueyapan</t>
  </si>
  <si>
    <t>Mier y Noriega</t>
  </si>
  <si>
    <t>Guevea de Humboldt</t>
  </si>
  <si>
    <t>Coyomeapan</t>
  </si>
  <si>
    <t>Tamasopo</t>
  </si>
  <si>
    <t>Magdalena</t>
  </si>
  <si>
    <t>San Nicolás</t>
  </si>
  <si>
    <t>Totolac</t>
  </si>
  <si>
    <t>Coacoatzintla</t>
  </si>
  <si>
    <t>Homún</t>
  </si>
  <si>
    <t>Ojocaliente</t>
  </si>
  <si>
    <t>05037</t>
  </si>
  <si>
    <t>07037</t>
  </si>
  <si>
    <t>08037</t>
  </si>
  <si>
    <t>10037</t>
  </si>
  <si>
    <t>11037</t>
  </si>
  <si>
    <t>12037</t>
  </si>
  <si>
    <t>13037</t>
  </si>
  <si>
    <t>14037</t>
  </si>
  <si>
    <t>15037</t>
  </si>
  <si>
    <t>16037</t>
  </si>
  <si>
    <t>19037</t>
  </si>
  <si>
    <t>20037</t>
  </si>
  <si>
    <t>21037</t>
  </si>
  <si>
    <t>24037</t>
  </si>
  <si>
    <t>26037</t>
  </si>
  <si>
    <t>28037</t>
  </si>
  <si>
    <t>29037</t>
  </si>
  <si>
    <t>30037</t>
  </si>
  <si>
    <t>31037</t>
  </si>
  <si>
    <t>32037</t>
  </si>
  <si>
    <t>Villa Unión</t>
  </si>
  <si>
    <t>Huehuetán</t>
  </si>
  <si>
    <t>Topia</t>
  </si>
  <si>
    <t>Silao de la Victoria</t>
  </si>
  <si>
    <t>Ixcateopan de Cuauhtémoc</t>
  </si>
  <si>
    <t>Metztitlán</t>
  </si>
  <si>
    <t>El Grullo</t>
  </si>
  <si>
    <t>Huixquilucan</t>
  </si>
  <si>
    <t>Huaniqueo</t>
  </si>
  <si>
    <t>Mina</t>
  </si>
  <si>
    <t>Mesones Hidalgo</t>
  </si>
  <si>
    <t>Tamazunchale</t>
  </si>
  <si>
    <t>Mazatán</t>
  </si>
  <si>
    <t>Soto la Marina</t>
  </si>
  <si>
    <t>Ziltlaltépec de Trinidad Sánchez Santos</t>
  </si>
  <si>
    <t>Coahuitlán</t>
  </si>
  <si>
    <t>Huhí</t>
  </si>
  <si>
    <t>Pánuco</t>
  </si>
  <si>
    <t>Lo anterior, como resultado de las numerosas e importantes reformas constitucionales realizadas en los últimos años, entre las que destacan aquellas en materia de seguridad pública y combate a la corrupción. En consecuencia, el Estado Mexicano ha venido transitando por un periodo de evolución, crecimiento y diversificación institucional, multiplicando con ello sus obligaciones, responsabilidades y facultades. Desde el punto de vista estadístico, los nuevos arreglos institucionales y compromisos establecidos por ley generaron nuevas necesidades de información, lo que incidió en la necesidad de realizar ajustes en materias y conceptos previamente establecidos.</t>
  </si>
  <si>
    <t>05038</t>
  </si>
  <si>
    <t>07038</t>
  </si>
  <si>
    <t>08038</t>
  </si>
  <si>
    <t>10038</t>
  </si>
  <si>
    <t>11038</t>
  </si>
  <si>
    <t>12038</t>
  </si>
  <si>
    <t>13038</t>
  </si>
  <si>
    <t>14038</t>
  </si>
  <si>
    <t>15038</t>
  </si>
  <si>
    <t>16038</t>
  </si>
  <si>
    <t>19038</t>
  </si>
  <si>
    <t>20038</t>
  </si>
  <si>
    <t>21038</t>
  </si>
  <si>
    <t>24038</t>
  </si>
  <si>
    <t>26038</t>
  </si>
  <si>
    <t>28038</t>
  </si>
  <si>
    <t>29038</t>
  </si>
  <si>
    <t>30038</t>
  </si>
  <si>
    <t>31038</t>
  </si>
  <si>
    <t>32038</t>
  </si>
  <si>
    <t>Zaragoza</t>
  </si>
  <si>
    <t>Huixtán</t>
  </si>
  <si>
    <t>Julimes</t>
  </si>
  <si>
    <t>Vicente Guerrero</t>
  </si>
  <si>
    <t>Tarandacuao</t>
  </si>
  <si>
    <t>Zihuatanejo de Azueta</t>
  </si>
  <si>
    <t>Mineral del Chico</t>
  </si>
  <si>
    <t>Guachinango</t>
  </si>
  <si>
    <t>Isidro Fabela</t>
  </si>
  <si>
    <t>Huetamo</t>
  </si>
  <si>
    <t>Montemorelos</t>
  </si>
  <si>
    <t>Villa Hidalgo</t>
  </si>
  <si>
    <t>Cuapiaxtla de Madero</t>
  </si>
  <si>
    <t>Tampacán</t>
  </si>
  <si>
    <t>Tampico</t>
  </si>
  <si>
    <t>Tzompantepec</t>
  </si>
  <si>
    <t>Hunucmá</t>
  </si>
  <si>
    <t>Pinos</t>
  </si>
  <si>
    <t>05099</t>
  </si>
  <si>
    <t>07039</t>
  </si>
  <si>
    <t>08039</t>
  </si>
  <si>
    <t>10039</t>
  </si>
  <si>
    <t>11039</t>
  </si>
  <si>
    <t>12039</t>
  </si>
  <si>
    <t>13039</t>
  </si>
  <si>
    <t>14039</t>
  </si>
  <si>
    <t>15039</t>
  </si>
  <si>
    <t>16039</t>
  </si>
  <si>
    <t>19039</t>
  </si>
  <si>
    <t>20039</t>
  </si>
  <si>
    <t>21039</t>
  </si>
  <si>
    <t>24039</t>
  </si>
  <si>
    <t>26039</t>
  </si>
  <si>
    <t>28039</t>
  </si>
  <si>
    <t>29039</t>
  </si>
  <si>
    <t>30039</t>
  </si>
  <si>
    <t>31039</t>
  </si>
  <si>
    <t>32039</t>
  </si>
  <si>
    <t>Huitiupán</t>
  </si>
  <si>
    <t>López</t>
  </si>
  <si>
    <t>Nuevo Ideal</t>
  </si>
  <si>
    <t>Tarimoro</t>
  </si>
  <si>
    <t>Juan R. Escudero</t>
  </si>
  <si>
    <t>Mineral del Monte</t>
  </si>
  <si>
    <t>Guadalajara</t>
  </si>
  <si>
    <t>Ixtapaluca</t>
  </si>
  <si>
    <t>Huiramba</t>
  </si>
  <si>
    <t>Monterrey</t>
  </si>
  <si>
    <t>Heroica Ciudad de Huajuapan de León</t>
  </si>
  <si>
    <t>Cuautempan</t>
  </si>
  <si>
    <t>Tampamolón Corona</t>
  </si>
  <si>
    <t>Naco</t>
  </si>
  <si>
    <t>Tula</t>
  </si>
  <si>
    <t>Xaloztoc</t>
  </si>
  <si>
    <t>Coatzacoalcos</t>
  </si>
  <si>
    <t>Ixil</t>
  </si>
  <si>
    <t>Río Grande</t>
  </si>
  <si>
    <t>Este proceso de segmentación implicó revocar la determinación de Información de Interés Nacional al CNGSPSPE mediante el acuerdo de la Junta de Gobierno del INEGI publicado el 29 de enero de 2021 en el Diario Oficial de la Federación. Este cambio tuvo como finalidad ampliar el alcance temático y analítico de cada rubro, así como adecuar conceptual y metodológicamente sus contenidos a las necesidades de información vigentes en las reformas constitucionales y en la transformación institucional del país.</t>
  </si>
  <si>
    <t>07040</t>
  </si>
  <si>
    <t>08040</t>
  </si>
  <si>
    <t>11040</t>
  </si>
  <si>
    <t>12040</t>
  </si>
  <si>
    <t>13040</t>
  </si>
  <si>
    <t>14040</t>
  </si>
  <si>
    <t>15040</t>
  </si>
  <si>
    <t>16040</t>
  </si>
  <si>
    <t>19040</t>
  </si>
  <si>
    <t>20040</t>
  </si>
  <si>
    <t>21040</t>
  </si>
  <si>
    <t>24040</t>
  </si>
  <si>
    <t>26040</t>
  </si>
  <si>
    <t>28040</t>
  </si>
  <si>
    <t>29040</t>
  </si>
  <si>
    <t>30040</t>
  </si>
  <si>
    <t>31040</t>
  </si>
  <si>
    <t>32040</t>
  </si>
  <si>
    <t>Huixtla</t>
  </si>
  <si>
    <t>Madera</t>
  </si>
  <si>
    <t>Tierra Blanca</t>
  </si>
  <si>
    <t>Leonardo Bravo</t>
  </si>
  <si>
    <t>La Misión</t>
  </si>
  <si>
    <t>Hostotipaquillo</t>
  </si>
  <si>
    <t>Ixtapan de la Sal</t>
  </si>
  <si>
    <t>Indaparapeo</t>
  </si>
  <si>
    <t>Parás</t>
  </si>
  <si>
    <t>Huautepec</t>
  </si>
  <si>
    <t>Cuautinchán</t>
  </si>
  <si>
    <t>Tamuín</t>
  </si>
  <si>
    <t>Nácori Chico</t>
  </si>
  <si>
    <t>Valle Hermoso</t>
  </si>
  <si>
    <t>Xaltocan</t>
  </si>
  <si>
    <t>Coatzintla</t>
  </si>
  <si>
    <t>Izamal</t>
  </si>
  <si>
    <t>Sain Alto</t>
  </si>
  <si>
    <t>07041</t>
  </si>
  <si>
    <t>08041</t>
  </si>
  <si>
    <t>11041</t>
  </si>
  <si>
    <t>12041</t>
  </si>
  <si>
    <t>13041</t>
  </si>
  <si>
    <t>14041</t>
  </si>
  <si>
    <t>15041</t>
  </si>
  <si>
    <t>16041</t>
  </si>
  <si>
    <t>19041</t>
  </si>
  <si>
    <t>20041</t>
  </si>
  <si>
    <t>21041</t>
  </si>
  <si>
    <t>24041</t>
  </si>
  <si>
    <t>26041</t>
  </si>
  <si>
    <t>28041</t>
  </si>
  <si>
    <t>29041</t>
  </si>
  <si>
    <t>30041</t>
  </si>
  <si>
    <t>31041</t>
  </si>
  <si>
    <t>32041</t>
  </si>
  <si>
    <t>La Independencia</t>
  </si>
  <si>
    <t>Maguarichi</t>
  </si>
  <si>
    <t>Uriangato</t>
  </si>
  <si>
    <t>Malinaltepec</t>
  </si>
  <si>
    <t>Mixquiahuala de Juárez</t>
  </si>
  <si>
    <t>Huejúcar</t>
  </si>
  <si>
    <t>Ixtapan del Oro</t>
  </si>
  <si>
    <t>Irimbo</t>
  </si>
  <si>
    <t>Pesquería</t>
  </si>
  <si>
    <t>Huautla de Jiménez</t>
  </si>
  <si>
    <t>Cuautlancingo</t>
  </si>
  <si>
    <t>Tanlajás</t>
  </si>
  <si>
    <t>Nacozari de García</t>
  </si>
  <si>
    <t>Victoria</t>
  </si>
  <si>
    <t>Papalotla de Xicohténcatl</t>
  </si>
  <si>
    <t>Coetzala</t>
  </si>
  <si>
    <t>Kanasín</t>
  </si>
  <si>
    <t>El Salvador</t>
  </si>
  <si>
    <r>
      <t xml:space="preserve">Como resultado de dicha división, ahora se cuenta con </t>
    </r>
    <r>
      <rPr>
        <i/>
        <sz val="9"/>
        <color theme="1"/>
        <rFont val="Arial"/>
        <family val="2"/>
      </rPr>
      <t>el Censo Nacional de Gobiernos Estatales (CNGE) 2022</t>
    </r>
    <r>
      <rPr>
        <sz val="9"/>
        <color theme="1"/>
        <rFont val="Arial"/>
        <family val="2"/>
      </rPr>
      <t>, cuyos resultados pueden ser consultados en la página de internet del Instituto: https://www.inegi.org.mx/programas/cnge/2022/</t>
    </r>
  </si>
  <si>
    <t>07042</t>
  </si>
  <si>
    <t>08042</t>
  </si>
  <si>
    <t>11042</t>
  </si>
  <si>
    <t>12042</t>
  </si>
  <si>
    <t>13042</t>
  </si>
  <si>
    <t>14042</t>
  </si>
  <si>
    <t>15042</t>
  </si>
  <si>
    <t>16042</t>
  </si>
  <si>
    <t>19042</t>
  </si>
  <si>
    <t>20042</t>
  </si>
  <si>
    <t>21042</t>
  </si>
  <si>
    <t>24042</t>
  </si>
  <si>
    <t>26042</t>
  </si>
  <si>
    <t>28042</t>
  </si>
  <si>
    <t>29042</t>
  </si>
  <si>
    <t>30042</t>
  </si>
  <si>
    <t>31042</t>
  </si>
  <si>
    <t>32042</t>
  </si>
  <si>
    <t>Ixhuatán</t>
  </si>
  <si>
    <t>Manuel Benavides</t>
  </si>
  <si>
    <t>Valle de Santiago</t>
  </si>
  <si>
    <t>Mártir de Cuilapan</t>
  </si>
  <si>
    <t>Molango de Escamilla</t>
  </si>
  <si>
    <t>Huejuquilla el Alto</t>
  </si>
  <si>
    <t>Ixtlahuaca</t>
  </si>
  <si>
    <t>Ixtlán</t>
  </si>
  <si>
    <t>Los Ramones</t>
  </si>
  <si>
    <t>Ixtlán de Juárez</t>
  </si>
  <si>
    <t>Cuayuca de Andrade</t>
  </si>
  <si>
    <t>Tanquián de Escobedo</t>
  </si>
  <si>
    <t>Navojoa</t>
  </si>
  <si>
    <t>Villagrán</t>
  </si>
  <si>
    <t>Xicohtzinco</t>
  </si>
  <si>
    <t>Colipa</t>
  </si>
  <si>
    <t>Kantunil</t>
  </si>
  <si>
    <t>Sombrerete</t>
  </si>
  <si>
    <t>07043</t>
  </si>
  <si>
    <t>08043</t>
  </si>
  <si>
    <t>11043</t>
  </si>
  <si>
    <t>12043</t>
  </si>
  <si>
    <t>13043</t>
  </si>
  <si>
    <t>14043</t>
  </si>
  <si>
    <t>15043</t>
  </si>
  <si>
    <t>16043</t>
  </si>
  <si>
    <t>19043</t>
  </si>
  <si>
    <t>20043</t>
  </si>
  <si>
    <t>21043</t>
  </si>
  <si>
    <t>24043</t>
  </si>
  <si>
    <t>26043</t>
  </si>
  <si>
    <t>28043</t>
  </si>
  <si>
    <t>29043</t>
  </si>
  <si>
    <t>30043</t>
  </si>
  <si>
    <t>31043</t>
  </si>
  <si>
    <t>32043</t>
  </si>
  <si>
    <t>Ixtacomitán</t>
  </si>
  <si>
    <t>Matachí</t>
  </si>
  <si>
    <t>Metlatónoc</t>
  </si>
  <si>
    <t>Nicolás Flores</t>
  </si>
  <si>
    <t>La Huerta</t>
  </si>
  <si>
    <t>Xalatlaco</t>
  </si>
  <si>
    <t>Jacona</t>
  </si>
  <si>
    <t>Rayones</t>
  </si>
  <si>
    <t>Juchitán de Zaragoza</t>
  </si>
  <si>
    <t>Cuetzalan del Progreso</t>
  </si>
  <si>
    <t>Tierra Nueva</t>
  </si>
  <si>
    <t>Nogales</t>
  </si>
  <si>
    <t>Xicoténcatl</t>
  </si>
  <si>
    <t>Yauhquemehcan</t>
  </si>
  <si>
    <t>Comapa</t>
  </si>
  <si>
    <t>Kaua</t>
  </si>
  <si>
    <t>Susticacán</t>
  </si>
  <si>
    <t>Específicamente para la materia de protección civil es importante mencionar que durante 2021 y 2022 ocurrieron una serie de reuniones con personal del Centro Nacional de Prevención de Desastres (CENAPRED), de la Dirección General de Protección Civil y de la Dirección General para la Gestión de Riesgos de la Secretaría de Seguridad y Protección Ciudadana (SSPC) a efecto de consolidar un instrumento de captación que permita conocer de forma específica las capacidades operativas con las que cuentan las Unidades Estatales de Protección Civil u homólogas de las entidades federativas, retomando los contenidos establecidos en la Encuesta de Autoevaluación para las Unidades Estatales de Protección Civil, misma que fue implementada por dicha institución en ejercicios anteriores.</t>
  </si>
  <si>
    <t>07044</t>
  </si>
  <si>
    <t>08044</t>
  </si>
  <si>
    <t>11044</t>
  </si>
  <si>
    <t>12044</t>
  </si>
  <si>
    <t>13044</t>
  </si>
  <si>
    <t>14044</t>
  </si>
  <si>
    <t>15044</t>
  </si>
  <si>
    <t>16044</t>
  </si>
  <si>
    <t>19044</t>
  </si>
  <si>
    <t>20044</t>
  </si>
  <si>
    <t>21044</t>
  </si>
  <si>
    <t>24044</t>
  </si>
  <si>
    <t>26044</t>
  </si>
  <si>
    <t>29044</t>
  </si>
  <si>
    <t>30044</t>
  </si>
  <si>
    <t>31044</t>
  </si>
  <si>
    <t>32044</t>
  </si>
  <si>
    <t>Ixtapa</t>
  </si>
  <si>
    <t>Mochitlán</t>
  </si>
  <si>
    <t>Nopala de Villagrán</t>
  </si>
  <si>
    <t>Ixtlahuacán de los Membrillos</t>
  </si>
  <si>
    <t>Jaltenco</t>
  </si>
  <si>
    <t>Sabinas Hidalgo</t>
  </si>
  <si>
    <t>Loma Bonita</t>
  </si>
  <si>
    <t>Cuyoaco</t>
  </si>
  <si>
    <t>Vanegas</t>
  </si>
  <si>
    <t>Ónavas</t>
  </si>
  <si>
    <t>Zacatelco</t>
  </si>
  <si>
    <t>Córdoba</t>
  </si>
  <si>
    <t>Kinchil</t>
  </si>
  <si>
    <t>07045</t>
  </si>
  <si>
    <t>08045</t>
  </si>
  <si>
    <t>11045</t>
  </si>
  <si>
    <t>12045</t>
  </si>
  <si>
    <t>13045</t>
  </si>
  <si>
    <t>14045</t>
  </si>
  <si>
    <t>15045</t>
  </si>
  <si>
    <t>16045</t>
  </si>
  <si>
    <t>19045</t>
  </si>
  <si>
    <t>20045</t>
  </si>
  <si>
    <t>21045</t>
  </si>
  <si>
    <t>24045</t>
  </si>
  <si>
    <t>26045</t>
  </si>
  <si>
    <t>29045</t>
  </si>
  <si>
    <t>30045</t>
  </si>
  <si>
    <t>31045</t>
  </si>
  <si>
    <t>32045</t>
  </si>
  <si>
    <t>Ixtapangajoya</t>
  </si>
  <si>
    <t>Meoqui</t>
  </si>
  <si>
    <t>Xichú</t>
  </si>
  <si>
    <t>Olinalá</t>
  </si>
  <si>
    <t>Omitlán de Juárez</t>
  </si>
  <si>
    <t>Ixtlahuacán del Río</t>
  </si>
  <si>
    <t>Jilotepec</t>
  </si>
  <si>
    <t>Jiquilpan</t>
  </si>
  <si>
    <t>Salinas Victoria</t>
  </si>
  <si>
    <t>Magdalena Apasco</t>
  </si>
  <si>
    <t>Chalchicomula de Sesma</t>
  </si>
  <si>
    <t>Venado</t>
  </si>
  <si>
    <t>Opodepe</t>
  </si>
  <si>
    <t>Cosamaloapan de Carpio</t>
  </si>
  <si>
    <t>Kopomá</t>
  </si>
  <si>
    <t>Tepechitlán</t>
  </si>
  <si>
    <t>Asimismo, a partir del contexto nacional y de la implementación de la Ley General en Materia de Desaparición Forzada de Personas, Desaparición Cometida por Particulares y del Sistema Nacional de Búsqueda de Personas, así como del Programa Nacional de Exhumaciones e Identificación Forense, que de ella emana, fue necesario comenzar a generar información específica sobre las capacidades institucionales de los servicios médicos forenses y periciales del país, así como del ejercicio de su función en cuanto a la identificación, disposición y almacenamientos de cadáveres y/o de restos de seres humanos.</t>
  </si>
  <si>
    <t>07046</t>
  </si>
  <si>
    <t>08046</t>
  </si>
  <si>
    <t>11046</t>
  </si>
  <si>
    <t>12046</t>
  </si>
  <si>
    <t>13046</t>
  </si>
  <si>
    <t>14046</t>
  </si>
  <si>
    <t>15046</t>
  </si>
  <si>
    <t>16046</t>
  </si>
  <si>
    <t>19046</t>
  </si>
  <si>
    <t>20046</t>
  </si>
  <si>
    <t>21046</t>
  </si>
  <si>
    <t>24046</t>
  </si>
  <si>
    <t>26046</t>
  </si>
  <si>
    <t>29046</t>
  </si>
  <si>
    <t>30046</t>
  </si>
  <si>
    <t>31046</t>
  </si>
  <si>
    <t>32046</t>
  </si>
  <si>
    <t>Jiquipilas</t>
  </si>
  <si>
    <t>Yuriria</t>
  </si>
  <si>
    <t>Ometepec</t>
  </si>
  <si>
    <t>San Felipe Orizatlán</t>
  </si>
  <si>
    <t>Jalostotitlán</t>
  </si>
  <si>
    <t>Jilotzingo</t>
  </si>
  <si>
    <t>San Nicolás de los Garza</t>
  </si>
  <si>
    <t>Magdalena Jaltepec</t>
  </si>
  <si>
    <t>Chapulco</t>
  </si>
  <si>
    <t>Villa de Arriaga</t>
  </si>
  <si>
    <t>Oquitoa</t>
  </si>
  <si>
    <t>Cosautlán de Carvajal</t>
  </si>
  <si>
    <t>Mama</t>
  </si>
  <si>
    <t>Tepetongo</t>
  </si>
  <si>
    <t>07047</t>
  </si>
  <si>
    <t>08047</t>
  </si>
  <si>
    <t>12047</t>
  </si>
  <si>
    <t>13047</t>
  </si>
  <si>
    <t>14047</t>
  </si>
  <si>
    <t>15047</t>
  </si>
  <si>
    <t>16047</t>
  </si>
  <si>
    <t>19047</t>
  </si>
  <si>
    <t>20047</t>
  </si>
  <si>
    <t>21047</t>
  </si>
  <si>
    <t>24047</t>
  </si>
  <si>
    <t>26047</t>
  </si>
  <si>
    <t>29047</t>
  </si>
  <si>
    <t>30047</t>
  </si>
  <si>
    <t>31047</t>
  </si>
  <si>
    <t>32047</t>
  </si>
  <si>
    <t>Jitotol</t>
  </si>
  <si>
    <t>Moris</t>
  </si>
  <si>
    <t>Pedro Ascencio Alquisiras</t>
  </si>
  <si>
    <t>Pacula</t>
  </si>
  <si>
    <t>Jamay</t>
  </si>
  <si>
    <t>Jiquipilco</t>
  </si>
  <si>
    <t>Jungapeo</t>
  </si>
  <si>
    <t>Santa Magdalena Jicotlán</t>
  </si>
  <si>
    <t>Villa de Guadalupe</t>
  </si>
  <si>
    <t>Pitiquito</t>
  </si>
  <si>
    <t>Coscomatepec</t>
  </si>
  <si>
    <t>Maní</t>
  </si>
  <si>
    <t>Teúl de González Ortega</t>
  </si>
  <si>
    <t>Derivado de las similitudes operativas con los temas de protección civil y servicios periciales, y considerando su naturaleza normativa, conceptual y metodológica, se tomó la decisión de elaborar un módulo específico con información asociada a la función de defensoría pública, retomando las principales necesidades de información existentes en la materia, así como los diseños institucionales establecidos para el ejercicio de la misma.</t>
  </si>
  <si>
    <t>07048</t>
  </si>
  <si>
    <t>08048</t>
  </si>
  <si>
    <t>12048</t>
  </si>
  <si>
    <t>13048</t>
  </si>
  <si>
    <t>14048</t>
  </si>
  <si>
    <t>15048</t>
  </si>
  <si>
    <t>16048</t>
  </si>
  <si>
    <t>19048</t>
  </si>
  <si>
    <t>20048</t>
  </si>
  <si>
    <t>21048</t>
  </si>
  <si>
    <t>24048</t>
  </si>
  <si>
    <t>26048</t>
  </si>
  <si>
    <t>29048</t>
  </si>
  <si>
    <t>30048</t>
  </si>
  <si>
    <t>31048</t>
  </si>
  <si>
    <t>32048</t>
  </si>
  <si>
    <t>Namiquipa</t>
  </si>
  <si>
    <t>Petatlán</t>
  </si>
  <si>
    <t>Pachuca de Soto</t>
  </si>
  <si>
    <t>Jocotitlán</t>
  </si>
  <si>
    <t>Magdalena Mixtepec</t>
  </si>
  <si>
    <t>Chiautzingo</t>
  </si>
  <si>
    <t>Villa de la Paz</t>
  </si>
  <si>
    <t>Puerto Peñasco</t>
  </si>
  <si>
    <t>La Magdalena Tlaltelulco</t>
  </si>
  <si>
    <t>Cosoleacaque</t>
  </si>
  <si>
    <t>Maxcanú</t>
  </si>
  <si>
    <t>Tlaltenango de Sánchez Román</t>
  </si>
  <si>
    <t>07049</t>
  </si>
  <si>
    <t>08049</t>
  </si>
  <si>
    <t>12049</t>
  </si>
  <si>
    <t>13049</t>
  </si>
  <si>
    <t>14049</t>
  </si>
  <si>
    <t>15049</t>
  </si>
  <si>
    <t>16049</t>
  </si>
  <si>
    <t>19049</t>
  </si>
  <si>
    <t>20049</t>
  </si>
  <si>
    <t>21049</t>
  </si>
  <si>
    <t>24049</t>
  </si>
  <si>
    <t>26049</t>
  </si>
  <si>
    <t>29049</t>
  </si>
  <si>
    <t>30049</t>
  </si>
  <si>
    <t>31049</t>
  </si>
  <si>
    <t>32049</t>
  </si>
  <si>
    <t>Larráinzar</t>
  </si>
  <si>
    <t>Nonoava</t>
  </si>
  <si>
    <t>Pilcaya</t>
  </si>
  <si>
    <t>Pisaflores</t>
  </si>
  <si>
    <t>Jilotlán de los Dolores</t>
  </si>
  <si>
    <t>Joquicingo</t>
  </si>
  <si>
    <t>Madero</t>
  </si>
  <si>
    <t>Santiago</t>
  </si>
  <si>
    <t>Magdalena Ocotlán</t>
  </si>
  <si>
    <t>Chiconcuautla</t>
  </si>
  <si>
    <t>Villa de Ramos</t>
  </si>
  <si>
    <t>Quiriego</t>
  </si>
  <si>
    <t>San Damián Texóloc</t>
  </si>
  <si>
    <t>Cotaxtla</t>
  </si>
  <si>
    <t>Mayapán</t>
  </si>
  <si>
    <t>Valparaíso</t>
  </si>
  <si>
    <t>Como resultado, esta edición del CNGE consolida la información generada en dichas materias en tres módulos específicos, los cuales retoman y profundizan los contenidos que hacían parte de las respectivas secciones del módulo 1 en anteriores ediciones.</t>
  </si>
  <si>
    <t>07050</t>
  </si>
  <si>
    <t>08050</t>
  </si>
  <si>
    <t>12050</t>
  </si>
  <si>
    <t>13050</t>
  </si>
  <si>
    <t>14050</t>
  </si>
  <si>
    <t>15050</t>
  </si>
  <si>
    <t>16050</t>
  </si>
  <si>
    <t>19050</t>
  </si>
  <si>
    <t>20050</t>
  </si>
  <si>
    <t>21050</t>
  </si>
  <si>
    <t>24050</t>
  </si>
  <si>
    <t>26050</t>
  </si>
  <si>
    <t>29050</t>
  </si>
  <si>
    <t>30050</t>
  </si>
  <si>
    <t>31050</t>
  </si>
  <si>
    <t>32050</t>
  </si>
  <si>
    <t>La Libertad</t>
  </si>
  <si>
    <t>Nuevo Casas Grandes</t>
  </si>
  <si>
    <t>Pungarabato</t>
  </si>
  <si>
    <t>Progreso de Obregón</t>
  </si>
  <si>
    <t>Jocotepec</t>
  </si>
  <si>
    <t>Juchitepec</t>
  </si>
  <si>
    <t>Maravatío</t>
  </si>
  <si>
    <t>Vallecillo</t>
  </si>
  <si>
    <t>Magdalena Peñasco</t>
  </si>
  <si>
    <t>Chichiquila</t>
  </si>
  <si>
    <t>Villa de Reyes</t>
  </si>
  <si>
    <t>San Francisco Tetlanohcan</t>
  </si>
  <si>
    <t>Coxquihui</t>
  </si>
  <si>
    <t>Mérida</t>
  </si>
  <si>
    <t>Vetagrande</t>
  </si>
  <si>
    <t>07051</t>
  </si>
  <si>
    <t>08051</t>
  </si>
  <si>
    <t>12051</t>
  </si>
  <si>
    <t>13051</t>
  </si>
  <si>
    <t>14051</t>
  </si>
  <si>
    <t>15051</t>
  </si>
  <si>
    <t>16051</t>
  </si>
  <si>
    <t>19051</t>
  </si>
  <si>
    <t>20051</t>
  </si>
  <si>
    <t>21051</t>
  </si>
  <si>
    <t>24051</t>
  </si>
  <si>
    <t>26051</t>
  </si>
  <si>
    <t>29051</t>
  </si>
  <si>
    <t>30051</t>
  </si>
  <si>
    <t>31051</t>
  </si>
  <si>
    <t>32051</t>
  </si>
  <si>
    <t>Mapastepec</t>
  </si>
  <si>
    <t>Quechultenango</t>
  </si>
  <si>
    <t>Mineral de la Reforma</t>
  </si>
  <si>
    <t>Juanacatlán</t>
  </si>
  <si>
    <t>Lerma</t>
  </si>
  <si>
    <t>Marcos Castellanos</t>
  </si>
  <si>
    <t>Villaldama</t>
  </si>
  <si>
    <t>Magdalena Teitipac</t>
  </si>
  <si>
    <t>Chietla</t>
  </si>
  <si>
    <t>San Jerónimo Zacualpan</t>
  </si>
  <si>
    <t>Coyutla</t>
  </si>
  <si>
    <t>Mocochá</t>
  </si>
  <si>
    <t>Villa de Cos</t>
  </si>
  <si>
    <r>
      <t xml:space="preserve">Por su parte, atendiendo a los procesos de levantamientos diferenciados establecidos para un mejor aprovechamiento de la información estadística, la presente edición del CNGE considera el tema de justicia cívica (aplicable únicamente a la Ciudad de México). Su finalidad es generar información estandarizada y comparable con la emanada del </t>
    </r>
    <r>
      <rPr>
        <i/>
        <sz val="9"/>
        <color theme="1"/>
        <rFont val="Arial"/>
        <family val="2"/>
      </rPr>
      <t>Censo Nacional de Gobiernos Municipales y Demarcaciones Territoriales de la Ciudad de México (CNGMD)</t>
    </r>
    <r>
      <rPr>
        <sz val="9"/>
        <color theme="1"/>
        <rFont val="Arial"/>
        <family val="2"/>
      </rPr>
      <t>; de tal forma que se generen datos con una misma temporalidad que permitan conocer la implementación del Modelo Homologado de Justicia Cívica, Buen Gobierno y Cultura de la Legalidad para los Municipios de México.</t>
    </r>
  </si>
  <si>
    <t>07052</t>
  </si>
  <si>
    <t>08052</t>
  </si>
  <si>
    <t>12052</t>
  </si>
  <si>
    <t>13052</t>
  </si>
  <si>
    <t>14052</t>
  </si>
  <si>
    <t>15052</t>
  </si>
  <si>
    <t>16052</t>
  </si>
  <si>
    <t>20052</t>
  </si>
  <si>
    <t>21052</t>
  </si>
  <si>
    <t>24052</t>
  </si>
  <si>
    <t>26052</t>
  </si>
  <si>
    <t>29052</t>
  </si>
  <si>
    <t>30052</t>
  </si>
  <si>
    <t>31052</t>
  </si>
  <si>
    <t>32052</t>
  </si>
  <si>
    <t>Las Margaritas</t>
  </si>
  <si>
    <t>Ojinaga</t>
  </si>
  <si>
    <t>San Luis Acatlán</t>
  </si>
  <si>
    <t>San Agustín Tlaxiaca</t>
  </si>
  <si>
    <t>Juchitlán</t>
  </si>
  <si>
    <t>Malinalco</t>
  </si>
  <si>
    <t>Magdalena Tequisistlán</t>
  </si>
  <si>
    <t>Chigmecatitlán</t>
  </si>
  <si>
    <t>Villa Juárez</t>
  </si>
  <si>
    <t>Sahuaripa</t>
  </si>
  <si>
    <t>San José Teacalco</t>
  </si>
  <si>
    <t>Cuichapa</t>
  </si>
  <si>
    <t>Motul</t>
  </si>
  <si>
    <t>Villa García</t>
  </si>
  <si>
    <t>07053</t>
  </si>
  <si>
    <t>08053</t>
  </si>
  <si>
    <t>12053</t>
  </si>
  <si>
    <t>13053</t>
  </si>
  <si>
    <t>14053</t>
  </si>
  <si>
    <t>15053</t>
  </si>
  <si>
    <t>16053</t>
  </si>
  <si>
    <t>20053</t>
  </si>
  <si>
    <t>21053</t>
  </si>
  <si>
    <t>24053</t>
  </si>
  <si>
    <t>26053</t>
  </si>
  <si>
    <t>29053</t>
  </si>
  <si>
    <t>30053</t>
  </si>
  <si>
    <t>31053</t>
  </si>
  <si>
    <t>32053</t>
  </si>
  <si>
    <t>Mazapa de Madero</t>
  </si>
  <si>
    <t>Praxedis G. Guerrero</t>
  </si>
  <si>
    <t>San Marcos</t>
  </si>
  <si>
    <t>San Bartolo Tutotepec</t>
  </si>
  <si>
    <t>Lagos de Moreno</t>
  </si>
  <si>
    <t>Morelia</t>
  </si>
  <si>
    <t>Magdalena Tlacotepec</t>
  </si>
  <si>
    <t>Chignahuapan</t>
  </si>
  <si>
    <t>Axtla de Terrazas</t>
  </si>
  <si>
    <t>San Felipe de Jesús</t>
  </si>
  <si>
    <t>San Juan Huactzinco</t>
  </si>
  <si>
    <t>Cuitláhuac</t>
  </si>
  <si>
    <t>Muna</t>
  </si>
  <si>
    <t>Villa González Ortega</t>
  </si>
  <si>
    <r>
      <t xml:space="preserve">Así, se presenta el </t>
    </r>
    <r>
      <rPr>
        <i/>
        <sz val="9"/>
        <color theme="1"/>
        <rFont val="Arial"/>
        <family val="2"/>
      </rPr>
      <t>Censo Nacional de Gobiernos Estatales (CNGE) 2023</t>
    </r>
    <r>
      <rPr>
        <sz val="9"/>
        <color theme="1"/>
        <rFont val="Arial"/>
        <family val="2"/>
      </rPr>
      <t>, como el decimocuarto programa estadístico desarrollado por el INEGI en materia de gobierno en el ámbito estatal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t>
    </r>
  </si>
  <si>
    <t>07054</t>
  </si>
  <si>
    <t>08054</t>
  </si>
  <si>
    <t>12054</t>
  </si>
  <si>
    <t>13054</t>
  </si>
  <si>
    <t>14054</t>
  </si>
  <si>
    <t>15054</t>
  </si>
  <si>
    <t>16054</t>
  </si>
  <si>
    <t>20054</t>
  </si>
  <si>
    <t>21054</t>
  </si>
  <si>
    <t>24054</t>
  </si>
  <si>
    <t>26054</t>
  </si>
  <si>
    <t>29054</t>
  </si>
  <si>
    <t>30054</t>
  </si>
  <si>
    <t>31054</t>
  </si>
  <si>
    <t>32054</t>
  </si>
  <si>
    <t>Riva Palacio</t>
  </si>
  <si>
    <t>San Miguel Totolapan</t>
  </si>
  <si>
    <t>San Salvador</t>
  </si>
  <si>
    <t>El Limón</t>
  </si>
  <si>
    <t>Magdalena Zahuatlán</t>
  </si>
  <si>
    <t>Chignautla</t>
  </si>
  <si>
    <t>Xilitla</t>
  </si>
  <si>
    <t>San Javier</t>
  </si>
  <si>
    <t>San Lorenzo Axocomanitla</t>
  </si>
  <si>
    <t>Chacaltianguis</t>
  </si>
  <si>
    <t>Muxupip</t>
  </si>
  <si>
    <t>07055</t>
  </si>
  <si>
    <t>08055</t>
  </si>
  <si>
    <t>12055</t>
  </si>
  <si>
    <t>13055</t>
  </si>
  <si>
    <t>14055</t>
  </si>
  <si>
    <t>15055</t>
  </si>
  <si>
    <t>16055</t>
  </si>
  <si>
    <t>20055</t>
  </si>
  <si>
    <t>21055</t>
  </si>
  <si>
    <t>24055</t>
  </si>
  <si>
    <t>26055</t>
  </si>
  <si>
    <t>29055</t>
  </si>
  <si>
    <t>30055</t>
  </si>
  <si>
    <t>31055</t>
  </si>
  <si>
    <t>32055</t>
  </si>
  <si>
    <t>Metapa</t>
  </si>
  <si>
    <t>Rosales</t>
  </si>
  <si>
    <t>Taxco de Alarcón</t>
  </si>
  <si>
    <t>Santiago de Anaya</t>
  </si>
  <si>
    <t>Mexicaltzingo</t>
  </si>
  <si>
    <t>Múgica</t>
  </si>
  <si>
    <t>Mariscala de Juárez</t>
  </si>
  <si>
    <t>Chila</t>
  </si>
  <si>
    <t>San Luis Río Colorado</t>
  </si>
  <si>
    <t>San Lucas Tecopilco</t>
  </si>
  <si>
    <t>Chalma</t>
  </si>
  <si>
    <t>Opichén</t>
  </si>
  <si>
    <t>Villanueva</t>
  </si>
  <si>
    <t>El CNGE 2023 se conforma por los siguientes módulos:</t>
  </si>
  <si>
    <t>07056</t>
  </si>
  <si>
    <t>08056</t>
  </si>
  <si>
    <t>12056</t>
  </si>
  <si>
    <t>13056</t>
  </si>
  <si>
    <t>14056</t>
  </si>
  <si>
    <t>15056</t>
  </si>
  <si>
    <t>16056</t>
  </si>
  <si>
    <t>20056</t>
  </si>
  <si>
    <t>21056</t>
  </si>
  <si>
    <t>24056</t>
  </si>
  <si>
    <t>26056</t>
  </si>
  <si>
    <t>29056</t>
  </si>
  <si>
    <t>30056</t>
  </si>
  <si>
    <t>31056</t>
  </si>
  <si>
    <t>32056</t>
  </si>
  <si>
    <t>Mitontic</t>
  </si>
  <si>
    <t>Tecoanapa</t>
  </si>
  <si>
    <t>Santiago Tulantepec de Lugo Guerrero</t>
  </si>
  <si>
    <t>Nahuatzen</t>
  </si>
  <si>
    <t>Mártires de Tacubaya</t>
  </si>
  <si>
    <t>Chila de la Sal</t>
  </si>
  <si>
    <t>Villa de Arista</t>
  </si>
  <si>
    <t>San Miguel de Horcasitas</t>
  </si>
  <si>
    <t>Santa Ana Nopalucan</t>
  </si>
  <si>
    <t>Chiconamel</t>
  </si>
  <si>
    <t>Oxkutzcab</t>
  </si>
  <si>
    <t>07057</t>
  </si>
  <si>
    <t>08057</t>
  </si>
  <si>
    <t>12057</t>
  </si>
  <si>
    <t>13057</t>
  </si>
  <si>
    <t>14057</t>
  </si>
  <si>
    <t>15057</t>
  </si>
  <si>
    <t>16057</t>
  </si>
  <si>
    <t>20057</t>
  </si>
  <si>
    <t>21057</t>
  </si>
  <si>
    <t>24057</t>
  </si>
  <si>
    <t>26057</t>
  </si>
  <si>
    <t>29057</t>
  </si>
  <si>
    <t>30057</t>
  </si>
  <si>
    <t>31057</t>
  </si>
  <si>
    <t>32057</t>
  </si>
  <si>
    <t>Motozintla</t>
  </si>
  <si>
    <t>San Francisco de Borja</t>
  </si>
  <si>
    <t>Técpan de Galeana</t>
  </si>
  <si>
    <t>Singuilucan</t>
  </si>
  <si>
    <t>La Manzanilla de la Paz</t>
  </si>
  <si>
    <t>Naucalpan de Juárez</t>
  </si>
  <si>
    <t>Nocupétaro</t>
  </si>
  <si>
    <t>Matías Romero Avendaño</t>
  </si>
  <si>
    <t>Honey</t>
  </si>
  <si>
    <t>Matlapa</t>
  </si>
  <si>
    <t>San Pedro de la Cueva</t>
  </si>
  <si>
    <t>Santa Apolonia Teacalco</t>
  </si>
  <si>
    <t>Chiconquiaco</t>
  </si>
  <si>
    <t>Panabá</t>
  </si>
  <si>
    <t>Trancoso</t>
  </si>
  <si>
    <r>
      <rPr>
        <b/>
        <sz val="9"/>
        <color theme="1"/>
        <rFont val="Arial"/>
        <family val="2"/>
      </rPr>
      <t>Módulo 1.</t>
    </r>
    <r>
      <rPr>
        <sz val="9"/>
        <color theme="1"/>
        <rFont val="Arial"/>
        <family val="2"/>
      </rPr>
      <t xml:space="preserve"> Administración Pública de la entidad federativa
</t>
    </r>
    <r>
      <rPr>
        <b/>
        <sz val="9"/>
        <color theme="1"/>
        <rFont val="Arial"/>
        <family val="2"/>
      </rPr>
      <t>Módulo 2.</t>
    </r>
    <r>
      <rPr>
        <sz val="9"/>
        <color theme="1"/>
        <rFont val="Arial"/>
        <family val="2"/>
      </rPr>
      <t xml:space="preserve"> Protección civil
</t>
    </r>
    <r>
      <rPr>
        <b/>
        <sz val="9"/>
        <color theme="1"/>
        <rFont val="Arial"/>
        <family val="2"/>
      </rPr>
      <t>Módulo 3.</t>
    </r>
    <r>
      <rPr>
        <sz val="9"/>
        <color theme="1"/>
        <rFont val="Arial"/>
        <family val="2"/>
      </rPr>
      <t xml:space="preserve"> Servicios periciales
</t>
    </r>
    <r>
      <rPr>
        <b/>
        <sz val="9"/>
        <color theme="1"/>
        <rFont val="Arial"/>
        <family val="2"/>
      </rPr>
      <t>Módulo 4.</t>
    </r>
    <r>
      <rPr>
        <sz val="9"/>
        <color theme="1"/>
        <rFont val="Arial"/>
        <family val="2"/>
      </rPr>
      <t xml:space="preserve"> Defensoría pública
</t>
    </r>
    <r>
      <rPr>
        <b/>
        <sz val="9"/>
        <color theme="1"/>
        <rFont val="Arial"/>
        <family val="2"/>
      </rPr>
      <t>Módulo 5</t>
    </r>
    <r>
      <rPr>
        <sz val="9"/>
        <color theme="1"/>
        <rFont val="Arial"/>
        <family val="2"/>
      </rPr>
      <t xml:space="preserve">. Justicia cívica
</t>
    </r>
    <r>
      <rPr>
        <b/>
        <sz val="9"/>
        <color theme="1"/>
        <rFont val="Arial"/>
        <family val="2"/>
      </rPr>
      <t>Módulo 6.</t>
    </r>
    <r>
      <rPr>
        <sz val="9"/>
        <color theme="1"/>
        <rFont val="Arial"/>
        <family val="2"/>
      </rPr>
      <t xml:space="preserve"> Medio ambiente
</t>
    </r>
    <r>
      <rPr>
        <b/>
        <sz val="9"/>
        <color theme="1"/>
        <rFont val="Arial"/>
        <family val="2"/>
      </rPr>
      <t xml:space="preserve">Módulo 7. </t>
    </r>
    <r>
      <rPr>
        <sz val="9"/>
        <color theme="1"/>
        <rFont val="Arial"/>
        <family val="2"/>
      </rPr>
      <t>Catastro, registro y territorio</t>
    </r>
  </si>
  <si>
    <t>07058</t>
  </si>
  <si>
    <t>08058</t>
  </si>
  <si>
    <t>12058</t>
  </si>
  <si>
    <t>13058</t>
  </si>
  <si>
    <t>14058</t>
  </si>
  <si>
    <t>15058</t>
  </si>
  <si>
    <t>16058</t>
  </si>
  <si>
    <t>20058</t>
  </si>
  <si>
    <t>21058</t>
  </si>
  <si>
    <t>24058</t>
  </si>
  <si>
    <t>26058</t>
  </si>
  <si>
    <t>29058</t>
  </si>
  <si>
    <t>30058</t>
  </si>
  <si>
    <t>31058</t>
  </si>
  <si>
    <t>32058</t>
  </si>
  <si>
    <t>Nicolás Ruíz</t>
  </si>
  <si>
    <t>San Francisco de Conchos</t>
  </si>
  <si>
    <t>Teloloapan</t>
  </si>
  <si>
    <t>Tasquillo</t>
  </si>
  <si>
    <t>Mascota</t>
  </si>
  <si>
    <t>Nezahualcóyotl</t>
  </si>
  <si>
    <t>Nuevo Parangaricutiro</t>
  </si>
  <si>
    <t>Mazatlán Villa de Flores</t>
  </si>
  <si>
    <t>Chilchotla</t>
  </si>
  <si>
    <t>El Naranjo</t>
  </si>
  <si>
    <t>Santa Ana</t>
  </si>
  <si>
    <t>Santa Catarina Ayometla</t>
  </si>
  <si>
    <t>Chicontepec</t>
  </si>
  <si>
    <t>Peto</t>
  </si>
  <si>
    <t>Santa María de la Paz</t>
  </si>
  <si>
    <t>07059</t>
  </si>
  <si>
    <t>08059</t>
  </si>
  <si>
    <t>12059</t>
  </si>
  <si>
    <t>13059</t>
  </si>
  <si>
    <t>14059</t>
  </si>
  <si>
    <t>15059</t>
  </si>
  <si>
    <t>16059</t>
  </si>
  <si>
    <t>20059</t>
  </si>
  <si>
    <t>21059</t>
  </si>
  <si>
    <t>26059</t>
  </si>
  <si>
    <t>29059</t>
  </si>
  <si>
    <t>30059</t>
  </si>
  <si>
    <t>31059</t>
  </si>
  <si>
    <t>Ocosingo</t>
  </si>
  <si>
    <t>San Francisco del Oro</t>
  </si>
  <si>
    <t>Tepecoacuilco de Trujano</t>
  </si>
  <si>
    <t>Tecozautla</t>
  </si>
  <si>
    <t>Mazamitla</t>
  </si>
  <si>
    <t>Nextlalpan</t>
  </si>
  <si>
    <t>Nuevo Urecho</t>
  </si>
  <si>
    <t>Miahuatlán de Porfirio Díaz</t>
  </si>
  <si>
    <t>Chinantla</t>
  </si>
  <si>
    <t>Santa Cruz</t>
  </si>
  <si>
    <t>Santa Cruz Quilehtla</t>
  </si>
  <si>
    <t>Chinameca</t>
  </si>
  <si>
    <t>Cada uno de estos módulos está conformado, cuando menos, por los siguientes apartados:</t>
  </si>
  <si>
    <t>07060</t>
  </si>
  <si>
    <t>08060</t>
  </si>
  <si>
    <t>12060</t>
  </si>
  <si>
    <t>13060</t>
  </si>
  <si>
    <t>14060</t>
  </si>
  <si>
    <t>15060</t>
  </si>
  <si>
    <t>16060</t>
  </si>
  <si>
    <t>20060</t>
  </si>
  <si>
    <t>21060</t>
  </si>
  <si>
    <t>26060</t>
  </si>
  <si>
    <t>29060</t>
  </si>
  <si>
    <t>30060</t>
  </si>
  <si>
    <t>31060</t>
  </si>
  <si>
    <t>Ocotepec</t>
  </si>
  <si>
    <t>Santa Bárbara</t>
  </si>
  <si>
    <t>Tetipac</t>
  </si>
  <si>
    <t>Tenango de Doria</t>
  </si>
  <si>
    <t>Mexticacán</t>
  </si>
  <si>
    <t>Nicolás Romero</t>
  </si>
  <si>
    <t>Numarán</t>
  </si>
  <si>
    <t>Mixistlán de la Reforma</t>
  </si>
  <si>
    <t>Domingo Arenas</t>
  </si>
  <si>
    <t>Sáric</t>
  </si>
  <si>
    <t>Santa Isabel Xiloxoxtla</t>
  </si>
  <si>
    <t>Chinampa de Gorostiza</t>
  </si>
  <si>
    <t>07061</t>
  </si>
  <si>
    <t>08061</t>
  </si>
  <si>
    <t>12061</t>
  </si>
  <si>
    <t>13061</t>
  </si>
  <si>
    <t>14061</t>
  </si>
  <si>
    <t>15061</t>
  </si>
  <si>
    <t>16061</t>
  </si>
  <si>
    <t>20061</t>
  </si>
  <si>
    <t>21061</t>
  </si>
  <si>
    <t>26061</t>
  </si>
  <si>
    <t>30061</t>
  </si>
  <si>
    <t>31061</t>
  </si>
  <si>
    <t>Ocozocoautla de Espinosa</t>
  </si>
  <si>
    <t>Satevó</t>
  </si>
  <si>
    <t>Tixtla de Guerrero</t>
  </si>
  <si>
    <t>Tepeapulco</t>
  </si>
  <si>
    <t>Mezquitic</t>
  </si>
  <si>
    <t>Nopaltepec</t>
  </si>
  <si>
    <t>Monjas</t>
  </si>
  <si>
    <t>Soyopa</t>
  </si>
  <si>
    <t>Las Choapas</t>
  </si>
  <si>
    <t>Río Lagartos</t>
  </si>
  <si>
    <r>
      <rPr>
        <b/>
        <sz val="9"/>
        <rFont val="Arial"/>
        <family val="2"/>
      </rPr>
      <t>Presentación.</t>
    </r>
    <r>
      <rPr>
        <sz val="9"/>
        <rFont val="Arial"/>
        <family val="2"/>
      </rPr>
      <t xml:space="preserve"> Contiene la introducción general y antecedentes del censo, así como las instrucciones generales para la entrega formal del presente instrumento de captación.</t>
    </r>
  </si>
  <si>
    <t>07062</t>
  </si>
  <si>
    <t>08062</t>
  </si>
  <si>
    <t>12062</t>
  </si>
  <si>
    <t>13062</t>
  </si>
  <si>
    <t>14062</t>
  </si>
  <si>
    <t>15062</t>
  </si>
  <si>
    <t>16062</t>
  </si>
  <si>
    <t>20062</t>
  </si>
  <si>
    <t>21062</t>
  </si>
  <si>
    <t>26062</t>
  </si>
  <si>
    <t>30062</t>
  </si>
  <si>
    <t>31062</t>
  </si>
  <si>
    <t>Ostuacán</t>
  </si>
  <si>
    <t>Saucillo</t>
  </si>
  <si>
    <t>Tlacoachistlahuaca</t>
  </si>
  <si>
    <t>Tepehuacán de Guerrero</t>
  </si>
  <si>
    <t>Mixtlán</t>
  </si>
  <si>
    <t>Ocoyoacac</t>
  </si>
  <si>
    <t>Pajacuarán</t>
  </si>
  <si>
    <t>Natividad</t>
  </si>
  <si>
    <t>Epatlán</t>
  </si>
  <si>
    <t>Suaqui Grande</t>
  </si>
  <si>
    <t>Chocamán</t>
  </si>
  <si>
    <t>Sacalum</t>
  </si>
  <si>
    <t>07063</t>
  </si>
  <si>
    <t>08063</t>
  </si>
  <si>
    <t>12063</t>
  </si>
  <si>
    <t>13063</t>
  </si>
  <si>
    <t>14063</t>
  </si>
  <si>
    <t>15063</t>
  </si>
  <si>
    <t>16063</t>
  </si>
  <si>
    <t>20063</t>
  </si>
  <si>
    <t>21063</t>
  </si>
  <si>
    <t>26063</t>
  </si>
  <si>
    <t>30063</t>
  </si>
  <si>
    <t>31063</t>
  </si>
  <si>
    <t>Osumacinta</t>
  </si>
  <si>
    <t>Temósachic</t>
  </si>
  <si>
    <t>Tlacoapa</t>
  </si>
  <si>
    <t>Tepeji del Río de Ocampo</t>
  </si>
  <si>
    <t>Ocotlán</t>
  </si>
  <si>
    <t>Ocuilan</t>
  </si>
  <si>
    <t>Panindícuaro</t>
  </si>
  <si>
    <t>Nazareno Etla</t>
  </si>
  <si>
    <t>Esperanza</t>
  </si>
  <si>
    <t>Tepache</t>
  </si>
  <si>
    <t>Chontla</t>
  </si>
  <si>
    <t>Samahil</t>
  </si>
  <si>
    <r>
      <rPr>
        <b/>
        <sz val="9"/>
        <rFont val="Arial"/>
        <family val="2"/>
      </rPr>
      <t xml:space="preserve">Informantes. </t>
    </r>
    <r>
      <rPr>
        <sz val="9"/>
        <rFont val="Arial"/>
        <family val="2"/>
      </rPr>
      <t>En este apartado se recaba información sobre las personas servidoras públicas designadas por las Unidades del Estado como responsables de recopilar, integrar y entregar la información requerida en el cuestionario.</t>
    </r>
  </si>
  <si>
    <t>07064</t>
  </si>
  <si>
    <t>08064</t>
  </si>
  <si>
    <t>12064</t>
  </si>
  <si>
    <t>13064</t>
  </si>
  <si>
    <t>14064</t>
  </si>
  <si>
    <t>15064</t>
  </si>
  <si>
    <t>16064</t>
  </si>
  <si>
    <t>20064</t>
  </si>
  <si>
    <t>21064</t>
  </si>
  <si>
    <t>26064</t>
  </si>
  <si>
    <t>30064</t>
  </si>
  <si>
    <t>31064</t>
  </si>
  <si>
    <t>Oxchuc</t>
  </si>
  <si>
    <t>El Tule</t>
  </si>
  <si>
    <t>Tlalchapa</t>
  </si>
  <si>
    <t>Tepetitlán</t>
  </si>
  <si>
    <t>Ojuelos de Jalisco</t>
  </si>
  <si>
    <t>Parácuaro</t>
  </si>
  <si>
    <t>Nejapa de Madero</t>
  </si>
  <si>
    <t>Francisco Z. Mena</t>
  </si>
  <si>
    <t>Trincheras</t>
  </si>
  <si>
    <t>Chumatlán</t>
  </si>
  <si>
    <t>Sanahcat</t>
  </si>
  <si>
    <t>07065</t>
  </si>
  <si>
    <t>08065</t>
  </si>
  <si>
    <t>12065</t>
  </si>
  <si>
    <t>13065</t>
  </si>
  <si>
    <t>14065</t>
  </si>
  <si>
    <t>15065</t>
  </si>
  <si>
    <t>16065</t>
  </si>
  <si>
    <t>20065</t>
  </si>
  <si>
    <t>21065</t>
  </si>
  <si>
    <t>26065</t>
  </si>
  <si>
    <t>30065</t>
  </si>
  <si>
    <t>31065</t>
  </si>
  <si>
    <t>Palenque</t>
  </si>
  <si>
    <t>Urique</t>
  </si>
  <si>
    <t>Tlalixtaquilla de Maldonado</t>
  </si>
  <si>
    <t>Tetepango</t>
  </si>
  <si>
    <t>Pihuamo</t>
  </si>
  <si>
    <t>Otumba</t>
  </si>
  <si>
    <t>Paracho</t>
  </si>
  <si>
    <t>Ixpantepec Nieves</t>
  </si>
  <si>
    <t>General Felipe Ángeles</t>
  </si>
  <si>
    <t>Tubutama</t>
  </si>
  <si>
    <r>
      <rPr>
        <b/>
        <sz val="9"/>
        <rFont val="Arial"/>
        <family val="2"/>
      </rPr>
      <t xml:space="preserve">Participantes. </t>
    </r>
    <r>
      <rPr>
        <sz val="9"/>
        <rFont val="Arial"/>
        <family val="2"/>
      </rPr>
      <t xml:space="preserve">Presenta un espacio destinado a la identificación de las personas servidoras públicas que participaron en el llenado de cada módulo y/o sección, según corresponda. </t>
    </r>
  </si>
  <si>
    <t>07066</t>
  </si>
  <si>
    <t>08066</t>
  </si>
  <si>
    <t>12066</t>
  </si>
  <si>
    <t>13066</t>
  </si>
  <si>
    <t>14066</t>
  </si>
  <si>
    <t>15066</t>
  </si>
  <si>
    <t>16066</t>
  </si>
  <si>
    <t>20066</t>
  </si>
  <si>
    <t>21066</t>
  </si>
  <si>
    <t>26066</t>
  </si>
  <si>
    <t>30066</t>
  </si>
  <si>
    <t>31066</t>
  </si>
  <si>
    <t>Pantelhó</t>
  </si>
  <si>
    <t>Uruachi</t>
  </si>
  <si>
    <t>Tlapa de Comonfort</t>
  </si>
  <si>
    <t>Villa de Tezontepec</t>
  </si>
  <si>
    <t>Poncitlán</t>
  </si>
  <si>
    <t>Otzoloapan</t>
  </si>
  <si>
    <t>Pátzcuaro</t>
  </si>
  <si>
    <t>Santiago Niltepec</t>
  </si>
  <si>
    <t>Ures</t>
  </si>
  <si>
    <t>Espinal</t>
  </si>
  <si>
    <t>Santa Elena</t>
  </si>
  <si>
    <t>07067</t>
  </si>
  <si>
    <t>08067</t>
  </si>
  <si>
    <t>12067</t>
  </si>
  <si>
    <t>13067</t>
  </si>
  <si>
    <t>14067</t>
  </si>
  <si>
    <t>15067</t>
  </si>
  <si>
    <t>16067</t>
  </si>
  <si>
    <t>20067</t>
  </si>
  <si>
    <t>21067</t>
  </si>
  <si>
    <t>26067</t>
  </si>
  <si>
    <t>30067</t>
  </si>
  <si>
    <t>31067</t>
  </si>
  <si>
    <t>Pantepec</t>
  </si>
  <si>
    <t>Valle de Zaragoza</t>
  </si>
  <si>
    <t>Tlapehuala</t>
  </si>
  <si>
    <t>Tezontepec de Aldama</t>
  </si>
  <si>
    <t>Puerto Vallarta</t>
  </si>
  <si>
    <t>Otzolotepec</t>
  </si>
  <si>
    <t>Penjamillo</t>
  </si>
  <si>
    <t>Oaxaca de Juárez</t>
  </si>
  <si>
    <t>Filomeno Mata</t>
  </si>
  <si>
    <t>Seyé</t>
  </si>
  <si>
    <r>
      <rPr>
        <b/>
        <sz val="9"/>
        <rFont val="Arial"/>
        <family val="2"/>
      </rPr>
      <t>Cuestionario.</t>
    </r>
    <r>
      <rPr>
        <sz val="9"/>
        <rFont val="Arial"/>
        <family val="2"/>
      </rPr>
      <t xml:space="preserve">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r>
  </si>
  <si>
    <t>07068</t>
  </si>
  <si>
    <t>08099</t>
  </si>
  <si>
    <t>12068</t>
  </si>
  <si>
    <t>13068</t>
  </si>
  <si>
    <t>14068</t>
  </si>
  <si>
    <t>15068</t>
  </si>
  <si>
    <t>16068</t>
  </si>
  <si>
    <t>20068</t>
  </si>
  <si>
    <t>21068</t>
  </si>
  <si>
    <t>26068</t>
  </si>
  <si>
    <t>30068</t>
  </si>
  <si>
    <t>31068</t>
  </si>
  <si>
    <t>Pichucalco</t>
  </si>
  <si>
    <t>La Unión de Isidoro Montes de Oca</t>
  </si>
  <si>
    <t>Tianguistengo</t>
  </si>
  <si>
    <t>Villa Purificación</t>
  </si>
  <si>
    <t>Ozumba</t>
  </si>
  <si>
    <t>Peribán</t>
  </si>
  <si>
    <t>Ocotlán de Morelos</t>
  </si>
  <si>
    <t>Hermenegildo Galeana</t>
  </si>
  <si>
    <t>Villa Pesqueira</t>
  </si>
  <si>
    <t>Fortín</t>
  </si>
  <si>
    <t>Sinanché</t>
  </si>
  <si>
    <t>07069</t>
  </si>
  <si>
    <t>12069</t>
  </si>
  <si>
    <t>13069</t>
  </si>
  <si>
    <t>14069</t>
  </si>
  <si>
    <t>15069</t>
  </si>
  <si>
    <t>16069</t>
  </si>
  <si>
    <t>20069</t>
  </si>
  <si>
    <t>21069</t>
  </si>
  <si>
    <t>26069</t>
  </si>
  <si>
    <t>30069</t>
  </si>
  <si>
    <t>31069</t>
  </si>
  <si>
    <t>Pijijiapan</t>
  </si>
  <si>
    <t>Xalpatláhuac</t>
  </si>
  <si>
    <t>Tizayuca</t>
  </si>
  <si>
    <t>Quitupan</t>
  </si>
  <si>
    <t>Papalotla</t>
  </si>
  <si>
    <t>La Piedad</t>
  </si>
  <si>
    <t>La Pe</t>
  </si>
  <si>
    <t>Huaquechula</t>
  </si>
  <si>
    <t>Yécora</t>
  </si>
  <si>
    <t>Gutiérrez Zamora</t>
  </si>
  <si>
    <t>Sotuta</t>
  </si>
  <si>
    <r>
      <rPr>
        <b/>
        <sz val="9"/>
        <rFont val="Arial"/>
        <family val="2"/>
      </rPr>
      <t>Glosario.</t>
    </r>
    <r>
      <rPr>
        <sz val="9"/>
        <rFont val="Arial"/>
        <family val="2"/>
      </rPr>
      <t xml:space="preserve"> Contiene un listado de conceptos y definiciones que se consideran relevantes para el llenado del cuestionario.</t>
    </r>
  </si>
  <si>
    <t>07070</t>
  </si>
  <si>
    <t>12070</t>
  </si>
  <si>
    <t>13070</t>
  </si>
  <si>
    <t>14070</t>
  </si>
  <si>
    <t>15070</t>
  </si>
  <si>
    <t>16070</t>
  </si>
  <si>
    <t>20070</t>
  </si>
  <si>
    <t>21070</t>
  </si>
  <si>
    <t>26070</t>
  </si>
  <si>
    <t>30070</t>
  </si>
  <si>
    <t>31070</t>
  </si>
  <si>
    <t>El Porvenir</t>
  </si>
  <si>
    <t>Xochihuehuetlán</t>
  </si>
  <si>
    <t>Tlahuelilpan</t>
  </si>
  <si>
    <t>El Salto</t>
  </si>
  <si>
    <t>Purépero</t>
  </si>
  <si>
    <t>Pinotepa de Don Luis</t>
  </si>
  <si>
    <t>Huatlatlauca</t>
  </si>
  <si>
    <t>General Plutarco Elías Calles</t>
  </si>
  <si>
    <t>Hidalgotitlán</t>
  </si>
  <si>
    <t>Sucilá</t>
  </si>
  <si>
    <t>07071</t>
  </si>
  <si>
    <t>12071</t>
  </si>
  <si>
    <t>13071</t>
  </si>
  <si>
    <t>14071</t>
  </si>
  <si>
    <t>15071</t>
  </si>
  <si>
    <t>16071</t>
  </si>
  <si>
    <t>20071</t>
  </si>
  <si>
    <t>21071</t>
  </si>
  <si>
    <t>26071</t>
  </si>
  <si>
    <t>30071</t>
  </si>
  <si>
    <t>31071</t>
  </si>
  <si>
    <t>Villa Comaltitlán</t>
  </si>
  <si>
    <t>Xochistlahuaca</t>
  </si>
  <si>
    <t>Tlahuiltepa</t>
  </si>
  <si>
    <t>San Cristóbal de la Barranca</t>
  </si>
  <si>
    <t>Polotitlán</t>
  </si>
  <si>
    <t>Puruándiro</t>
  </si>
  <si>
    <t>Pluma Hidalgo</t>
  </si>
  <si>
    <t>Huauchinango</t>
  </si>
  <si>
    <t>Huatusco</t>
  </si>
  <si>
    <t>Sudzal</t>
  </si>
  <si>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anexos y adiciones.</t>
  </si>
  <si>
    <t>07072</t>
  </si>
  <si>
    <t>12072</t>
  </si>
  <si>
    <t>13072</t>
  </si>
  <si>
    <t>14072</t>
  </si>
  <si>
    <t>15072</t>
  </si>
  <si>
    <t>16072</t>
  </si>
  <si>
    <t>20072</t>
  </si>
  <si>
    <t>21072</t>
  </si>
  <si>
    <t>26072</t>
  </si>
  <si>
    <t>30072</t>
  </si>
  <si>
    <t>31072</t>
  </si>
  <si>
    <t>Pueblo Nuevo Solistahuacán</t>
  </si>
  <si>
    <t>Zapotitlán Tablas</t>
  </si>
  <si>
    <t>Tlanalapa</t>
  </si>
  <si>
    <t>San Diego de Alejandría</t>
  </si>
  <si>
    <t>Queréndaro</t>
  </si>
  <si>
    <t>San José del Progreso</t>
  </si>
  <si>
    <t>San Ignacio Río Muerto</t>
  </si>
  <si>
    <t>Huayacocotla</t>
  </si>
  <si>
    <t>Suma</t>
  </si>
  <si>
    <t>07073</t>
  </si>
  <si>
    <t>12073</t>
  </si>
  <si>
    <t>13073</t>
  </si>
  <si>
    <t>14073</t>
  </si>
  <si>
    <t>15073</t>
  </si>
  <si>
    <t>16073</t>
  </si>
  <si>
    <t>20073</t>
  </si>
  <si>
    <t>21073</t>
  </si>
  <si>
    <t>30073</t>
  </si>
  <si>
    <t>31073</t>
  </si>
  <si>
    <t>Zirándaro</t>
  </si>
  <si>
    <t>Tlanchinol</t>
  </si>
  <si>
    <t>San Juan de los Lagos</t>
  </si>
  <si>
    <t>San Antonio la Isla</t>
  </si>
  <si>
    <t>Quiroga</t>
  </si>
  <si>
    <t>Putla Villa de Guerrero</t>
  </si>
  <si>
    <t>Huehuetlán el Chico</t>
  </si>
  <si>
    <t>Hueyapan de Ocampo</t>
  </si>
  <si>
    <t>Tahdziú</t>
  </si>
  <si>
    <r>
      <t xml:space="preserve">Particularmente, en el </t>
    </r>
    <r>
      <rPr>
        <b/>
        <sz val="9"/>
        <color theme="1"/>
        <rFont val="Arial"/>
        <family val="2"/>
      </rPr>
      <t xml:space="preserve">módulo 1 </t>
    </r>
    <r>
      <rPr>
        <sz val="9"/>
        <color theme="1"/>
        <rFont val="Arial"/>
        <family val="2"/>
      </rPr>
      <t>se solicita, entre otra, información sobre la estructura organizacional de la Administración Pública de cada entidad federativa; la distribución de los recursos humanos, materiales y presupuestales con los que cuenta; la cantidad, tipos y características de acceso a los trámites y servicios prestados; así como los elementos y acciones institucionales que se llevan a cabo para la implementación y ejercicio de funciones específicas, como planeación, evaluación, actividades estadísticas y geográficas, transparencia, control interno, combate a la corrupción, contrataciones públicas, administración de archivos y gestión documental, entre otros.</t>
    </r>
  </si>
  <si>
    <t>07074</t>
  </si>
  <si>
    <t>12074</t>
  </si>
  <si>
    <t>13074</t>
  </si>
  <si>
    <t>14074</t>
  </si>
  <si>
    <t>15074</t>
  </si>
  <si>
    <t>16074</t>
  </si>
  <si>
    <t>20074</t>
  </si>
  <si>
    <t>21074</t>
  </si>
  <si>
    <t>30074</t>
  </si>
  <si>
    <t>31074</t>
  </si>
  <si>
    <t>Reforma</t>
  </si>
  <si>
    <t>Zitlala</t>
  </si>
  <si>
    <t>Tlaxcoapan</t>
  </si>
  <si>
    <t>San Julián</t>
  </si>
  <si>
    <t>San Felipe del Progreso</t>
  </si>
  <si>
    <t>Cojumatlán de Régules</t>
  </si>
  <si>
    <t>Santa Catarina Quioquitani</t>
  </si>
  <si>
    <t>Huejotzingo</t>
  </si>
  <si>
    <t>Huiloapan de Cuauhtémoc</t>
  </si>
  <si>
    <t>Tahmek</t>
  </si>
  <si>
    <t>07075</t>
  </si>
  <si>
    <t>12075</t>
  </si>
  <si>
    <t>13075</t>
  </si>
  <si>
    <t>14075</t>
  </si>
  <si>
    <t>15075</t>
  </si>
  <si>
    <t>16075</t>
  </si>
  <si>
    <t>20075</t>
  </si>
  <si>
    <t>21075</t>
  </si>
  <si>
    <t>30075</t>
  </si>
  <si>
    <t>31075</t>
  </si>
  <si>
    <t>Las Rosas</t>
  </si>
  <si>
    <t>Eduardo Neri</t>
  </si>
  <si>
    <t>Tolcayuca</t>
  </si>
  <si>
    <t>San Martín de las Pirámides</t>
  </si>
  <si>
    <t>Los Reyes</t>
  </si>
  <si>
    <t>Reforma de Pineda</t>
  </si>
  <si>
    <t>Ignacio de la Llave</t>
  </si>
  <si>
    <t>Teabo</t>
  </si>
  <si>
    <r>
      <t xml:space="preserve">Para ello, este módulo contiene </t>
    </r>
    <r>
      <rPr>
        <b/>
        <sz val="9"/>
        <color theme="1"/>
        <rFont val="Arial"/>
        <family val="2"/>
      </rPr>
      <t>179 preguntas</t>
    </r>
    <r>
      <rPr>
        <sz val="9"/>
        <color theme="1"/>
        <rFont val="Arial"/>
        <family val="2"/>
      </rPr>
      <t xml:space="preserve"> agrupadas en las siguientes secciones:</t>
    </r>
  </si>
  <si>
    <t>07076</t>
  </si>
  <si>
    <t>12076</t>
  </si>
  <si>
    <t>13076</t>
  </si>
  <si>
    <t>14076</t>
  </si>
  <si>
    <t>15076</t>
  </si>
  <si>
    <t>16076</t>
  </si>
  <si>
    <t>20076</t>
  </si>
  <si>
    <t>21076</t>
  </si>
  <si>
    <t>30076</t>
  </si>
  <si>
    <t>31076</t>
  </si>
  <si>
    <t>Sabanilla</t>
  </si>
  <si>
    <t>Acatepec</t>
  </si>
  <si>
    <t>Tula de Allende</t>
  </si>
  <si>
    <t>San Martín de Bolaños</t>
  </si>
  <si>
    <t>San Mateo Atenco</t>
  </si>
  <si>
    <t>Sahuayo</t>
  </si>
  <si>
    <t>La Reforma</t>
  </si>
  <si>
    <t>Hueytamalco</t>
  </si>
  <si>
    <t>Ilamatlán</t>
  </si>
  <si>
    <t>Tecoh</t>
  </si>
  <si>
    <t>07077</t>
  </si>
  <si>
    <t>12077</t>
  </si>
  <si>
    <t>13077</t>
  </si>
  <si>
    <t>14077</t>
  </si>
  <si>
    <t>15077</t>
  </si>
  <si>
    <t>16077</t>
  </si>
  <si>
    <t>20077</t>
  </si>
  <si>
    <t>21077</t>
  </si>
  <si>
    <t>30077</t>
  </si>
  <si>
    <t>31077</t>
  </si>
  <si>
    <t>Salto de Agua</t>
  </si>
  <si>
    <t>Marquelia</t>
  </si>
  <si>
    <t>Tulancingo de Bravo</t>
  </si>
  <si>
    <t>San Martín Hidalgo</t>
  </si>
  <si>
    <t>San Simón de Guerrero</t>
  </si>
  <si>
    <t>San Lucas</t>
  </si>
  <si>
    <t>Reyes Etla</t>
  </si>
  <si>
    <t>Hueytlalpan</t>
  </si>
  <si>
    <t>Isla</t>
  </si>
  <si>
    <t>Tekal de Venegas</t>
  </si>
  <si>
    <t xml:space="preserve">Sección I. Estructura organizacional, recursos y ejercicio de funciones específicas
Sección II. Trámites y servicios
Sección III. Programas sociales 
Sección IV. Transparencia, acceso a la información pública y protección de datos personales
Sección V. Control interno y anticorrupción
Sección VI. Participación ciudadana
Sección VII. Contrataciones públicas
Sección VIII. Servicios postpenales y servicios para personas adolescentes egresadas y/o en tratamiento externo
Sección IX. Libertad condicionada
Sección X. Tránsito y vialidad
Sección XI. Alojamientos de asistencia social
Sección XII. Administración de archivos y gestión documental              </t>
  </si>
  <si>
    <t>07078</t>
  </si>
  <si>
    <t>12078</t>
  </si>
  <si>
    <t>13078</t>
  </si>
  <si>
    <t>14078</t>
  </si>
  <si>
    <t>15078</t>
  </si>
  <si>
    <t>16078</t>
  </si>
  <si>
    <t>20078</t>
  </si>
  <si>
    <t>21078</t>
  </si>
  <si>
    <t>30078</t>
  </si>
  <si>
    <t>31078</t>
  </si>
  <si>
    <t>San Cristóbal de las Casas</t>
  </si>
  <si>
    <t>Cochoapa el Grande</t>
  </si>
  <si>
    <t>Xochiatipan</t>
  </si>
  <si>
    <t>San Miguel el Alto</t>
  </si>
  <si>
    <t>Santo Tomás</t>
  </si>
  <si>
    <t>Santa Ana Maya</t>
  </si>
  <si>
    <t>Rojas de Cuauhtémoc</t>
  </si>
  <si>
    <t>Huitzilan de Serdán</t>
  </si>
  <si>
    <t>Ixcatepec</t>
  </si>
  <si>
    <t>Tekantó</t>
  </si>
  <si>
    <t>07079</t>
  </si>
  <si>
    <t>12079</t>
  </si>
  <si>
    <t>13079</t>
  </si>
  <si>
    <t>14079</t>
  </si>
  <si>
    <t>15079</t>
  </si>
  <si>
    <t>16079</t>
  </si>
  <si>
    <t>20079</t>
  </si>
  <si>
    <t>21079</t>
  </si>
  <si>
    <t>30079</t>
  </si>
  <si>
    <t>31079</t>
  </si>
  <si>
    <t>José Joaquín de Herrera</t>
  </si>
  <si>
    <t>Xochicoatlán</t>
  </si>
  <si>
    <t>Soyaniquilpan de Juárez</t>
  </si>
  <si>
    <t>Salvador Escalante</t>
  </si>
  <si>
    <t>Salina Cruz</t>
  </si>
  <si>
    <t>Huitziltepec</t>
  </si>
  <si>
    <t>Ixhuacán de los Reyes</t>
  </si>
  <si>
    <t>Tekax</t>
  </si>
  <si>
    <r>
      <t xml:space="preserve">Considerando la relevancia y diversidad de la información solicitada a través del cuestionario, es necesario que los informantes responsables de su llenado sean personas funcionarias públicas que, por sus atribuciones y actividades cotidianas, cuenten con la información adecuada y necesaria. A efecto de facilitar la recolección de la información solicitada, las personas responsables del llenado del cuestionario pueden auxiliarse de las personas servidoras públicas que integran sus equipos de trabajo. Cuando esto suceda, se solicita que registren sus datos en el apartado </t>
    </r>
    <r>
      <rPr>
        <i/>
        <sz val="9"/>
        <rFont val="Arial"/>
        <family val="2"/>
      </rPr>
      <t>Participantes</t>
    </r>
    <r>
      <rPr>
        <sz val="9"/>
        <rFont val="Arial"/>
        <family val="2"/>
      </rPr>
      <t>.</t>
    </r>
  </si>
  <si>
    <t>07080</t>
  </si>
  <si>
    <t>12080</t>
  </si>
  <si>
    <t>13080</t>
  </si>
  <si>
    <t>14080</t>
  </si>
  <si>
    <t>15080</t>
  </si>
  <si>
    <t>16080</t>
  </si>
  <si>
    <t>20080</t>
  </si>
  <si>
    <t>21080</t>
  </si>
  <si>
    <t>30080</t>
  </si>
  <si>
    <t>31080</t>
  </si>
  <si>
    <t>Siltepec</t>
  </si>
  <si>
    <t>Juchitán</t>
  </si>
  <si>
    <t>Yahualica</t>
  </si>
  <si>
    <t>San Sebastián del Oeste</t>
  </si>
  <si>
    <t>Sultepec</t>
  </si>
  <si>
    <t>Senguio</t>
  </si>
  <si>
    <t>San Agustín Amatengo</t>
  </si>
  <si>
    <t>Atlequizayan</t>
  </si>
  <si>
    <t>Ixhuatlán del Café</t>
  </si>
  <si>
    <t>Tekit</t>
  </si>
  <si>
    <t>07081</t>
  </si>
  <si>
    <t>12081</t>
  </si>
  <si>
    <t>13081</t>
  </si>
  <si>
    <t>14081</t>
  </si>
  <si>
    <t>15081</t>
  </si>
  <si>
    <t>16081</t>
  </si>
  <si>
    <t>20081</t>
  </si>
  <si>
    <t>21081</t>
  </si>
  <si>
    <t>30081</t>
  </si>
  <si>
    <t>31081</t>
  </si>
  <si>
    <t>Simojovel</t>
  </si>
  <si>
    <t>Iliatenco</t>
  </si>
  <si>
    <t>Zacualtipán de Ángeles</t>
  </si>
  <si>
    <t>Santa María de los Ángeles</t>
  </si>
  <si>
    <t>Tecámac</t>
  </si>
  <si>
    <t>Susupuato</t>
  </si>
  <si>
    <t>San Agustín Atenango</t>
  </si>
  <si>
    <t>Ixcamilpa de Guerrero</t>
  </si>
  <si>
    <t>Ixhuatlancillo</t>
  </si>
  <si>
    <t>Tekom</t>
  </si>
  <si>
    <t>Las personas servidoras públicas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 la o las personas servidoras públicas responsables y sello de la institución, será considerada como información oficial en términos de lo establecido en la Ley del SNIEG.</t>
  </si>
  <si>
    <t>07082</t>
  </si>
  <si>
    <t>12082</t>
  </si>
  <si>
    <t>13082</t>
  </si>
  <si>
    <t>14082</t>
  </si>
  <si>
    <t>15082</t>
  </si>
  <si>
    <t>16082</t>
  </si>
  <si>
    <t>20082</t>
  </si>
  <si>
    <t>21082</t>
  </si>
  <si>
    <t>30082</t>
  </si>
  <si>
    <t>31082</t>
  </si>
  <si>
    <t>Sitalá</t>
  </si>
  <si>
    <t>Las Vigas</t>
  </si>
  <si>
    <t>Zapotlán de Juárez</t>
  </si>
  <si>
    <t>Sayula</t>
  </si>
  <si>
    <t>Tejupilco</t>
  </si>
  <si>
    <t>Tacámbaro</t>
  </si>
  <si>
    <t>San Agustín Chayuco</t>
  </si>
  <si>
    <t>Ixcaquixtla</t>
  </si>
  <si>
    <t>Ixhuatlán del Sureste</t>
  </si>
  <si>
    <t>Telchac Pueblo</t>
  </si>
  <si>
    <t>07083</t>
  </si>
  <si>
    <t>12083</t>
  </si>
  <si>
    <t>13083</t>
  </si>
  <si>
    <t>14083</t>
  </si>
  <si>
    <t>15083</t>
  </si>
  <si>
    <t>16083</t>
  </si>
  <si>
    <t>20083</t>
  </si>
  <si>
    <t>21083</t>
  </si>
  <si>
    <t>30083</t>
  </si>
  <si>
    <t>31083</t>
  </si>
  <si>
    <t>Socoltenango</t>
  </si>
  <si>
    <t>Ñuu Savi</t>
  </si>
  <si>
    <t>Zempoala</t>
  </si>
  <si>
    <t>Tala</t>
  </si>
  <si>
    <t>Temamatla</t>
  </si>
  <si>
    <t>Tancítaro</t>
  </si>
  <si>
    <t>San Agustín de las Juntas</t>
  </si>
  <si>
    <t>Ixtacamaxtitlán</t>
  </si>
  <si>
    <t>Ixhuatlán de Madero</t>
  </si>
  <si>
    <t>Telchac Puerto</t>
  </si>
  <si>
    <t>El INEGI pondrá a disposición de la sociedad la información de este programa de forma gratuita a través del Servicio Público de Información, además de poder consultarse y descargarse de forma electrónica en el portal del Instituto.</t>
  </si>
  <si>
    <t>07084</t>
  </si>
  <si>
    <t>12084</t>
  </si>
  <si>
    <t>13084</t>
  </si>
  <si>
    <t>14084</t>
  </si>
  <si>
    <t>15084</t>
  </si>
  <si>
    <t>16084</t>
  </si>
  <si>
    <t>20084</t>
  </si>
  <si>
    <t>21084</t>
  </si>
  <si>
    <t>30084</t>
  </si>
  <si>
    <t>31084</t>
  </si>
  <si>
    <t>Solosuchiapa</t>
  </si>
  <si>
    <t>Santa Cruz del Rincón</t>
  </si>
  <si>
    <t>Zimapán</t>
  </si>
  <si>
    <t>Talpa de Allende</t>
  </si>
  <si>
    <t>Temascalapa</t>
  </si>
  <si>
    <t>Tangamandapio</t>
  </si>
  <si>
    <t>San Agustín Etla</t>
  </si>
  <si>
    <t>Ixtepec</t>
  </si>
  <si>
    <t>Ixmatlahuacan</t>
  </si>
  <si>
    <t>Temax</t>
  </si>
  <si>
    <t>07085</t>
  </si>
  <si>
    <t>12085</t>
  </si>
  <si>
    <t>14085</t>
  </si>
  <si>
    <t>15085</t>
  </si>
  <si>
    <t>16085</t>
  </si>
  <si>
    <t>20085</t>
  </si>
  <si>
    <t>21085</t>
  </si>
  <si>
    <t>30085</t>
  </si>
  <si>
    <t>31085</t>
  </si>
  <si>
    <t>Soyaló</t>
  </si>
  <si>
    <t>Tamazula de Gordiano</t>
  </si>
  <si>
    <t>Temascalcingo</t>
  </si>
  <si>
    <t>Tangancícuaro</t>
  </si>
  <si>
    <t>San Agustín Loxicha</t>
  </si>
  <si>
    <t>Izúcar de Matamoros</t>
  </si>
  <si>
    <t>Ixtaczoquitlán</t>
  </si>
  <si>
    <t>Temozón</t>
  </si>
  <si>
    <t>07086</t>
  </si>
  <si>
    <t>14086</t>
  </si>
  <si>
    <t>15086</t>
  </si>
  <si>
    <t>16086</t>
  </si>
  <si>
    <t>20086</t>
  </si>
  <si>
    <t>21086</t>
  </si>
  <si>
    <t>30086</t>
  </si>
  <si>
    <t>31086</t>
  </si>
  <si>
    <t>Suchiapa</t>
  </si>
  <si>
    <t>Tapalpa</t>
  </si>
  <si>
    <t>Temascaltepec</t>
  </si>
  <si>
    <t>Tanhuato</t>
  </si>
  <si>
    <t>San Agustín Tlacotepec</t>
  </si>
  <si>
    <t>Jalpan</t>
  </si>
  <si>
    <t>Jalacingo</t>
  </si>
  <si>
    <t>Tepakán</t>
  </si>
  <si>
    <t>07087</t>
  </si>
  <si>
    <t>14087</t>
  </si>
  <si>
    <t>15087</t>
  </si>
  <si>
    <t>16087</t>
  </si>
  <si>
    <t>20087</t>
  </si>
  <si>
    <t>21087</t>
  </si>
  <si>
    <t>30087</t>
  </si>
  <si>
    <t>31087</t>
  </si>
  <si>
    <t>Suchiate</t>
  </si>
  <si>
    <t>Tecalitlán</t>
  </si>
  <si>
    <t>Temoaya</t>
  </si>
  <si>
    <t>Taretan</t>
  </si>
  <si>
    <t>San Agustín Yatareni</t>
  </si>
  <si>
    <t>Jolalpan</t>
  </si>
  <si>
    <t>Xalapa</t>
  </si>
  <si>
    <t>Tetiz</t>
  </si>
  <si>
    <t>La entrega de información deberá hacerse a través del Departamento de Estadísticas de Gobierno de la Coordinación Estatal del INEGI en su entidad federativa, quien se acercará a los equipos de trabajo designados por la persona titular y/o servidora pública responsable para el llenado del cuestionario, con el objetivo de organizar los trabajos y recuperar la información requerida.</t>
  </si>
  <si>
    <t>07088</t>
  </si>
  <si>
    <t>14088</t>
  </si>
  <si>
    <t>15088</t>
  </si>
  <si>
    <t>16088</t>
  </si>
  <si>
    <t>20088</t>
  </si>
  <si>
    <t>21088</t>
  </si>
  <si>
    <t>30088</t>
  </si>
  <si>
    <t>31088</t>
  </si>
  <si>
    <t>Sunuapa</t>
  </si>
  <si>
    <t>Tecolotlán</t>
  </si>
  <si>
    <t>Tarímbaro</t>
  </si>
  <si>
    <t>San Andrés Cabecera Nueva</t>
  </si>
  <si>
    <t>Jonotla</t>
  </si>
  <si>
    <t>Jalcomulco</t>
  </si>
  <si>
    <t>Teya</t>
  </si>
  <si>
    <t>07089</t>
  </si>
  <si>
    <t>14089</t>
  </si>
  <si>
    <t>15089</t>
  </si>
  <si>
    <t>16089</t>
  </si>
  <si>
    <t>20089</t>
  </si>
  <si>
    <t>21089</t>
  </si>
  <si>
    <t>30089</t>
  </si>
  <si>
    <t>31089</t>
  </si>
  <si>
    <t>Tapachula</t>
  </si>
  <si>
    <t>Techaluta de Montenegro</t>
  </si>
  <si>
    <t>Tenango del Aire</t>
  </si>
  <si>
    <t>Tepalcatepec</t>
  </si>
  <si>
    <t>San Andrés Dinicuiti</t>
  </si>
  <si>
    <t>Jopala</t>
  </si>
  <si>
    <t>Jáltipan</t>
  </si>
  <si>
    <t>Ticul</t>
  </si>
  <si>
    <r>
      <t xml:space="preserve">Una </t>
    </r>
    <r>
      <rPr>
        <b/>
        <sz val="9"/>
        <color theme="1"/>
        <rFont val="Arial"/>
        <family val="2"/>
      </rPr>
      <t>primera versión completa de la información</t>
    </r>
    <r>
      <rPr>
        <sz val="9"/>
        <color theme="1"/>
        <rFont val="Arial"/>
        <family val="2"/>
      </rPr>
      <t xml:space="preserve">, considerada como </t>
    </r>
    <r>
      <rPr>
        <b/>
        <sz val="9"/>
        <color theme="1"/>
        <rFont val="Arial"/>
        <family val="2"/>
      </rPr>
      <t>preliminar</t>
    </r>
    <r>
      <rPr>
        <sz val="9"/>
        <color theme="1"/>
        <rFont val="Arial"/>
        <family val="2"/>
      </rPr>
      <t>, tendrá un proceso de revisión y validación por parte del personal del INEGI en la Coordinación Estatal, con base en los criterios establecidos. Una vez concluida, el cuestionario será devuelto a la persona servidora pública responsable del llenado en la institución informante, a efecto de notificarle los resultados de la revisión y los ajustes o aclaraciones de información que, de ser procedentes, deberán atenderse. En caso de no presentar observaciones, será remitido a las Oficinas Centrales del INEGI para una verificación y revisión central.</t>
    </r>
  </si>
  <si>
    <t>07090</t>
  </si>
  <si>
    <t>14090</t>
  </si>
  <si>
    <t>15090</t>
  </si>
  <si>
    <t>16090</t>
  </si>
  <si>
    <t>20090</t>
  </si>
  <si>
    <t>21090</t>
  </si>
  <si>
    <t>30090</t>
  </si>
  <si>
    <t>31090</t>
  </si>
  <si>
    <t>Tapalapa</t>
  </si>
  <si>
    <t>Tenamaxtlán</t>
  </si>
  <si>
    <t>Tenango del Valle</t>
  </si>
  <si>
    <t>Tingambato</t>
  </si>
  <si>
    <t>San Andrés Huaxpaltepec</t>
  </si>
  <si>
    <t>Juan C. Bonilla</t>
  </si>
  <si>
    <t>Jamapa</t>
  </si>
  <si>
    <t>Timucuy</t>
  </si>
  <si>
    <t>07091</t>
  </si>
  <si>
    <t>14091</t>
  </si>
  <si>
    <t>15091</t>
  </si>
  <si>
    <t>16091</t>
  </si>
  <si>
    <t>20091</t>
  </si>
  <si>
    <t>21091</t>
  </si>
  <si>
    <t>30091</t>
  </si>
  <si>
    <t>31091</t>
  </si>
  <si>
    <t>Tapilula</t>
  </si>
  <si>
    <t>Teocaltiche</t>
  </si>
  <si>
    <t>Teoloyucan</t>
  </si>
  <si>
    <t>Tingüindín</t>
  </si>
  <si>
    <t>San Andrés Huayápam</t>
  </si>
  <si>
    <t>Juan Galindo</t>
  </si>
  <si>
    <t>Jesús Carranza</t>
  </si>
  <si>
    <t>Tinum</t>
  </si>
  <si>
    <r>
      <t xml:space="preserve">Si la verificación y revisión central arroja observaciones o solicitud de aclaración de información, el cuestionario será devuelto a la Coordinación Estatal para la atención o justificación de estas situaciones con la institución informante. En caso de que no existan observaciones o estas sean debidamente atendidas, se procederá con la </t>
    </r>
    <r>
      <rPr>
        <b/>
        <sz val="9"/>
        <color theme="1"/>
        <rFont val="Arial"/>
        <family val="2"/>
      </rPr>
      <t>liberación del cuestionario como versión definitiva</t>
    </r>
    <r>
      <rPr>
        <sz val="9"/>
        <color theme="1"/>
        <rFont val="Arial"/>
        <family val="2"/>
      </rPr>
      <t>, para que se proceda con la impresión y formalización de la información plasmada, mediante la firma y sello del instrumento físico por parte del informante básico e informantes complementarios.</t>
    </r>
  </si>
  <si>
    <t>07092</t>
  </si>
  <si>
    <t>14092</t>
  </si>
  <si>
    <t>15092</t>
  </si>
  <si>
    <t>16092</t>
  </si>
  <si>
    <t>20092</t>
  </si>
  <si>
    <t>21092</t>
  </si>
  <si>
    <t>30092</t>
  </si>
  <si>
    <t>31092</t>
  </si>
  <si>
    <t>Tecpatán</t>
  </si>
  <si>
    <t>Teocuitatlán de Corona</t>
  </si>
  <si>
    <t>Teotihuacán</t>
  </si>
  <si>
    <t>Tiquicheo de Nicolás Romero</t>
  </si>
  <si>
    <t>San Andrés Ixtlahuaca</t>
  </si>
  <si>
    <t>Juan N. Méndez</t>
  </si>
  <si>
    <t>Xico</t>
  </si>
  <si>
    <t>Tixcacalcupul</t>
  </si>
  <si>
    <t>07093</t>
  </si>
  <si>
    <t>14093</t>
  </si>
  <si>
    <t>15093</t>
  </si>
  <si>
    <t>16093</t>
  </si>
  <si>
    <t>20093</t>
  </si>
  <si>
    <t>21093</t>
  </si>
  <si>
    <t>30093</t>
  </si>
  <si>
    <t>31093</t>
  </si>
  <si>
    <t>Tenejapa</t>
  </si>
  <si>
    <t>Tepatitlán de Morelos</t>
  </si>
  <si>
    <t>Tepetlaoxtoc</t>
  </si>
  <si>
    <t>Tlalpujahua</t>
  </si>
  <si>
    <t>San Andrés Lagunas</t>
  </si>
  <si>
    <t>Lafragua</t>
  </si>
  <si>
    <t>Tixkokob</t>
  </si>
  <si>
    <r>
      <t xml:space="preserve">En este sentido, una vez completado el llenado de este instrumento, deberá enviarse en versión preliminar a la dirección electrónica de la Jefa o el Jefe de Departamento de Estadísticas de Gobierno (JDEG) de la Coordinación Estatal del INEGI: </t>
    </r>
    <r>
      <rPr>
        <b/>
        <sz val="9"/>
        <rFont val="Arial"/>
        <family val="2"/>
      </rPr>
      <t>xxxxxxxxx@inegi.org.mx</t>
    </r>
  </si>
  <si>
    <t>07094</t>
  </si>
  <si>
    <t>14094</t>
  </si>
  <si>
    <t>15094</t>
  </si>
  <si>
    <t>16094</t>
  </si>
  <si>
    <t>20094</t>
  </si>
  <si>
    <t>21094</t>
  </si>
  <si>
    <t>30094</t>
  </si>
  <si>
    <t>31094</t>
  </si>
  <si>
    <t>Teopisca</t>
  </si>
  <si>
    <t>Tequila</t>
  </si>
  <si>
    <t>Tepetlixpa</t>
  </si>
  <si>
    <t>Tlazazalca</t>
  </si>
  <si>
    <t>San Andrés Nuxiño</t>
  </si>
  <si>
    <t>Libres</t>
  </si>
  <si>
    <t>Juan Rodríguez Clara</t>
  </si>
  <si>
    <t>Tixmehuac</t>
  </si>
  <si>
    <t>07096</t>
  </si>
  <si>
    <t>14095</t>
  </si>
  <si>
    <t>15095</t>
  </si>
  <si>
    <t>16095</t>
  </si>
  <si>
    <t>20095</t>
  </si>
  <si>
    <t>21095</t>
  </si>
  <si>
    <t>30095</t>
  </si>
  <si>
    <t>31095</t>
  </si>
  <si>
    <t>Tila</t>
  </si>
  <si>
    <t>Teuchitlán</t>
  </si>
  <si>
    <t>Tepotzotlán</t>
  </si>
  <si>
    <t>Tocumbo</t>
  </si>
  <si>
    <t>San Andrés Paxtlán</t>
  </si>
  <si>
    <t>La Magdalena Tlatlauquitepec</t>
  </si>
  <si>
    <t>Juchique de Ferrer</t>
  </si>
  <si>
    <t>Tixpéhual</t>
  </si>
  <si>
    <t>A efecto de llevar a cabo la revisión y validación del cuestionario, en la siguiente tabla se detallan los periodos en los que se realizarán las actividades en cada entidad federativa:</t>
  </si>
  <si>
    <t>07097</t>
  </si>
  <si>
    <t>14096</t>
  </si>
  <si>
    <t>15096</t>
  </si>
  <si>
    <t>16096</t>
  </si>
  <si>
    <t>20096</t>
  </si>
  <si>
    <t>21096</t>
  </si>
  <si>
    <t>30096</t>
  </si>
  <si>
    <t>31096</t>
  </si>
  <si>
    <t>Tonalá</t>
  </si>
  <si>
    <t>Tizapán el Alto</t>
  </si>
  <si>
    <t>Tequixquiac</t>
  </si>
  <si>
    <t>Tumbiscatío</t>
  </si>
  <si>
    <t>San Andrés Sinaxtla</t>
  </si>
  <si>
    <t>Mazapiltepec de Juárez</t>
  </si>
  <si>
    <t>Landero y Coss</t>
  </si>
  <si>
    <t>Tizimín</t>
  </si>
  <si>
    <t>07098</t>
  </si>
  <si>
    <t>14097</t>
  </si>
  <si>
    <t>15097</t>
  </si>
  <si>
    <t>16097</t>
  </si>
  <si>
    <t>20097</t>
  </si>
  <si>
    <t>21097</t>
  </si>
  <si>
    <t>30097</t>
  </si>
  <si>
    <t>31097</t>
  </si>
  <si>
    <t>Totolapa</t>
  </si>
  <si>
    <t>Tlajomulco de Zúñiga</t>
  </si>
  <si>
    <t>Texcaltitlán</t>
  </si>
  <si>
    <t>Turicato</t>
  </si>
  <si>
    <t>San Andrés Solaga</t>
  </si>
  <si>
    <t>Mixtla</t>
  </si>
  <si>
    <t>Lerdo de Tejada</t>
  </si>
  <si>
    <t>Tunkás</t>
  </si>
  <si>
    <t>Fecha</t>
  </si>
  <si>
    <t>Actividad</t>
  </si>
  <si>
    <t>07099</t>
  </si>
  <si>
    <t>14098</t>
  </si>
  <si>
    <t>15098</t>
  </si>
  <si>
    <t>16098</t>
  </si>
  <si>
    <t>20098</t>
  </si>
  <si>
    <t>21098</t>
  </si>
  <si>
    <t>30098</t>
  </si>
  <si>
    <t>31098</t>
  </si>
  <si>
    <t>La Trinitaria</t>
  </si>
  <si>
    <t>San Pedro Tlaquepaque</t>
  </si>
  <si>
    <t>Texcalyacac</t>
  </si>
  <si>
    <t>San Andrés Teotilálpam</t>
  </si>
  <si>
    <t>Molcaxac</t>
  </si>
  <si>
    <t>Tzucacab</t>
  </si>
  <si>
    <t>XX de al XX de</t>
  </si>
  <si>
    <t>Integración de información por la institución. 
Entrega a la CE del INEGI para revisión.</t>
  </si>
  <si>
    <t>07100</t>
  </si>
  <si>
    <t>14099</t>
  </si>
  <si>
    <t>15099</t>
  </si>
  <si>
    <t>16099</t>
  </si>
  <si>
    <t>20099</t>
  </si>
  <si>
    <t>21099</t>
  </si>
  <si>
    <t>30099</t>
  </si>
  <si>
    <t>31099</t>
  </si>
  <si>
    <t>Tumbalá</t>
  </si>
  <si>
    <t>Texcoco</t>
  </si>
  <si>
    <t>Tuzantla</t>
  </si>
  <si>
    <t>San Andrés Tepetlapa</t>
  </si>
  <si>
    <t>Cañada Morelos</t>
  </si>
  <si>
    <t>Maltrata</t>
  </si>
  <si>
    <t>Uayma</t>
  </si>
  <si>
    <t>Revisión de información preliminar por parte de la CE del INEGI y aclaración o ajustes por parte del informante. 
Envío de información preliminar a OC para verificación central.</t>
  </si>
  <si>
    <t>07101</t>
  </si>
  <si>
    <t>14100</t>
  </si>
  <si>
    <t>15100</t>
  </si>
  <si>
    <t>16100</t>
  </si>
  <si>
    <t>20100</t>
  </si>
  <si>
    <t>21100</t>
  </si>
  <si>
    <t>30100</t>
  </si>
  <si>
    <t>31100</t>
  </si>
  <si>
    <t>Tuxtla Gutiérrez</t>
  </si>
  <si>
    <t>Tomatlán</t>
  </si>
  <si>
    <t>Tezoyuca</t>
  </si>
  <si>
    <t>Tzintzuntzan</t>
  </si>
  <si>
    <t>San Andrés Yaá</t>
  </si>
  <si>
    <t>Naupan</t>
  </si>
  <si>
    <t>Manlio Fabio Altamirano</t>
  </si>
  <si>
    <t>Ucú</t>
  </si>
  <si>
    <t>Verificación de información preliminar por parte de OC y aclaración o ajustes de información.
Liberación de cuestionario como información definitiva.</t>
  </si>
  <si>
    <t>07102</t>
  </si>
  <si>
    <t>14101</t>
  </si>
  <si>
    <t>15101</t>
  </si>
  <si>
    <t>16101</t>
  </si>
  <si>
    <t>20101</t>
  </si>
  <si>
    <t>21101</t>
  </si>
  <si>
    <t>30101</t>
  </si>
  <si>
    <t>31101</t>
  </si>
  <si>
    <t>Tuxtla Chico</t>
  </si>
  <si>
    <t>Tianguistenco</t>
  </si>
  <si>
    <t>Tzitzio</t>
  </si>
  <si>
    <t>San Andrés Zabache</t>
  </si>
  <si>
    <t>Nauzontla</t>
  </si>
  <si>
    <t>Mariano Escobedo</t>
  </si>
  <si>
    <t>Umán</t>
  </si>
  <si>
    <t>Recuperación de cuestionario físico con información completa y definitiva, con firma y sello.</t>
  </si>
  <si>
    <t>07103</t>
  </si>
  <si>
    <t>14102</t>
  </si>
  <si>
    <t>15102</t>
  </si>
  <si>
    <t>16102</t>
  </si>
  <si>
    <t>20102</t>
  </si>
  <si>
    <t>21102</t>
  </si>
  <si>
    <t>30102</t>
  </si>
  <si>
    <t>31102</t>
  </si>
  <si>
    <t>Tuzantán</t>
  </si>
  <si>
    <t>Tonaya</t>
  </si>
  <si>
    <t>Timilpan</t>
  </si>
  <si>
    <t>Uruapan</t>
  </si>
  <si>
    <t>San Andrés Zautla</t>
  </si>
  <si>
    <t>Nealtican</t>
  </si>
  <si>
    <t>Martínez de la Torre</t>
  </si>
  <si>
    <t>Valladolid</t>
  </si>
  <si>
    <t>07104</t>
  </si>
  <si>
    <t>14103</t>
  </si>
  <si>
    <t>15103</t>
  </si>
  <si>
    <t>16103</t>
  </si>
  <si>
    <t>20103</t>
  </si>
  <si>
    <t>21103</t>
  </si>
  <si>
    <t>30103</t>
  </si>
  <si>
    <t>31103</t>
  </si>
  <si>
    <t>Tzimol</t>
  </si>
  <si>
    <t>Tonila</t>
  </si>
  <si>
    <t>Tlalmanalco</t>
  </si>
  <si>
    <t>San Antonino Castillo Velasco</t>
  </si>
  <si>
    <t>Nicolás Bravo</t>
  </si>
  <si>
    <t>Mecatlán</t>
  </si>
  <si>
    <t>Xocchel</t>
  </si>
  <si>
    <t>Una vez que el archivo electrónico esté impreso y firmado, se llevará a cabo la entrega de la versión definitiva del cuestionario vía electrónica y de manera física, para lo cual se tomará en cuenta lo siguiente:</t>
  </si>
  <si>
    <t>07105</t>
  </si>
  <si>
    <t>14104</t>
  </si>
  <si>
    <t>15104</t>
  </si>
  <si>
    <t>16104</t>
  </si>
  <si>
    <t>20104</t>
  </si>
  <si>
    <t>21104</t>
  </si>
  <si>
    <t>30104</t>
  </si>
  <si>
    <t>31104</t>
  </si>
  <si>
    <t>Unión Juárez</t>
  </si>
  <si>
    <t>Totatiche</t>
  </si>
  <si>
    <t>Tlalnepantla de Baz</t>
  </si>
  <si>
    <t>Villamar</t>
  </si>
  <si>
    <t>San Antonino el Alto</t>
  </si>
  <si>
    <t>Nopalucan</t>
  </si>
  <si>
    <t>Mecayapan</t>
  </si>
  <si>
    <t>Yaxcabá</t>
  </si>
  <si>
    <t>07106</t>
  </si>
  <si>
    <t>14105</t>
  </si>
  <si>
    <t>15105</t>
  </si>
  <si>
    <t>16105</t>
  </si>
  <si>
    <t>20105</t>
  </si>
  <si>
    <t>21105</t>
  </si>
  <si>
    <t>30105</t>
  </si>
  <si>
    <t>31105</t>
  </si>
  <si>
    <t>Tototlán</t>
  </si>
  <si>
    <t>Tlatlaya</t>
  </si>
  <si>
    <t>Vista Hermosa</t>
  </si>
  <si>
    <t>San Antonino Monte Verde</t>
  </si>
  <si>
    <t>Medellín de Bravo</t>
  </si>
  <si>
    <t>Yaxkukul</t>
  </si>
  <si>
    <t>1) Entrega electrónica:</t>
  </si>
  <si>
    <t>07107</t>
  </si>
  <si>
    <t>14106</t>
  </si>
  <si>
    <t>15106</t>
  </si>
  <si>
    <t>16106</t>
  </si>
  <si>
    <t>20106</t>
  </si>
  <si>
    <t>21106</t>
  </si>
  <si>
    <t>30106</t>
  </si>
  <si>
    <t>31106</t>
  </si>
  <si>
    <t>Villa Corzo</t>
  </si>
  <si>
    <t>Tuxcacuesco</t>
  </si>
  <si>
    <t>Toluca</t>
  </si>
  <si>
    <t>Yurécuaro</t>
  </si>
  <si>
    <t>San Antonio Acutla</t>
  </si>
  <si>
    <t>Ocoyucan</t>
  </si>
  <si>
    <t>Miahuatlán</t>
  </si>
  <si>
    <t>Yobaín</t>
  </si>
  <si>
    <t>07108</t>
  </si>
  <si>
    <t>14107</t>
  </si>
  <si>
    <t>15107</t>
  </si>
  <si>
    <t>16107</t>
  </si>
  <si>
    <t>20107</t>
  </si>
  <si>
    <t>21107</t>
  </si>
  <si>
    <t>30107</t>
  </si>
  <si>
    <t>Villaflores</t>
  </si>
  <si>
    <t>Tuxcueca</t>
  </si>
  <si>
    <t>Tonatico</t>
  </si>
  <si>
    <t>Zacapu</t>
  </si>
  <si>
    <t>San Antonio de la Cal</t>
  </si>
  <si>
    <t>Olintla</t>
  </si>
  <si>
    <t>Las Minas</t>
  </si>
  <si>
    <r>
      <t xml:space="preserve">La versión definitiva del cuestionario en su versión electrónica deberá ser la misma que se entregue en versión física, de conformidad con las instrucciones correspondientes. Dicha entrega deberá realizarse en la dirección electrónica siguiente: </t>
    </r>
    <r>
      <rPr>
        <b/>
        <sz val="9"/>
        <rFont val="Arial"/>
        <family val="2"/>
      </rPr>
      <t>xxxxxxxxx@inegi.org.mx</t>
    </r>
  </si>
  <si>
    <t>07109</t>
  </si>
  <si>
    <t>14108</t>
  </si>
  <si>
    <t>15108</t>
  </si>
  <si>
    <t>16108</t>
  </si>
  <si>
    <t>20108</t>
  </si>
  <si>
    <t>21108</t>
  </si>
  <si>
    <t>30108</t>
  </si>
  <si>
    <t>Yajalón</t>
  </si>
  <si>
    <t>Tultepec</t>
  </si>
  <si>
    <t>Zamora</t>
  </si>
  <si>
    <t>San Antonio Huitepec</t>
  </si>
  <si>
    <t>Oriental</t>
  </si>
  <si>
    <t>07110</t>
  </si>
  <si>
    <t>14109</t>
  </si>
  <si>
    <t>15109</t>
  </si>
  <si>
    <t>16109</t>
  </si>
  <si>
    <t>20109</t>
  </si>
  <si>
    <t>21109</t>
  </si>
  <si>
    <t>30109</t>
  </si>
  <si>
    <t>Unión de San Antonio</t>
  </si>
  <si>
    <t>Tultitlán</t>
  </si>
  <si>
    <t>Zináparo</t>
  </si>
  <si>
    <t>San Antonio Nanahuatípam</t>
  </si>
  <si>
    <t>Pahuatlán</t>
  </si>
  <si>
    <t>Misantla</t>
  </si>
  <si>
    <t>2) Entrega física:</t>
  </si>
  <si>
    <t>07111</t>
  </si>
  <si>
    <t>14110</t>
  </si>
  <si>
    <t>15110</t>
  </si>
  <si>
    <t>16110</t>
  </si>
  <si>
    <t>20110</t>
  </si>
  <si>
    <t>21110</t>
  </si>
  <si>
    <t>30110</t>
  </si>
  <si>
    <t>Zinacantán</t>
  </si>
  <si>
    <t>Unión de Tula</t>
  </si>
  <si>
    <t>Valle de Bravo</t>
  </si>
  <si>
    <t>Zinapécuaro</t>
  </si>
  <si>
    <t>San Antonio Sinicahua</t>
  </si>
  <si>
    <t>Palmar de Bravo</t>
  </si>
  <si>
    <t>Mixtla de Altamirano</t>
  </si>
  <si>
    <t>07112</t>
  </si>
  <si>
    <t>14111</t>
  </si>
  <si>
    <t>15111</t>
  </si>
  <si>
    <t>16111</t>
  </si>
  <si>
    <t>20111</t>
  </si>
  <si>
    <t>21111</t>
  </si>
  <si>
    <t>30111</t>
  </si>
  <si>
    <t>San Juan Cancuc</t>
  </si>
  <si>
    <t>Valle de Guadalupe</t>
  </si>
  <si>
    <t>Villa de Allende</t>
  </si>
  <si>
    <t>Ziracuaretiro</t>
  </si>
  <si>
    <t>San Antonio Tepetlapa</t>
  </si>
  <si>
    <t>Moloacán</t>
  </si>
  <si>
    <t xml:space="preserve">La versión impresa, con las firmas correspondientes, deberá entregarse en la Coordinación Estatal del INEGI con los siguientes datos: 
</t>
  </si>
  <si>
    <t>07113</t>
  </si>
  <si>
    <t>14112</t>
  </si>
  <si>
    <t>15112</t>
  </si>
  <si>
    <t>16112</t>
  </si>
  <si>
    <t>20112</t>
  </si>
  <si>
    <t>21112</t>
  </si>
  <si>
    <t>30112</t>
  </si>
  <si>
    <t>Valle de Juárez</t>
  </si>
  <si>
    <t>Villa del Carbón</t>
  </si>
  <si>
    <t>Zitácuaro</t>
  </si>
  <si>
    <t>San Baltazar Chichicápam</t>
  </si>
  <si>
    <t>Petlalcingo</t>
  </si>
  <si>
    <t>Naolinco</t>
  </si>
  <si>
    <t>07114</t>
  </si>
  <si>
    <t>14113</t>
  </si>
  <si>
    <t>15113</t>
  </si>
  <si>
    <t>16113</t>
  </si>
  <si>
    <t>20113</t>
  </si>
  <si>
    <t>21113</t>
  </si>
  <si>
    <t>30113</t>
  </si>
  <si>
    <t>Benemérito de las Américas</t>
  </si>
  <si>
    <t>San Gabriel</t>
  </si>
  <si>
    <t>Villa Guerrero</t>
  </si>
  <si>
    <t>José Sixto Verduzco</t>
  </si>
  <si>
    <t>San Baltazar Loxicha</t>
  </si>
  <si>
    <t>Piaxtla</t>
  </si>
  <si>
    <t>Naranjal</t>
  </si>
  <si>
    <t>Destinatario:</t>
  </si>
  <si>
    <t>07115</t>
  </si>
  <si>
    <t>14114</t>
  </si>
  <si>
    <t>15114</t>
  </si>
  <si>
    <t>20114</t>
  </si>
  <si>
    <t>21114</t>
  </si>
  <si>
    <t>30114</t>
  </si>
  <si>
    <t>Maravilla Tenejapa</t>
  </si>
  <si>
    <t>Villa Corona</t>
  </si>
  <si>
    <t>Villa Victoria</t>
  </si>
  <si>
    <t>San Baltazar Yatzachi el Bajo</t>
  </si>
  <si>
    <t>Nautla</t>
  </si>
  <si>
    <t>07116</t>
  </si>
  <si>
    <t>14115</t>
  </si>
  <si>
    <t>15115</t>
  </si>
  <si>
    <t>20115</t>
  </si>
  <si>
    <t>21115</t>
  </si>
  <si>
    <t>30115</t>
  </si>
  <si>
    <t>Marqués de Comillas</t>
  </si>
  <si>
    <t>Xonacatlán</t>
  </si>
  <si>
    <t>San Bartolo Coyotepec</t>
  </si>
  <si>
    <t>Quecholac</t>
  </si>
  <si>
    <t>Dirección:</t>
  </si>
  <si>
    <t>07117</t>
  </si>
  <si>
    <t>14116</t>
  </si>
  <si>
    <t>15116</t>
  </si>
  <si>
    <t>20116</t>
  </si>
  <si>
    <t>21116</t>
  </si>
  <si>
    <t>30116</t>
  </si>
  <si>
    <t>Montecristo de Guerrero</t>
  </si>
  <si>
    <t>Zacazonapan</t>
  </si>
  <si>
    <t>San Bartolomé Ayautla</t>
  </si>
  <si>
    <t>Quimixtlán</t>
  </si>
  <si>
    <t>Oluta</t>
  </si>
  <si>
    <t>07118</t>
  </si>
  <si>
    <t>14117</t>
  </si>
  <si>
    <t>15117</t>
  </si>
  <si>
    <t>20117</t>
  </si>
  <si>
    <t>21117</t>
  </si>
  <si>
    <t>30117</t>
  </si>
  <si>
    <t>San Andrés Duraznal</t>
  </si>
  <si>
    <t>Cañadas de Obregón</t>
  </si>
  <si>
    <t>Zacualpan</t>
  </si>
  <si>
    <t>San Bartolomé Loxicha</t>
  </si>
  <si>
    <t>Rafael Lara Grajales</t>
  </si>
  <si>
    <t>Omealca</t>
  </si>
  <si>
    <t>07119</t>
  </si>
  <si>
    <t>14118</t>
  </si>
  <si>
    <t>15118</t>
  </si>
  <si>
    <t>20118</t>
  </si>
  <si>
    <t>21118</t>
  </si>
  <si>
    <t>30118</t>
  </si>
  <si>
    <t>Santiago el Pinar</t>
  </si>
  <si>
    <t>Yahualica de González Gallo</t>
  </si>
  <si>
    <t>Zinacantepec</t>
  </si>
  <si>
    <t>San Bartolomé Quialana</t>
  </si>
  <si>
    <t>Los Reyes de Juárez</t>
  </si>
  <si>
    <t>Orizaba</t>
  </si>
  <si>
    <t>07120</t>
  </si>
  <si>
    <t>14119</t>
  </si>
  <si>
    <t>15119</t>
  </si>
  <si>
    <t>20119</t>
  </si>
  <si>
    <t>21119</t>
  </si>
  <si>
    <t>30119</t>
  </si>
  <si>
    <t>Capitán Luis Ángel Vidal</t>
  </si>
  <si>
    <t>Zacoalco de Torres</t>
  </si>
  <si>
    <t>Zumpahuacán</t>
  </si>
  <si>
    <t>San Bartolomé Yucuañe</t>
  </si>
  <si>
    <t>San Andrés Cholula</t>
  </si>
  <si>
    <t>Otatitlán</t>
  </si>
  <si>
    <r>
      <t xml:space="preserve">En caso de </t>
    </r>
    <r>
      <rPr>
        <b/>
        <sz val="9"/>
        <rFont val="Arial"/>
        <family val="2"/>
      </rPr>
      <t>dudas o comentarios</t>
    </r>
    <r>
      <rPr>
        <sz val="9"/>
        <rFont val="Arial"/>
        <family val="2"/>
      </rPr>
      <t>, deberá hacerlos llegar al personal del Departamento de Estadísticas de Gobierno de la Coordinación Estatal del INEGI que haya sido designado para el seguimiento de este programa de información, quien tiene los siguientes datos de contacto:</t>
    </r>
  </si>
  <si>
    <t>07121</t>
  </si>
  <si>
    <t>14120</t>
  </si>
  <si>
    <t>15120</t>
  </si>
  <si>
    <t>20120</t>
  </si>
  <si>
    <t>21120</t>
  </si>
  <si>
    <t>30120</t>
  </si>
  <si>
    <t>Rincón Chamula San Pedro</t>
  </si>
  <si>
    <t>Zapopan</t>
  </si>
  <si>
    <t>Zumpango</t>
  </si>
  <si>
    <t>San Bartolomé Zoogocho</t>
  </si>
  <si>
    <t>San Antonio Cañada</t>
  </si>
  <si>
    <t>Oteapan</t>
  </si>
  <si>
    <t>07122</t>
  </si>
  <si>
    <t>14121</t>
  </si>
  <si>
    <t>15121</t>
  </si>
  <si>
    <t>20121</t>
  </si>
  <si>
    <t>21121</t>
  </si>
  <si>
    <t>30121</t>
  </si>
  <si>
    <t>El Parral</t>
  </si>
  <si>
    <t>Zapotiltic</t>
  </si>
  <si>
    <t>Cuautitlán Izcalli</t>
  </si>
  <si>
    <t>San Bartolo Soyaltepec</t>
  </si>
  <si>
    <t>San Diego la Mesa Tochimiltzingo</t>
  </si>
  <si>
    <t>Ozuluama de Mascareñas</t>
  </si>
  <si>
    <t>Nombre:</t>
  </si>
  <si>
    <t>07123</t>
  </si>
  <si>
    <t>14122</t>
  </si>
  <si>
    <t>15122</t>
  </si>
  <si>
    <t>20122</t>
  </si>
  <si>
    <t>21122</t>
  </si>
  <si>
    <t>30122</t>
  </si>
  <si>
    <t>Zapotitlán de Vadillo</t>
  </si>
  <si>
    <t>Valle de Chalco Solidaridad</t>
  </si>
  <si>
    <t>San Bartolo Yautepec</t>
  </si>
  <si>
    <t>San Felipe Teotlalcingo</t>
  </si>
  <si>
    <t>Pajapan</t>
  </si>
  <si>
    <t>Área o unidad de adscripción:</t>
  </si>
  <si>
    <t>07124</t>
  </si>
  <si>
    <t>14123</t>
  </si>
  <si>
    <t>15123</t>
  </si>
  <si>
    <t>20123</t>
  </si>
  <si>
    <t>21123</t>
  </si>
  <si>
    <t>30123</t>
  </si>
  <si>
    <t>Mezcalapa</t>
  </si>
  <si>
    <t>Zapotlán del Rey</t>
  </si>
  <si>
    <t>Luvianos</t>
  </si>
  <si>
    <t>San Bernardo Mixtepec</t>
  </si>
  <si>
    <t>San Felipe Tepatlán</t>
  </si>
  <si>
    <t>Cargo:</t>
  </si>
  <si>
    <t>07125</t>
  </si>
  <si>
    <t>14124</t>
  </si>
  <si>
    <t>15124</t>
  </si>
  <si>
    <t>20124</t>
  </si>
  <si>
    <t>21124</t>
  </si>
  <si>
    <t>30124</t>
  </si>
  <si>
    <t>Honduras de la Sierra</t>
  </si>
  <si>
    <t>Zapotlanejo</t>
  </si>
  <si>
    <t>San José del Rincón</t>
  </si>
  <si>
    <t>San Blas Atempa</t>
  </si>
  <si>
    <t>San Gabriel Chilac</t>
  </si>
  <si>
    <t>Papantla</t>
  </si>
  <si>
    <t>Correo electrónico:</t>
  </si>
  <si>
    <t>07999</t>
  </si>
  <si>
    <t>14125</t>
  </si>
  <si>
    <t>15125</t>
  </si>
  <si>
    <t>20125</t>
  </si>
  <si>
    <t>21125</t>
  </si>
  <si>
    <t>30125</t>
  </si>
  <si>
    <t>San Ignacio Cerro Gordo</t>
  </si>
  <si>
    <t>Tonanitla</t>
  </si>
  <si>
    <t>San Carlos Yautepec</t>
  </si>
  <si>
    <t>San Gregorio Atzompa</t>
  </si>
  <si>
    <t>Paso del Macho</t>
  </si>
  <si>
    <t>Teléfono:</t>
  </si>
  <si>
    <t>Extensión:</t>
  </si>
  <si>
    <t>20126</t>
  </si>
  <si>
    <t>21126</t>
  </si>
  <si>
    <t>30126</t>
  </si>
  <si>
    <t>San Cristóbal Amatlán</t>
  </si>
  <si>
    <t>San Jerónimo Tecuanipan</t>
  </si>
  <si>
    <t>Paso de Ovejas</t>
  </si>
  <si>
    <t>20127</t>
  </si>
  <si>
    <t>21127</t>
  </si>
  <si>
    <t>30127</t>
  </si>
  <si>
    <t>San Cristóbal Amoltepec</t>
  </si>
  <si>
    <t>San Jerónimo Xayacatlán</t>
  </si>
  <si>
    <t>La Perla</t>
  </si>
  <si>
    <t>20128</t>
  </si>
  <si>
    <t>21128</t>
  </si>
  <si>
    <t>30128</t>
  </si>
  <si>
    <t>San Cristóbal Lachirioag</t>
  </si>
  <si>
    <t>San José Chiapa</t>
  </si>
  <si>
    <t>Perote</t>
  </si>
  <si>
    <t>20129</t>
  </si>
  <si>
    <t>21129</t>
  </si>
  <si>
    <t>30129</t>
  </si>
  <si>
    <t>San Cristóbal Suchixtlahuaca</t>
  </si>
  <si>
    <t>San José Miahuatlán</t>
  </si>
  <si>
    <t>Platón Sánchez</t>
  </si>
  <si>
    <t>20130</t>
  </si>
  <si>
    <t>21130</t>
  </si>
  <si>
    <t>30130</t>
  </si>
  <si>
    <t>San Dionisio del Mar</t>
  </si>
  <si>
    <t>San Juan Atenco</t>
  </si>
  <si>
    <t>Playa Vicente</t>
  </si>
  <si>
    <t>20131</t>
  </si>
  <si>
    <t>21131</t>
  </si>
  <si>
    <t>30131</t>
  </si>
  <si>
    <t>San Dionisio Ocotepec</t>
  </si>
  <si>
    <t>San Juan Atzompa</t>
  </si>
  <si>
    <t>Poza Rica de Hidalgo</t>
  </si>
  <si>
    <t>20132</t>
  </si>
  <si>
    <t>21132</t>
  </si>
  <si>
    <t>30132</t>
  </si>
  <si>
    <t>San Dionisio Ocotlán</t>
  </si>
  <si>
    <t>San Martín Texmelucan</t>
  </si>
  <si>
    <t>Las Vigas de Ramírez</t>
  </si>
  <si>
    <t>20133</t>
  </si>
  <si>
    <t>21133</t>
  </si>
  <si>
    <t>30133</t>
  </si>
  <si>
    <t>San Esteban Atatlahuca</t>
  </si>
  <si>
    <t>San Martín Totoltepec</t>
  </si>
  <si>
    <t>Pueblo Viejo</t>
  </si>
  <si>
    <t>20134</t>
  </si>
  <si>
    <t>21134</t>
  </si>
  <si>
    <t>30134</t>
  </si>
  <si>
    <t>San Felipe Jalapa de Díaz</t>
  </si>
  <si>
    <t>San Matías Tlalancaleca</t>
  </si>
  <si>
    <t>Puente Nacional</t>
  </si>
  <si>
    <t>20135</t>
  </si>
  <si>
    <t>21135</t>
  </si>
  <si>
    <t>30135</t>
  </si>
  <si>
    <t>San Felipe Tejalápam</t>
  </si>
  <si>
    <t>San Miguel Ixitlán</t>
  </si>
  <si>
    <t>Rafael Delgado</t>
  </si>
  <si>
    <t>20136</t>
  </si>
  <si>
    <t>21136</t>
  </si>
  <si>
    <t>30136</t>
  </si>
  <si>
    <t>San Felipe Usila</t>
  </si>
  <si>
    <t>San Miguel Xoxtla</t>
  </si>
  <si>
    <t>Rafael Lucio</t>
  </si>
  <si>
    <t>20137</t>
  </si>
  <si>
    <t>21137</t>
  </si>
  <si>
    <t>30137</t>
  </si>
  <si>
    <t>San Francisco Cahuacuá</t>
  </si>
  <si>
    <t>San Nicolás Buenos Aires</t>
  </si>
  <si>
    <t>20138</t>
  </si>
  <si>
    <t>21138</t>
  </si>
  <si>
    <t>30138</t>
  </si>
  <si>
    <t>San Francisco Cajonos</t>
  </si>
  <si>
    <t>San Nicolás de los Ranchos</t>
  </si>
  <si>
    <t>Río Blanco</t>
  </si>
  <si>
    <t>20139</t>
  </si>
  <si>
    <t>21139</t>
  </si>
  <si>
    <t>30139</t>
  </si>
  <si>
    <t>San Francisco Chapulapa</t>
  </si>
  <si>
    <t>San Pablo Anicano</t>
  </si>
  <si>
    <t>Saltabarranca</t>
  </si>
  <si>
    <t>20140</t>
  </si>
  <si>
    <t>21140</t>
  </si>
  <si>
    <t>30140</t>
  </si>
  <si>
    <t>San Francisco Chindúa</t>
  </si>
  <si>
    <t>San Pedro Cholula</t>
  </si>
  <si>
    <t>San Andrés Tenejapan</t>
  </si>
  <si>
    <t>20141</t>
  </si>
  <si>
    <t>21141</t>
  </si>
  <si>
    <t>30141</t>
  </si>
  <si>
    <t>San Francisco del Mar</t>
  </si>
  <si>
    <t>San Pedro Yeloixtlahuaca</t>
  </si>
  <si>
    <t>San Andrés Tuxtla</t>
  </si>
  <si>
    <t>20142</t>
  </si>
  <si>
    <t>21142</t>
  </si>
  <si>
    <t>30142</t>
  </si>
  <si>
    <t>San Francisco Huehuetlán</t>
  </si>
  <si>
    <t>San Salvador el Seco</t>
  </si>
  <si>
    <t>San Juan Evangelista</t>
  </si>
  <si>
    <t>20143</t>
  </si>
  <si>
    <t>21143</t>
  </si>
  <si>
    <t>30143</t>
  </si>
  <si>
    <t>San Francisco Ixhuatán</t>
  </si>
  <si>
    <t>San Salvador el Verde</t>
  </si>
  <si>
    <t>Santiago Tuxtla</t>
  </si>
  <si>
    <t>20144</t>
  </si>
  <si>
    <t>21144</t>
  </si>
  <si>
    <t>30144</t>
  </si>
  <si>
    <t>San Francisco Jaltepetongo</t>
  </si>
  <si>
    <t>San Salvador Huixcolotla</t>
  </si>
  <si>
    <t>Sayula de Alemán</t>
  </si>
  <si>
    <t>20145</t>
  </si>
  <si>
    <t>21145</t>
  </si>
  <si>
    <t>30145</t>
  </si>
  <si>
    <t>San Francisco Lachigoló</t>
  </si>
  <si>
    <t>San Sebastián Tlacotepec</t>
  </si>
  <si>
    <t>Soconusco</t>
  </si>
  <si>
    <t>20146</t>
  </si>
  <si>
    <t>21146</t>
  </si>
  <si>
    <t>30146</t>
  </si>
  <si>
    <t>San Francisco Logueche</t>
  </si>
  <si>
    <t>Santa Catarina Tlaltempan</t>
  </si>
  <si>
    <t>Sochiapa</t>
  </si>
  <si>
    <t>20147</t>
  </si>
  <si>
    <t>21147</t>
  </si>
  <si>
    <t>30147</t>
  </si>
  <si>
    <t>San Francisco Nuxaño</t>
  </si>
  <si>
    <t>Santa Inés Ahuatempan</t>
  </si>
  <si>
    <t>Soledad Atzompa</t>
  </si>
  <si>
    <t>20148</t>
  </si>
  <si>
    <t>21148</t>
  </si>
  <si>
    <t>30148</t>
  </si>
  <si>
    <t>San Francisco Ozolotepec</t>
  </si>
  <si>
    <t>Santa Isabel Cholula</t>
  </si>
  <si>
    <t>Soledad de Doblado</t>
  </si>
  <si>
    <t>20149</t>
  </si>
  <si>
    <t>21149</t>
  </si>
  <si>
    <t>30149</t>
  </si>
  <si>
    <t>San Francisco Sola</t>
  </si>
  <si>
    <t>Santiago Miahuatlán</t>
  </si>
  <si>
    <t>Soteapan</t>
  </si>
  <si>
    <t>20150</t>
  </si>
  <si>
    <t>21150</t>
  </si>
  <si>
    <t>30150</t>
  </si>
  <si>
    <t>San Francisco Telixtlahuaca</t>
  </si>
  <si>
    <t>Huehuetlán el Grande</t>
  </si>
  <si>
    <t>Tamalín</t>
  </si>
  <si>
    <t>20151</t>
  </si>
  <si>
    <t>21151</t>
  </si>
  <si>
    <t>30151</t>
  </si>
  <si>
    <t>San Francisco Teopan</t>
  </si>
  <si>
    <t>Santo Tomás Hueyotlipan</t>
  </si>
  <si>
    <t>Tamiahua</t>
  </si>
  <si>
    <t>20152</t>
  </si>
  <si>
    <t>21152</t>
  </si>
  <si>
    <t>30152</t>
  </si>
  <si>
    <t>San Francisco Tlapancingo</t>
  </si>
  <si>
    <t>Soltepec</t>
  </si>
  <si>
    <t>Tampico Alto</t>
  </si>
  <si>
    <t>20153</t>
  </si>
  <si>
    <t>21153</t>
  </si>
  <si>
    <t>30153</t>
  </si>
  <si>
    <t>San Gabriel Mixtepec</t>
  </si>
  <si>
    <t>Tecali de Herrera</t>
  </si>
  <si>
    <t>Tancoco</t>
  </si>
  <si>
    <t>20154</t>
  </si>
  <si>
    <t>21154</t>
  </si>
  <si>
    <t>30154</t>
  </si>
  <si>
    <t>San Ildefonso Amatlán</t>
  </si>
  <si>
    <t>Tecamachalco</t>
  </si>
  <si>
    <t>Tantima</t>
  </si>
  <si>
    <t>20155</t>
  </si>
  <si>
    <t>21155</t>
  </si>
  <si>
    <t>30155</t>
  </si>
  <si>
    <t>San Ildefonso Sola</t>
  </si>
  <si>
    <t>Tecomatlán</t>
  </si>
  <si>
    <t>Tantoyuca</t>
  </si>
  <si>
    <t>20156</t>
  </si>
  <si>
    <t>21156</t>
  </si>
  <si>
    <t>30156</t>
  </si>
  <si>
    <t>San Ildefonso Villa Alta</t>
  </si>
  <si>
    <t>Tehuacán</t>
  </si>
  <si>
    <t>Tatatila</t>
  </si>
  <si>
    <t>20157</t>
  </si>
  <si>
    <t>21157</t>
  </si>
  <si>
    <t>30157</t>
  </si>
  <si>
    <t>San Jacinto Amilpas</t>
  </si>
  <si>
    <t>Tehuitzingo</t>
  </si>
  <si>
    <t>Castillo de Teayo</t>
  </si>
  <si>
    <t>20158</t>
  </si>
  <si>
    <t>21158</t>
  </si>
  <si>
    <t>30158</t>
  </si>
  <si>
    <t>San Jacinto Tlacotepec</t>
  </si>
  <si>
    <t>Tenampulco</t>
  </si>
  <si>
    <t>Tecolutla</t>
  </si>
  <si>
    <t>20159</t>
  </si>
  <si>
    <t>21159</t>
  </si>
  <si>
    <t>30159</t>
  </si>
  <si>
    <t>San Jerónimo Coatlán</t>
  </si>
  <si>
    <t>Teopantlán</t>
  </si>
  <si>
    <t>Tehuipango</t>
  </si>
  <si>
    <t>20160</t>
  </si>
  <si>
    <t>21160</t>
  </si>
  <si>
    <t>30160</t>
  </si>
  <si>
    <t>San Jerónimo Silacayoapilla</t>
  </si>
  <si>
    <t>Teotlalco</t>
  </si>
  <si>
    <t>Álamo Temapache</t>
  </si>
  <si>
    <t>20161</t>
  </si>
  <si>
    <t>21161</t>
  </si>
  <si>
    <t>30161</t>
  </si>
  <si>
    <t>San Jerónimo Sosola</t>
  </si>
  <si>
    <t>Tepanco de López</t>
  </si>
  <si>
    <t>Tempoal</t>
  </si>
  <si>
    <t>20162</t>
  </si>
  <si>
    <t>21162</t>
  </si>
  <si>
    <t>30162</t>
  </si>
  <si>
    <t>San Jerónimo Taviche</t>
  </si>
  <si>
    <t>Tepango de Rodríguez</t>
  </si>
  <si>
    <t>Tenampa</t>
  </si>
  <si>
    <t>20163</t>
  </si>
  <si>
    <t>21163</t>
  </si>
  <si>
    <t>30163</t>
  </si>
  <si>
    <t>San Jerónimo Tecóatl</t>
  </si>
  <si>
    <t>Tepatlaxco de Hidalgo</t>
  </si>
  <si>
    <t>Tenochtitlán</t>
  </si>
  <si>
    <t>20164</t>
  </si>
  <si>
    <t>21164</t>
  </si>
  <si>
    <t>30164</t>
  </si>
  <si>
    <t>San Jorge Nuchita</t>
  </si>
  <si>
    <t>Tepeaca</t>
  </si>
  <si>
    <t>Teocelo</t>
  </si>
  <si>
    <t>20165</t>
  </si>
  <si>
    <t>21165</t>
  </si>
  <si>
    <t>30165</t>
  </si>
  <si>
    <t>San José Ayuquila</t>
  </si>
  <si>
    <t>Tepemaxalco</t>
  </si>
  <si>
    <t>Tepatlaxco</t>
  </si>
  <si>
    <t>20166</t>
  </si>
  <si>
    <t>21166</t>
  </si>
  <si>
    <t>30166</t>
  </si>
  <si>
    <t>San José Chiltepec</t>
  </si>
  <si>
    <t>Tepeojuma</t>
  </si>
  <si>
    <t>Tepetlán</t>
  </si>
  <si>
    <t>20167</t>
  </si>
  <si>
    <t>21167</t>
  </si>
  <si>
    <t>30167</t>
  </si>
  <si>
    <t>San José del Peñasco</t>
  </si>
  <si>
    <t>Tepetzintla</t>
  </si>
  <si>
    <t>20168</t>
  </si>
  <si>
    <t>21168</t>
  </si>
  <si>
    <t>30168</t>
  </si>
  <si>
    <t>San José Estancia Grande</t>
  </si>
  <si>
    <t>Tepexco</t>
  </si>
  <si>
    <t>20169</t>
  </si>
  <si>
    <t>21169</t>
  </si>
  <si>
    <t>30169</t>
  </si>
  <si>
    <t>San José Independencia</t>
  </si>
  <si>
    <t>Tepexi de Rodríguez</t>
  </si>
  <si>
    <t>José Azueta</t>
  </si>
  <si>
    <t>20170</t>
  </si>
  <si>
    <t>21170</t>
  </si>
  <si>
    <t>30170</t>
  </si>
  <si>
    <t>San José Lachiguiri</t>
  </si>
  <si>
    <t>Tepeyahualco</t>
  </si>
  <si>
    <t>Texcatepec</t>
  </si>
  <si>
    <t>20171</t>
  </si>
  <si>
    <t>21171</t>
  </si>
  <si>
    <t>30171</t>
  </si>
  <si>
    <t>San José Tenango</t>
  </si>
  <si>
    <t>Tepeyahualco de Cuauhtémoc</t>
  </si>
  <si>
    <t>Texhuacán</t>
  </si>
  <si>
    <t>20172</t>
  </si>
  <si>
    <t>21172</t>
  </si>
  <si>
    <t>30172</t>
  </si>
  <si>
    <t>San Juan Achiutla</t>
  </si>
  <si>
    <t>Tetela de Ocampo</t>
  </si>
  <si>
    <t>Texistepec</t>
  </si>
  <si>
    <t>20173</t>
  </si>
  <si>
    <t>21173</t>
  </si>
  <si>
    <t>30173</t>
  </si>
  <si>
    <t>San Juan Atepec</t>
  </si>
  <si>
    <t>Teteles de Ávila Castillo</t>
  </si>
  <si>
    <t>Tezonapa</t>
  </si>
  <si>
    <t>20174</t>
  </si>
  <si>
    <t>21174</t>
  </si>
  <si>
    <t>30174</t>
  </si>
  <si>
    <t>Ánimas Trujano</t>
  </si>
  <si>
    <t>Teziutlán</t>
  </si>
  <si>
    <t>20175</t>
  </si>
  <si>
    <t>21175</t>
  </si>
  <si>
    <t>30175</t>
  </si>
  <si>
    <t>San Juan Bautista Atatlahuca</t>
  </si>
  <si>
    <t>Tianguismanalco</t>
  </si>
  <si>
    <t>Tihuatlán</t>
  </si>
  <si>
    <t>20176</t>
  </si>
  <si>
    <t>21176</t>
  </si>
  <si>
    <t>30176</t>
  </si>
  <si>
    <t>San Juan Bautista Coixtlahuaca</t>
  </si>
  <si>
    <t>Tilapa</t>
  </si>
  <si>
    <t>Tlacojalpan</t>
  </si>
  <si>
    <t>20177</t>
  </si>
  <si>
    <t>21177</t>
  </si>
  <si>
    <t>30177</t>
  </si>
  <si>
    <t>San Juan Bautista Cuicatlán</t>
  </si>
  <si>
    <t>Tlacotepec de Benito Juárez</t>
  </si>
  <si>
    <t>Tlacolulan</t>
  </si>
  <si>
    <t>20178</t>
  </si>
  <si>
    <t>21178</t>
  </si>
  <si>
    <t>30178</t>
  </si>
  <si>
    <t>San Juan Bautista Guelache</t>
  </si>
  <si>
    <t>Tlacuilotepec</t>
  </si>
  <si>
    <t>Tlacotalpan</t>
  </si>
  <si>
    <t>20179</t>
  </si>
  <si>
    <t>21179</t>
  </si>
  <si>
    <t>30179</t>
  </si>
  <si>
    <t>San Juan Bautista Jayacatlán</t>
  </si>
  <si>
    <t>Tlachichuca</t>
  </si>
  <si>
    <t>Tlacotepec de Mejía</t>
  </si>
  <si>
    <t>20180</t>
  </si>
  <si>
    <t>21180</t>
  </si>
  <si>
    <t>30180</t>
  </si>
  <si>
    <t>San Juan Bautista Lo de Soto</t>
  </si>
  <si>
    <t>Tlahuapan</t>
  </si>
  <si>
    <t>Tlachichilco</t>
  </si>
  <si>
    <t>20181</t>
  </si>
  <si>
    <t>21181</t>
  </si>
  <si>
    <t>30181</t>
  </si>
  <si>
    <t>San Juan Bautista Suchitepec</t>
  </si>
  <si>
    <t>Tlaltenango</t>
  </si>
  <si>
    <t>Tlalixcoyan</t>
  </si>
  <si>
    <t>20182</t>
  </si>
  <si>
    <t>21182</t>
  </si>
  <si>
    <t>30182</t>
  </si>
  <si>
    <t>San Juan Bautista Tlacoatzintepec</t>
  </si>
  <si>
    <t>Tlanepantla</t>
  </si>
  <si>
    <t>Tlalnelhuayocan</t>
  </si>
  <si>
    <t>20183</t>
  </si>
  <si>
    <t>21183</t>
  </si>
  <si>
    <t>30183</t>
  </si>
  <si>
    <t>San Juan Bautista Tlachichilco</t>
  </si>
  <si>
    <t>Tlaola</t>
  </si>
  <si>
    <t>Tlapacoyan</t>
  </si>
  <si>
    <t>20184</t>
  </si>
  <si>
    <t>21184</t>
  </si>
  <si>
    <t>30184</t>
  </si>
  <si>
    <t>San Juan Bautista Tuxtepec</t>
  </si>
  <si>
    <t>Tlapacoya</t>
  </si>
  <si>
    <t>Tlaquilpa</t>
  </si>
  <si>
    <t>20185</t>
  </si>
  <si>
    <t>21185</t>
  </si>
  <si>
    <t>30185</t>
  </si>
  <si>
    <t>San Juan Cacahuatepec</t>
  </si>
  <si>
    <t>Tlapanalá</t>
  </si>
  <si>
    <t>Tlilapan</t>
  </si>
  <si>
    <t>20186</t>
  </si>
  <si>
    <t>21186</t>
  </si>
  <si>
    <t>30186</t>
  </si>
  <si>
    <t>San Juan Cieneguilla</t>
  </si>
  <si>
    <t>Tlatlauquitepec</t>
  </si>
  <si>
    <t>20187</t>
  </si>
  <si>
    <t>21187</t>
  </si>
  <si>
    <t>30187</t>
  </si>
  <si>
    <t>San Juan Coatzóspam</t>
  </si>
  <si>
    <t>Tonayán</t>
  </si>
  <si>
    <t>20188</t>
  </si>
  <si>
    <t>21188</t>
  </si>
  <si>
    <t>30188</t>
  </si>
  <si>
    <t>San Juan Colorado</t>
  </si>
  <si>
    <t>Tochimilco</t>
  </si>
  <si>
    <t>Totutla</t>
  </si>
  <si>
    <t>20189</t>
  </si>
  <si>
    <t>21189</t>
  </si>
  <si>
    <t>30189</t>
  </si>
  <si>
    <t>San Juan Comaltepec</t>
  </si>
  <si>
    <t>Tochtepec</t>
  </si>
  <si>
    <t>20190</t>
  </si>
  <si>
    <t>21190</t>
  </si>
  <si>
    <t>30190</t>
  </si>
  <si>
    <t>San Juan Cotzocón</t>
  </si>
  <si>
    <t>Totoltepec de Guerrero</t>
  </si>
  <si>
    <t>Tuxtilla</t>
  </si>
  <si>
    <t>20191</t>
  </si>
  <si>
    <t>21191</t>
  </si>
  <si>
    <t>30191</t>
  </si>
  <si>
    <t>San Juan Chicomezúchil</t>
  </si>
  <si>
    <t>Tulcingo</t>
  </si>
  <si>
    <t>Ursulo Galván</t>
  </si>
  <si>
    <t>20192</t>
  </si>
  <si>
    <t>21192</t>
  </si>
  <si>
    <t>30192</t>
  </si>
  <si>
    <t>San Juan Chilateca</t>
  </si>
  <si>
    <t>Tuzamapan de Galeana</t>
  </si>
  <si>
    <t>Vega de Alatorre</t>
  </si>
  <si>
    <t>20193</t>
  </si>
  <si>
    <t>21193</t>
  </si>
  <si>
    <t>30193</t>
  </si>
  <si>
    <t>San Juan del Estado</t>
  </si>
  <si>
    <t>Tzicatlacoyan</t>
  </si>
  <si>
    <t>Veracruz</t>
  </si>
  <si>
    <t>20194</t>
  </si>
  <si>
    <t>21194</t>
  </si>
  <si>
    <t>30194</t>
  </si>
  <si>
    <t>Villa Aldama</t>
  </si>
  <si>
    <t>20195</t>
  </si>
  <si>
    <t>21195</t>
  </si>
  <si>
    <t>30195</t>
  </si>
  <si>
    <t>San Juan Diuxi</t>
  </si>
  <si>
    <t>20196</t>
  </si>
  <si>
    <t>21196</t>
  </si>
  <si>
    <t>30196</t>
  </si>
  <si>
    <t>San Juan Evangelista Analco</t>
  </si>
  <si>
    <t>Xayacatlán de Bravo</t>
  </si>
  <si>
    <t>Yanga</t>
  </si>
  <si>
    <t>20197</t>
  </si>
  <si>
    <t>21197</t>
  </si>
  <si>
    <t>30197</t>
  </si>
  <si>
    <t>San Juan Guelavía</t>
  </si>
  <si>
    <t>Xicotepec</t>
  </si>
  <si>
    <t>Yecuatla</t>
  </si>
  <si>
    <t>20198</t>
  </si>
  <si>
    <t>21198</t>
  </si>
  <si>
    <t>30198</t>
  </si>
  <si>
    <t>San Juan Guichicovi</t>
  </si>
  <si>
    <t>Xicotlán</t>
  </si>
  <si>
    <t>20199</t>
  </si>
  <si>
    <t>21199</t>
  </si>
  <si>
    <t>30199</t>
  </si>
  <si>
    <t>San Juan Ihualtepec</t>
  </si>
  <si>
    <t>Xiutetelco</t>
  </si>
  <si>
    <t>20200</t>
  </si>
  <si>
    <t>21200</t>
  </si>
  <si>
    <t>30200</t>
  </si>
  <si>
    <t>San Juan Juquila Mixes</t>
  </si>
  <si>
    <t>Xochiapulco</t>
  </si>
  <si>
    <t>Zentla</t>
  </si>
  <si>
    <t>20201</t>
  </si>
  <si>
    <t>21201</t>
  </si>
  <si>
    <t>30201</t>
  </si>
  <si>
    <t>San Juan Juquila Vijanos</t>
  </si>
  <si>
    <t>Xochiltepec</t>
  </si>
  <si>
    <t>Zongolica</t>
  </si>
  <si>
    <t>20202</t>
  </si>
  <si>
    <t>21202</t>
  </si>
  <si>
    <t>30202</t>
  </si>
  <si>
    <t>San Juan Lachao</t>
  </si>
  <si>
    <t>Xochitlán de Vicente Suárez</t>
  </si>
  <si>
    <t>Zontecomatlán de López y Fuentes</t>
  </si>
  <si>
    <t>20203</t>
  </si>
  <si>
    <t>21203</t>
  </si>
  <si>
    <t>30203</t>
  </si>
  <si>
    <t>San Juan Lachigalla</t>
  </si>
  <si>
    <t>Xochitlán Todos Santos</t>
  </si>
  <si>
    <t>Zozocolco de Hidalgo</t>
  </si>
  <si>
    <t>20204</t>
  </si>
  <si>
    <t>21204</t>
  </si>
  <si>
    <t>30204</t>
  </si>
  <si>
    <t>San Juan Lajarcia</t>
  </si>
  <si>
    <t>Yaonáhuac</t>
  </si>
  <si>
    <t>Agua Dulce</t>
  </si>
  <si>
    <t>20205</t>
  </si>
  <si>
    <t>21205</t>
  </si>
  <si>
    <t>30205</t>
  </si>
  <si>
    <t>San Juan Lalana</t>
  </si>
  <si>
    <t>Yehualtepec</t>
  </si>
  <si>
    <t>El Higo</t>
  </si>
  <si>
    <t>20206</t>
  </si>
  <si>
    <t>21206</t>
  </si>
  <si>
    <t>30206</t>
  </si>
  <si>
    <t>San Juan de los Cués</t>
  </si>
  <si>
    <t>Zacapala</t>
  </si>
  <si>
    <t>Nanchital de Lázaro Cárdenas del Río</t>
  </si>
  <si>
    <t>20207</t>
  </si>
  <si>
    <t>21207</t>
  </si>
  <si>
    <t>30207</t>
  </si>
  <si>
    <t>San Juan Mazatlán</t>
  </si>
  <si>
    <t>Zacapoaxtla</t>
  </si>
  <si>
    <t>Tres Valles</t>
  </si>
  <si>
    <t>20208</t>
  </si>
  <si>
    <t>21208</t>
  </si>
  <si>
    <t>30208</t>
  </si>
  <si>
    <t>San Juan Mixtepec -Dto. 08 -</t>
  </si>
  <si>
    <t>Zacatlán</t>
  </si>
  <si>
    <t>Carlos A. Carrillo</t>
  </si>
  <si>
    <t>20209</t>
  </si>
  <si>
    <t>21209</t>
  </si>
  <si>
    <t>30209</t>
  </si>
  <si>
    <t>San Juan Mixtepec -Dto. 26 -</t>
  </si>
  <si>
    <t>Zapotitlán</t>
  </si>
  <si>
    <t>Tatahuicapan de Juárez</t>
  </si>
  <si>
    <t>20210</t>
  </si>
  <si>
    <t>21210</t>
  </si>
  <si>
    <t>30210</t>
  </si>
  <si>
    <t>San Juan Ñumí</t>
  </si>
  <si>
    <t>Zapotitlán de Méndez</t>
  </si>
  <si>
    <t>Uxpanapa</t>
  </si>
  <si>
    <t>20211</t>
  </si>
  <si>
    <t>21211</t>
  </si>
  <si>
    <t>30211</t>
  </si>
  <si>
    <t>San Juan Ozolotepec</t>
  </si>
  <si>
    <t>San Rafael</t>
  </si>
  <si>
    <t>20212</t>
  </si>
  <si>
    <t>21212</t>
  </si>
  <si>
    <t>30212</t>
  </si>
  <si>
    <t>San Juan Petlapa</t>
  </si>
  <si>
    <t>Zautla</t>
  </si>
  <si>
    <t>Santiago Sochiapan</t>
  </si>
  <si>
    <t>20213</t>
  </si>
  <si>
    <t>21213</t>
  </si>
  <si>
    <t>San Juan Quiahije</t>
  </si>
  <si>
    <t>Zihuateutla</t>
  </si>
  <si>
    <t>20214</t>
  </si>
  <si>
    <t>21214</t>
  </si>
  <si>
    <t>San Juan Quiotepec</t>
  </si>
  <si>
    <t>Zinacatepec</t>
  </si>
  <si>
    <t>20215</t>
  </si>
  <si>
    <t>21215</t>
  </si>
  <si>
    <t>San Juan Sayultepec</t>
  </si>
  <si>
    <t>Zongozotla</t>
  </si>
  <si>
    <t>20216</t>
  </si>
  <si>
    <t>21216</t>
  </si>
  <si>
    <t>San Juan Tabaá</t>
  </si>
  <si>
    <t>Zoquiapan</t>
  </si>
  <si>
    <t>20217</t>
  </si>
  <si>
    <t>21217</t>
  </si>
  <si>
    <t>San Juan Tamazola</t>
  </si>
  <si>
    <t>Zoquitlán</t>
  </si>
  <si>
    <t>20218</t>
  </si>
  <si>
    <t>San Juan Teita</t>
  </si>
  <si>
    <t>20219</t>
  </si>
  <si>
    <t>San Juan Teitipac</t>
  </si>
  <si>
    <t>20220</t>
  </si>
  <si>
    <t>San Juan Tepeuxila</t>
  </si>
  <si>
    <t>20221</t>
  </si>
  <si>
    <t>San Juan Teposcolula</t>
  </si>
  <si>
    <t>20222</t>
  </si>
  <si>
    <t>San Juan Yaeé</t>
  </si>
  <si>
    <t>20223</t>
  </si>
  <si>
    <t>San Juan Yatzona</t>
  </si>
  <si>
    <t>20224</t>
  </si>
  <si>
    <t>San Juan Yucuita</t>
  </si>
  <si>
    <t>20225</t>
  </si>
  <si>
    <t>San Lorenzo</t>
  </si>
  <si>
    <t>20226</t>
  </si>
  <si>
    <t>San Lorenzo Albarradas</t>
  </si>
  <si>
    <t>20227</t>
  </si>
  <si>
    <t>San Lorenzo Cacaotepec</t>
  </si>
  <si>
    <t>20228</t>
  </si>
  <si>
    <t>San Lorenzo Cuaunecuiltitla</t>
  </si>
  <si>
    <t>20229</t>
  </si>
  <si>
    <t>San Lorenzo Texmelúcan</t>
  </si>
  <si>
    <t>20230</t>
  </si>
  <si>
    <t>San Lorenzo Victoria</t>
  </si>
  <si>
    <t>20231</t>
  </si>
  <si>
    <t>San Lucas Camotlán</t>
  </si>
  <si>
    <t>20232</t>
  </si>
  <si>
    <t>San Lucas Ojitlán</t>
  </si>
  <si>
    <t>20233</t>
  </si>
  <si>
    <t>San Lucas Quiaviní</t>
  </si>
  <si>
    <t>20234</t>
  </si>
  <si>
    <t>San Lucas Zoquiápam</t>
  </si>
  <si>
    <t>20235</t>
  </si>
  <si>
    <t>San Luis Amatlán</t>
  </si>
  <si>
    <t>20236</t>
  </si>
  <si>
    <t>San Marcial Ozolotepec</t>
  </si>
  <si>
    <t>20237</t>
  </si>
  <si>
    <t>San Marcos Arteaga</t>
  </si>
  <si>
    <t>20238</t>
  </si>
  <si>
    <t>San Martín de los Cansecos</t>
  </si>
  <si>
    <t>20239</t>
  </si>
  <si>
    <t>San Martín Huamelúlpam</t>
  </si>
  <si>
    <t>20240</t>
  </si>
  <si>
    <t>San Martín Itunyoso</t>
  </si>
  <si>
    <t>20241</t>
  </si>
  <si>
    <t>San Martín Lachilá</t>
  </si>
  <si>
    <t>20242</t>
  </si>
  <si>
    <t>San Martín Peras</t>
  </si>
  <si>
    <t>20243</t>
  </si>
  <si>
    <t>San Martín Tilcajete</t>
  </si>
  <si>
    <t>20244</t>
  </si>
  <si>
    <t>San Martín Toxpalan</t>
  </si>
  <si>
    <t>20245</t>
  </si>
  <si>
    <t>San Martín Zacatepec</t>
  </si>
  <si>
    <t>20246</t>
  </si>
  <si>
    <t>San Mateo Cajonos</t>
  </si>
  <si>
    <t>20247</t>
  </si>
  <si>
    <t>Capulálpam de Méndez</t>
  </si>
  <si>
    <t>20248</t>
  </si>
  <si>
    <t>San Mateo del Mar</t>
  </si>
  <si>
    <t>20249</t>
  </si>
  <si>
    <t>San Mateo Yoloxochitlán</t>
  </si>
  <si>
    <t>20250</t>
  </si>
  <si>
    <t>San Mateo Etlatongo</t>
  </si>
  <si>
    <t>20251</t>
  </si>
  <si>
    <t>San Mateo Nejápam</t>
  </si>
  <si>
    <t>20252</t>
  </si>
  <si>
    <t>San Mateo Peñasco</t>
  </si>
  <si>
    <t>20253</t>
  </si>
  <si>
    <t>San Mateo Piñas</t>
  </si>
  <si>
    <t>20254</t>
  </si>
  <si>
    <t>San Mateo Río Hondo</t>
  </si>
  <si>
    <t>20255</t>
  </si>
  <si>
    <t>San Mateo Sindihui</t>
  </si>
  <si>
    <t>20256</t>
  </si>
  <si>
    <t>San Mateo Tlapiltepec</t>
  </si>
  <si>
    <t>20257</t>
  </si>
  <si>
    <t>San Melchor Betaza</t>
  </si>
  <si>
    <t>20258</t>
  </si>
  <si>
    <t>San Miguel Achiutla</t>
  </si>
  <si>
    <t>20259</t>
  </si>
  <si>
    <t>San Miguel Ahuehuetitlán</t>
  </si>
  <si>
    <t>20260</t>
  </si>
  <si>
    <t>San Miguel Aloápam</t>
  </si>
  <si>
    <t>20261</t>
  </si>
  <si>
    <t>San Miguel Amatitlán</t>
  </si>
  <si>
    <t>20262</t>
  </si>
  <si>
    <t>San Miguel Amatlán</t>
  </si>
  <si>
    <t>20263</t>
  </si>
  <si>
    <t>San Miguel Coatlán</t>
  </si>
  <si>
    <t>20264</t>
  </si>
  <si>
    <t>San Miguel Chicahua</t>
  </si>
  <si>
    <t>20265</t>
  </si>
  <si>
    <t>San Miguel Chimalapa</t>
  </si>
  <si>
    <t>20266</t>
  </si>
  <si>
    <t>San Miguel del Puerto</t>
  </si>
  <si>
    <t>20267</t>
  </si>
  <si>
    <t>San Miguel del Río</t>
  </si>
  <si>
    <t>20268</t>
  </si>
  <si>
    <t>San Miguel Ejutla</t>
  </si>
  <si>
    <t>20269</t>
  </si>
  <si>
    <t>San Miguel el Grande</t>
  </si>
  <si>
    <t>20270</t>
  </si>
  <si>
    <t>San Miguel Huautla</t>
  </si>
  <si>
    <t>20271</t>
  </si>
  <si>
    <t>San Miguel Mixtepec</t>
  </si>
  <si>
    <t>20272</t>
  </si>
  <si>
    <t>San Miguel Panixtlahuaca</t>
  </si>
  <si>
    <t>20273</t>
  </si>
  <si>
    <t>San Miguel Peras</t>
  </si>
  <si>
    <t>20274</t>
  </si>
  <si>
    <t>San Miguel Piedras</t>
  </si>
  <si>
    <t>20275</t>
  </si>
  <si>
    <t>San Miguel Quetzaltepec</t>
  </si>
  <si>
    <t>20276</t>
  </si>
  <si>
    <t>San Miguel Santa Flor</t>
  </si>
  <si>
    <t>20277</t>
  </si>
  <si>
    <t>Villa Sola de Vega</t>
  </si>
  <si>
    <t>20278</t>
  </si>
  <si>
    <t>San Miguel Soyaltepec</t>
  </si>
  <si>
    <t>20279</t>
  </si>
  <si>
    <t>San Miguel Suchixtepec</t>
  </si>
  <si>
    <t>20280</t>
  </si>
  <si>
    <t>Villa Talea de Castro</t>
  </si>
  <si>
    <t>20281</t>
  </si>
  <si>
    <t>San Miguel Tecomatlán</t>
  </si>
  <si>
    <t>20282</t>
  </si>
  <si>
    <t>San Miguel Tenango</t>
  </si>
  <si>
    <t>20283</t>
  </si>
  <si>
    <t>San Miguel Tequixtepec</t>
  </si>
  <si>
    <t>20284</t>
  </si>
  <si>
    <t>San Miguel Tilquiápam</t>
  </si>
  <si>
    <t>20285</t>
  </si>
  <si>
    <t>San Miguel Tlacamama</t>
  </si>
  <si>
    <t>20286</t>
  </si>
  <si>
    <t>San Miguel Tlacotepec</t>
  </si>
  <si>
    <t>20287</t>
  </si>
  <si>
    <t>San Miguel Tulancingo</t>
  </si>
  <si>
    <t>20288</t>
  </si>
  <si>
    <t>San Miguel Yotao</t>
  </si>
  <si>
    <t>20289</t>
  </si>
  <si>
    <t>20290</t>
  </si>
  <si>
    <t>San Nicolás Hidalgo</t>
  </si>
  <si>
    <t>20291</t>
  </si>
  <si>
    <t>San Pablo Coatlán</t>
  </si>
  <si>
    <t>20292</t>
  </si>
  <si>
    <t>San Pablo Cuatro Venados</t>
  </si>
  <si>
    <t>20293</t>
  </si>
  <si>
    <t>San Pablo Etla</t>
  </si>
  <si>
    <t>20294</t>
  </si>
  <si>
    <t>San Pablo Huitzo</t>
  </si>
  <si>
    <t>20295</t>
  </si>
  <si>
    <t>San Pablo Huixtepec</t>
  </si>
  <si>
    <t>20296</t>
  </si>
  <si>
    <t>San Pablo Macuiltianguis</t>
  </si>
  <si>
    <t>20297</t>
  </si>
  <si>
    <t>San Pablo Tijaltepec</t>
  </si>
  <si>
    <t>20298</t>
  </si>
  <si>
    <t>San Pablo Villa de Mitla</t>
  </si>
  <si>
    <t>20299</t>
  </si>
  <si>
    <t>San Pablo Yaganiza</t>
  </si>
  <si>
    <t>20300</t>
  </si>
  <si>
    <t>San Pedro Amuzgos</t>
  </si>
  <si>
    <t>20301</t>
  </si>
  <si>
    <t>San Pedro Apóstol</t>
  </si>
  <si>
    <t>20302</t>
  </si>
  <si>
    <t>San Pedro Atoyac</t>
  </si>
  <si>
    <t>20303</t>
  </si>
  <si>
    <t>San Pedro Cajonos</t>
  </si>
  <si>
    <t>20304</t>
  </si>
  <si>
    <t>San Pedro Coxcaltepec Cántaros</t>
  </si>
  <si>
    <t>20305</t>
  </si>
  <si>
    <t>San Pedro Comitancillo</t>
  </si>
  <si>
    <t>20306</t>
  </si>
  <si>
    <t>San Pedro el Alto</t>
  </si>
  <si>
    <t>20307</t>
  </si>
  <si>
    <t>San Pedro Huamelula</t>
  </si>
  <si>
    <t>20308</t>
  </si>
  <si>
    <t>San Pedro Huilotepec</t>
  </si>
  <si>
    <t>20309</t>
  </si>
  <si>
    <t>San Pedro Ixcatlán</t>
  </si>
  <si>
    <t>20310</t>
  </si>
  <si>
    <t>San Pedro Ixtlahuaca</t>
  </si>
  <si>
    <t>20311</t>
  </si>
  <si>
    <t>San Pedro Jaltepetongo</t>
  </si>
  <si>
    <t>20312</t>
  </si>
  <si>
    <t>San Pedro Jicayán</t>
  </si>
  <si>
    <t>20313</t>
  </si>
  <si>
    <t>San Pedro Jocotipac</t>
  </si>
  <si>
    <t>20314</t>
  </si>
  <si>
    <t>San Pedro Juchatengo</t>
  </si>
  <si>
    <t>20315</t>
  </si>
  <si>
    <t>San Pedro Mártir</t>
  </si>
  <si>
    <t>20316</t>
  </si>
  <si>
    <t>San Pedro Mártir Quiechapa</t>
  </si>
  <si>
    <t>20317</t>
  </si>
  <si>
    <t>San Pedro Mártir Yucuxaco</t>
  </si>
  <si>
    <t>20318</t>
  </si>
  <si>
    <t>San Pedro Mixtepec -Dto. 22 -</t>
  </si>
  <si>
    <t>20319</t>
  </si>
  <si>
    <t>San Pedro Mixtepec -Dto. 26 -</t>
  </si>
  <si>
    <t>20320</t>
  </si>
  <si>
    <t>San Pedro Molinos</t>
  </si>
  <si>
    <t>20321</t>
  </si>
  <si>
    <t>San Pedro Nopala</t>
  </si>
  <si>
    <t>20322</t>
  </si>
  <si>
    <t>San Pedro Ocopetatillo</t>
  </si>
  <si>
    <t>20323</t>
  </si>
  <si>
    <t>San Pedro Ocotepec</t>
  </si>
  <si>
    <t>20324</t>
  </si>
  <si>
    <t>San Pedro Pochutla</t>
  </si>
  <si>
    <t>20325</t>
  </si>
  <si>
    <t>San Pedro Quiatoni</t>
  </si>
  <si>
    <t>20326</t>
  </si>
  <si>
    <t>San Pedro Sochiápam</t>
  </si>
  <si>
    <t>20327</t>
  </si>
  <si>
    <t>San Pedro Tapanatepec</t>
  </si>
  <si>
    <t>20328</t>
  </si>
  <si>
    <t>San Pedro Taviche</t>
  </si>
  <si>
    <t>20329</t>
  </si>
  <si>
    <t>San Pedro Teozacoalco</t>
  </si>
  <si>
    <t>20330</t>
  </si>
  <si>
    <t>San Pedro Teutila</t>
  </si>
  <si>
    <t>20331</t>
  </si>
  <si>
    <t>San Pedro Tidaá</t>
  </si>
  <si>
    <t>20332</t>
  </si>
  <si>
    <t>San Pedro Topiltepec</t>
  </si>
  <si>
    <t>20333</t>
  </si>
  <si>
    <t>San Pedro Totolápam</t>
  </si>
  <si>
    <t>20334</t>
  </si>
  <si>
    <t>Villa de Tututepec</t>
  </si>
  <si>
    <t>20335</t>
  </si>
  <si>
    <t>San Pedro Yaneri</t>
  </si>
  <si>
    <t>20336</t>
  </si>
  <si>
    <t>San Pedro Yólox</t>
  </si>
  <si>
    <t>20337</t>
  </si>
  <si>
    <t>San Pedro y San Pablo Ayutla</t>
  </si>
  <si>
    <t>20338</t>
  </si>
  <si>
    <t>Villa de Etla</t>
  </si>
  <si>
    <t>20339</t>
  </si>
  <si>
    <t>San Pedro y San Pablo Teposcolula</t>
  </si>
  <si>
    <t>20340</t>
  </si>
  <si>
    <t>San Pedro y San Pablo Tequixtepec</t>
  </si>
  <si>
    <t>20341</t>
  </si>
  <si>
    <t>San Pedro Yucunama</t>
  </si>
  <si>
    <t>20342</t>
  </si>
  <si>
    <t>San Raymundo Jalpan</t>
  </si>
  <si>
    <t>20343</t>
  </si>
  <si>
    <t>San Sebastián Abasolo</t>
  </si>
  <si>
    <t>20344</t>
  </si>
  <si>
    <t>San Sebastián Coatlán</t>
  </si>
  <si>
    <t>20345</t>
  </si>
  <si>
    <t>San Sebastián Ixcapa</t>
  </si>
  <si>
    <t>20346</t>
  </si>
  <si>
    <t>San Sebastián Nicananduta</t>
  </si>
  <si>
    <t>20347</t>
  </si>
  <si>
    <t>San Sebastián Río Hondo</t>
  </si>
  <si>
    <t>20348</t>
  </si>
  <si>
    <t>San Sebastián Tecomaxtlahuaca</t>
  </si>
  <si>
    <t>20349</t>
  </si>
  <si>
    <t>San Sebastián Teitipac</t>
  </si>
  <si>
    <t>20350</t>
  </si>
  <si>
    <t>San Sebastián Tutla</t>
  </si>
  <si>
    <t>20351</t>
  </si>
  <si>
    <t>San Simón Almolongas</t>
  </si>
  <si>
    <t>20352</t>
  </si>
  <si>
    <t>San Simón Zahuatlán</t>
  </si>
  <si>
    <t>20353</t>
  </si>
  <si>
    <t>20354</t>
  </si>
  <si>
    <t>Santa Ana Ateixtlahuaca</t>
  </si>
  <si>
    <t>20355</t>
  </si>
  <si>
    <t>Santa Ana Cuauhtémoc</t>
  </si>
  <si>
    <t>20356</t>
  </si>
  <si>
    <t>Santa Ana del Valle</t>
  </si>
  <si>
    <t>20357</t>
  </si>
  <si>
    <t>Santa Ana Tavela</t>
  </si>
  <si>
    <t>20358</t>
  </si>
  <si>
    <t>Santa Ana Tlapacoyan</t>
  </si>
  <si>
    <t>20359</t>
  </si>
  <si>
    <t>Santa Ana Yareni</t>
  </si>
  <si>
    <t>20360</t>
  </si>
  <si>
    <t>Santa Ana Zegache</t>
  </si>
  <si>
    <t>20361</t>
  </si>
  <si>
    <t>Santa Catalina Quierí</t>
  </si>
  <si>
    <t>20362</t>
  </si>
  <si>
    <t>Santa Catarina Cuixtla</t>
  </si>
  <si>
    <t>20363</t>
  </si>
  <si>
    <t>Santa Catarina Ixtepeji</t>
  </si>
  <si>
    <t>20364</t>
  </si>
  <si>
    <t>Santa Catarina Juquila</t>
  </si>
  <si>
    <t>20365</t>
  </si>
  <si>
    <t>Santa Catarina Lachatao</t>
  </si>
  <si>
    <t>20366</t>
  </si>
  <si>
    <t>Santa Catarina Loxicha</t>
  </si>
  <si>
    <t>20367</t>
  </si>
  <si>
    <t>Santa Catarina Mechoacán</t>
  </si>
  <si>
    <t>20368</t>
  </si>
  <si>
    <t>Santa Catarina Minas</t>
  </si>
  <si>
    <t>20369</t>
  </si>
  <si>
    <t>Santa Catarina Quiané</t>
  </si>
  <si>
    <t>20370</t>
  </si>
  <si>
    <t>Santa Catarina Tayata</t>
  </si>
  <si>
    <t>20371</t>
  </si>
  <si>
    <t>Santa Catarina Ticuá</t>
  </si>
  <si>
    <t>20372</t>
  </si>
  <si>
    <t>Santa Catarina Yosonotú</t>
  </si>
  <si>
    <t>20373</t>
  </si>
  <si>
    <t>Santa Catarina Zapoquila</t>
  </si>
  <si>
    <t>20374</t>
  </si>
  <si>
    <t>Santa Cruz Acatepec</t>
  </si>
  <si>
    <t>20375</t>
  </si>
  <si>
    <t>Santa Cruz Amilpas</t>
  </si>
  <si>
    <t>20376</t>
  </si>
  <si>
    <t>Santa Cruz de Bravo</t>
  </si>
  <si>
    <t>20377</t>
  </si>
  <si>
    <t>Santa Cruz Itundujia</t>
  </si>
  <si>
    <t>20378</t>
  </si>
  <si>
    <t>Santa Cruz Mixtepec</t>
  </si>
  <si>
    <t>20379</t>
  </si>
  <si>
    <t>Santa Cruz Nundaco</t>
  </si>
  <si>
    <t>20380</t>
  </si>
  <si>
    <t>Santa Cruz Papalutla</t>
  </si>
  <si>
    <t>20381</t>
  </si>
  <si>
    <t>Santa Cruz Tacache de Mina</t>
  </si>
  <si>
    <t>20382</t>
  </si>
  <si>
    <t>Santa Cruz Tacahua</t>
  </si>
  <si>
    <t>20383</t>
  </si>
  <si>
    <t>Santa Cruz Tayata</t>
  </si>
  <si>
    <t>20384</t>
  </si>
  <si>
    <t>Santa Cruz Xitla</t>
  </si>
  <si>
    <t>20385</t>
  </si>
  <si>
    <t>Santa Cruz Xoxocotlán</t>
  </si>
  <si>
    <t>20386</t>
  </si>
  <si>
    <t>Santa Cruz Zenzontepec</t>
  </si>
  <si>
    <t>20387</t>
  </si>
  <si>
    <t>Santa Gertrudis</t>
  </si>
  <si>
    <t>20388</t>
  </si>
  <si>
    <t>Santa Inés del Monte</t>
  </si>
  <si>
    <t>20389</t>
  </si>
  <si>
    <t>Santa Inés Yatzeche</t>
  </si>
  <si>
    <t>20390</t>
  </si>
  <si>
    <t>Santa Lucía del Camino</t>
  </si>
  <si>
    <t>20391</t>
  </si>
  <si>
    <t>Santa Lucía Miahuatlán</t>
  </si>
  <si>
    <t>20392</t>
  </si>
  <si>
    <t>Santa Lucía Monteverde</t>
  </si>
  <si>
    <t>20393</t>
  </si>
  <si>
    <t>Santa Lucía Ocotlán</t>
  </si>
  <si>
    <t>20394</t>
  </si>
  <si>
    <t>Santa María Alotepec</t>
  </si>
  <si>
    <t>20395</t>
  </si>
  <si>
    <t>Santa María Apazco</t>
  </si>
  <si>
    <t>20396</t>
  </si>
  <si>
    <t>Santa María la Asunción</t>
  </si>
  <si>
    <t>20397</t>
  </si>
  <si>
    <t>Heroica Ciudad de Tlaxiaco</t>
  </si>
  <si>
    <t>20398</t>
  </si>
  <si>
    <t>Ayoquezco de Aldama</t>
  </si>
  <si>
    <t>20399</t>
  </si>
  <si>
    <t>Santa María Atzompa</t>
  </si>
  <si>
    <t>20400</t>
  </si>
  <si>
    <t>Santa María Camotlán</t>
  </si>
  <si>
    <t>20401</t>
  </si>
  <si>
    <t>Santa María Colotepec</t>
  </si>
  <si>
    <t>20402</t>
  </si>
  <si>
    <t>Santa María Cortijo</t>
  </si>
  <si>
    <t>20403</t>
  </si>
  <si>
    <t>Santa María Coyotepec</t>
  </si>
  <si>
    <t>20404</t>
  </si>
  <si>
    <t>Santa María Chachoápam</t>
  </si>
  <si>
    <t>20405</t>
  </si>
  <si>
    <t>Villa de Chilapa de Díaz</t>
  </si>
  <si>
    <t>20406</t>
  </si>
  <si>
    <t>Santa María Chilchotla</t>
  </si>
  <si>
    <t>20407</t>
  </si>
  <si>
    <t>Santa María Chimalapa</t>
  </si>
  <si>
    <t>20408</t>
  </si>
  <si>
    <t>Santa María del Rosario</t>
  </si>
  <si>
    <t>20409</t>
  </si>
  <si>
    <t>Santa María del Tule</t>
  </si>
  <si>
    <t>20410</t>
  </si>
  <si>
    <t>Santa María Ecatepec</t>
  </si>
  <si>
    <t>20411</t>
  </si>
  <si>
    <t>Santa María Guelacé</t>
  </si>
  <si>
    <t>20412</t>
  </si>
  <si>
    <t>Santa María Guienagati</t>
  </si>
  <si>
    <t>20413</t>
  </si>
  <si>
    <t>Santa María Huatulco</t>
  </si>
  <si>
    <t>20414</t>
  </si>
  <si>
    <t>Santa María Huazolotitlán</t>
  </si>
  <si>
    <t>20415</t>
  </si>
  <si>
    <t>Santa María Ipalapa</t>
  </si>
  <si>
    <t>20416</t>
  </si>
  <si>
    <t>Santa María Ixcatlán</t>
  </si>
  <si>
    <t>20417</t>
  </si>
  <si>
    <t>Santa María Jacatepec</t>
  </si>
  <si>
    <t>20418</t>
  </si>
  <si>
    <t>Santa María Jalapa del Marqués</t>
  </si>
  <si>
    <t>20419</t>
  </si>
  <si>
    <t>Santa María Jaltianguis</t>
  </si>
  <si>
    <t>20420</t>
  </si>
  <si>
    <t>Santa María Lachixío</t>
  </si>
  <si>
    <t>20421</t>
  </si>
  <si>
    <t>Santa María Mixtequilla</t>
  </si>
  <si>
    <t>20422</t>
  </si>
  <si>
    <t>Santa María Nativitas</t>
  </si>
  <si>
    <t>20423</t>
  </si>
  <si>
    <t>Santa María Nduayaco</t>
  </si>
  <si>
    <t>20424</t>
  </si>
  <si>
    <t>Santa María Ozolotepec</t>
  </si>
  <si>
    <t>20425</t>
  </si>
  <si>
    <t>Santa María Pápalo</t>
  </si>
  <si>
    <t>20426</t>
  </si>
  <si>
    <t>Santa María Peñoles</t>
  </si>
  <si>
    <t>20427</t>
  </si>
  <si>
    <t>Santa María Petapa</t>
  </si>
  <si>
    <t>20428</t>
  </si>
  <si>
    <t>Santa María Quiegolani</t>
  </si>
  <si>
    <t>20429</t>
  </si>
  <si>
    <t>Santa María Sola</t>
  </si>
  <si>
    <t>20430</t>
  </si>
  <si>
    <t>Santa María Tataltepec</t>
  </si>
  <si>
    <t>20431</t>
  </si>
  <si>
    <t>Santa María Tecomavaca</t>
  </si>
  <si>
    <t>20432</t>
  </si>
  <si>
    <t>Santa María Temaxcalapa</t>
  </si>
  <si>
    <t>20433</t>
  </si>
  <si>
    <t>Santa María Temaxcaltepec</t>
  </si>
  <si>
    <t>20434</t>
  </si>
  <si>
    <t>Santa María Teopoxco</t>
  </si>
  <si>
    <t>20435</t>
  </si>
  <si>
    <t>Santa María Tepantlali</t>
  </si>
  <si>
    <t>20436</t>
  </si>
  <si>
    <t>Santa María Texcatitlán</t>
  </si>
  <si>
    <t>20437</t>
  </si>
  <si>
    <t>Santa María Tlahuitoltepec</t>
  </si>
  <si>
    <t>20438</t>
  </si>
  <si>
    <t>Santa María Tlalixtac</t>
  </si>
  <si>
    <t>20439</t>
  </si>
  <si>
    <t>Santa María Tonameca</t>
  </si>
  <si>
    <t>20440</t>
  </si>
  <si>
    <t>Santa María Totolapilla</t>
  </si>
  <si>
    <t>20441</t>
  </si>
  <si>
    <t>Santa María Xadani</t>
  </si>
  <si>
    <t>20442</t>
  </si>
  <si>
    <t>Santa María Yalina</t>
  </si>
  <si>
    <t>20443</t>
  </si>
  <si>
    <t>Santa María Yavesía</t>
  </si>
  <si>
    <t>20444</t>
  </si>
  <si>
    <t>Santa María Yolotepec</t>
  </si>
  <si>
    <t>20445</t>
  </si>
  <si>
    <t>Santa María Yosoyúa</t>
  </si>
  <si>
    <t>20446</t>
  </si>
  <si>
    <t>Santa María Yucuhiti</t>
  </si>
  <si>
    <t>20447</t>
  </si>
  <si>
    <t>Santa María Zacatepec</t>
  </si>
  <si>
    <t>20448</t>
  </si>
  <si>
    <t>Santa María Zaniza</t>
  </si>
  <si>
    <t>20449</t>
  </si>
  <si>
    <t>Santa María Zoquitlán</t>
  </si>
  <si>
    <t>20450</t>
  </si>
  <si>
    <t>Santiago Amoltepec</t>
  </si>
  <si>
    <t>20451</t>
  </si>
  <si>
    <t>Santiago Apoala</t>
  </si>
  <si>
    <t>20452</t>
  </si>
  <si>
    <t>Santiago Apóstol</t>
  </si>
  <si>
    <t>20453</t>
  </si>
  <si>
    <t>Santiago Astata</t>
  </si>
  <si>
    <t>20454</t>
  </si>
  <si>
    <t>Santiago Atitlán</t>
  </si>
  <si>
    <t>20455</t>
  </si>
  <si>
    <t>Santiago Ayuquililla</t>
  </si>
  <si>
    <t>20456</t>
  </si>
  <si>
    <t>Santiago Cacaloxtepec</t>
  </si>
  <si>
    <t>20457</t>
  </si>
  <si>
    <t>Santiago Camotlán</t>
  </si>
  <si>
    <t>20458</t>
  </si>
  <si>
    <t>Santiago Comaltepec</t>
  </si>
  <si>
    <t>20459</t>
  </si>
  <si>
    <t>Villa de Santiago Chazumba</t>
  </si>
  <si>
    <t>20460</t>
  </si>
  <si>
    <t>Santiago Choápam</t>
  </si>
  <si>
    <t>20461</t>
  </si>
  <si>
    <t>Santiago del Río</t>
  </si>
  <si>
    <t>20462</t>
  </si>
  <si>
    <t>Santiago Huajolotitlán</t>
  </si>
  <si>
    <t>20463</t>
  </si>
  <si>
    <t>Santiago Huauclilla</t>
  </si>
  <si>
    <t>20464</t>
  </si>
  <si>
    <t>Santiago Ihuitlán Plumas</t>
  </si>
  <si>
    <t>20465</t>
  </si>
  <si>
    <t>Santiago Ixcuintepec</t>
  </si>
  <si>
    <t>20466</t>
  </si>
  <si>
    <t>Santiago Ixtayutla</t>
  </si>
  <si>
    <t>20467</t>
  </si>
  <si>
    <t>Santiago Jamiltepec</t>
  </si>
  <si>
    <t>20468</t>
  </si>
  <si>
    <t>Santiago Jocotepec</t>
  </si>
  <si>
    <t>20469</t>
  </si>
  <si>
    <t>Santiago Juxtlahuaca</t>
  </si>
  <si>
    <t>20470</t>
  </si>
  <si>
    <t>Santiago Lachiguiri</t>
  </si>
  <si>
    <t>20471</t>
  </si>
  <si>
    <t>Santiago Lalopa</t>
  </si>
  <si>
    <t>20472</t>
  </si>
  <si>
    <t>Santiago Laollaga</t>
  </si>
  <si>
    <t>20473</t>
  </si>
  <si>
    <t>Santiago Laxopa</t>
  </si>
  <si>
    <t>20474</t>
  </si>
  <si>
    <t>Santiago Llano Grande</t>
  </si>
  <si>
    <t>20475</t>
  </si>
  <si>
    <t>Santiago Matatlán</t>
  </si>
  <si>
    <t>20476</t>
  </si>
  <si>
    <t>Santiago Miltepec</t>
  </si>
  <si>
    <t>20477</t>
  </si>
  <si>
    <t>Santiago Minas</t>
  </si>
  <si>
    <t>20478</t>
  </si>
  <si>
    <t>Santiago Nacaltepec</t>
  </si>
  <si>
    <t>20479</t>
  </si>
  <si>
    <t>Santiago Nejapilla</t>
  </si>
  <si>
    <t>20480</t>
  </si>
  <si>
    <t>Santiago Nundiche</t>
  </si>
  <si>
    <t>20481</t>
  </si>
  <si>
    <t>Santiago Nuyoó</t>
  </si>
  <si>
    <t>20482</t>
  </si>
  <si>
    <t>Santiago Pinotepa Nacional</t>
  </si>
  <si>
    <t>20483</t>
  </si>
  <si>
    <t>Santiago Suchilquitongo</t>
  </si>
  <si>
    <t>20484</t>
  </si>
  <si>
    <t>Santiago Tamazola</t>
  </si>
  <si>
    <t>20485</t>
  </si>
  <si>
    <t>Santiago Tapextla</t>
  </si>
  <si>
    <t>20486</t>
  </si>
  <si>
    <t>Villa Tejúpam de la Unión</t>
  </si>
  <si>
    <t>20487</t>
  </si>
  <si>
    <t>Santiago Tenango</t>
  </si>
  <si>
    <t>20488</t>
  </si>
  <si>
    <t>Santiago Tepetlapa</t>
  </si>
  <si>
    <t>20489</t>
  </si>
  <si>
    <t>Santiago Tetepec</t>
  </si>
  <si>
    <t>20490</t>
  </si>
  <si>
    <t>Santiago Texcalcingo</t>
  </si>
  <si>
    <t>20491</t>
  </si>
  <si>
    <t>Santiago Textitlán</t>
  </si>
  <si>
    <t>20492</t>
  </si>
  <si>
    <t>Santiago Tilantongo</t>
  </si>
  <si>
    <t>20493</t>
  </si>
  <si>
    <t>Santiago Tillo</t>
  </si>
  <si>
    <t>20494</t>
  </si>
  <si>
    <t>Santiago Tlazoyaltepec</t>
  </si>
  <si>
    <t>20495</t>
  </si>
  <si>
    <t>Santiago Xanica</t>
  </si>
  <si>
    <t>20496</t>
  </si>
  <si>
    <t>Santiago Xiacuí</t>
  </si>
  <si>
    <t>20497</t>
  </si>
  <si>
    <t>Santiago Yaitepec</t>
  </si>
  <si>
    <t>20498</t>
  </si>
  <si>
    <t>Santiago Yaveo</t>
  </si>
  <si>
    <t>20499</t>
  </si>
  <si>
    <t>Santiago Yolomécatl</t>
  </si>
  <si>
    <t>20500</t>
  </si>
  <si>
    <t>Santiago Yosondúa</t>
  </si>
  <si>
    <t>20501</t>
  </si>
  <si>
    <t>Santiago Yucuyachi</t>
  </si>
  <si>
    <t>20502</t>
  </si>
  <si>
    <t>Santiago Zacatepec</t>
  </si>
  <si>
    <t>20503</t>
  </si>
  <si>
    <t>Santiago Zoochila</t>
  </si>
  <si>
    <t>20504</t>
  </si>
  <si>
    <t>Nuevo Zoquiápam</t>
  </si>
  <si>
    <t>20505</t>
  </si>
  <si>
    <t>Santo Domingo Ingenio</t>
  </si>
  <si>
    <t>20506</t>
  </si>
  <si>
    <t>Santo Domingo Albarradas</t>
  </si>
  <si>
    <t>20507</t>
  </si>
  <si>
    <t>Santo Domingo Armenta</t>
  </si>
  <si>
    <t>20508</t>
  </si>
  <si>
    <t>Santo Domingo Chihuitán</t>
  </si>
  <si>
    <t>20509</t>
  </si>
  <si>
    <t>Santo Domingo de Morelos</t>
  </si>
  <si>
    <t>20510</t>
  </si>
  <si>
    <t>Santo Domingo Ixcatlán</t>
  </si>
  <si>
    <t>20511</t>
  </si>
  <si>
    <t>Santo Domingo Nuxaá</t>
  </si>
  <si>
    <t>20512</t>
  </si>
  <si>
    <t>Santo Domingo Ozolotepec</t>
  </si>
  <si>
    <t>20513</t>
  </si>
  <si>
    <t>Santo Domingo Petapa</t>
  </si>
  <si>
    <t>20514</t>
  </si>
  <si>
    <t>Santo Domingo Roayaga</t>
  </si>
  <si>
    <t>20515</t>
  </si>
  <si>
    <t>Santo Domingo Tehuantepec</t>
  </si>
  <si>
    <t>20516</t>
  </si>
  <si>
    <t>Santo Domingo Teojomulco</t>
  </si>
  <si>
    <t>20517</t>
  </si>
  <si>
    <t>Santo Domingo Tepuxtepec</t>
  </si>
  <si>
    <t>20518</t>
  </si>
  <si>
    <t>Santo Domingo Tlatayápam</t>
  </si>
  <si>
    <t>20519</t>
  </si>
  <si>
    <t>Santo Domingo Tomaltepec</t>
  </si>
  <si>
    <t>20520</t>
  </si>
  <si>
    <t>Santo Domingo Tonalá</t>
  </si>
  <si>
    <t>20521</t>
  </si>
  <si>
    <t>Santo Domingo Tonaltepec</t>
  </si>
  <si>
    <t>20522</t>
  </si>
  <si>
    <t>Santo Domingo Xagacía</t>
  </si>
  <si>
    <t>20523</t>
  </si>
  <si>
    <t>Santo Domingo Yanhuitlán</t>
  </si>
  <si>
    <t>20524</t>
  </si>
  <si>
    <t>Santo Domingo Yodohino</t>
  </si>
  <si>
    <t>20525</t>
  </si>
  <si>
    <t>Santo Domingo Zanatepec</t>
  </si>
  <si>
    <t>20526</t>
  </si>
  <si>
    <t>Santos Reyes Nopala</t>
  </si>
  <si>
    <t>20527</t>
  </si>
  <si>
    <t>Santos Reyes Pápalo</t>
  </si>
  <si>
    <t>20528</t>
  </si>
  <si>
    <t>Santos Reyes Tepejillo</t>
  </si>
  <si>
    <t>20529</t>
  </si>
  <si>
    <t>Santos Reyes Yucuná</t>
  </si>
  <si>
    <t>20530</t>
  </si>
  <si>
    <t>Santo Tomás Jalieza</t>
  </si>
  <si>
    <t>20531</t>
  </si>
  <si>
    <t>Santo Tomás Mazaltepec</t>
  </si>
  <si>
    <t>20532</t>
  </si>
  <si>
    <t>Santo Tomás Ocotepec</t>
  </si>
  <si>
    <t>20533</t>
  </si>
  <si>
    <t>Santo Tomás Tamazulapan</t>
  </si>
  <si>
    <t>20534</t>
  </si>
  <si>
    <t>San Vicente Coatlán</t>
  </si>
  <si>
    <t>20535</t>
  </si>
  <si>
    <t>San Vicente Lachixío</t>
  </si>
  <si>
    <t>20536</t>
  </si>
  <si>
    <t>San Vicente Nuñú</t>
  </si>
  <si>
    <t>20537</t>
  </si>
  <si>
    <t>Silacayoápam</t>
  </si>
  <si>
    <t>20538</t>
  </si>
  <si>
    <t>Sitio de Xitlapehua</t>
  </si>
  <si>
    <t>20539</t>
  </si>
  <si>
    <t>Soledad Etla</t>
  </si>
  <si>
    <t>20540</t>
  </si>
  <si>
    <t>Villa de Tamazulápam del Progreso</t>
  </si>
  <si>
    <t>20541</t>
  </si>
  <si>
    <t>Tanetze de Zaragoza</t>
  </si>
  <si>
    <t>20542</t>
  </si>
  <si>
    <t>Taniche</t>
  </si>
  <si>
    <t>20543</t>
  </si>
  <si>
    <t>Tataltepec de Valdés</t>
  </si>
  <si>
    <t>20544</t>
  </si>
  <si>
    <t>Teococuilco de Marcos Pérez</t>
  </si>
  <si>
    <t>20545</t>
  </si>
  <si>
    <t>Teotitlán de Flores Magón</t>
  </si>
  <si>
    <t>20546</t>
  </si>
  <si>
    <t>Teotitlán del Valle</t>
  </si>
  <si>
    <t>20547</t>
  </si>
  <si>
    <t>Teotongo</t>
  </si>
  <si>
    <t>20548</t>
  </si>
  <si>
    <t>Tepelmeme Villa de Morelos</t>
  </si>
  <si>
    <t>20549</t>
  </si>
  <si>
    <t>Heroica Villa Tezoatlán de Segura y Luna, Cuna de la Independencia de Oaxaca</t>
  </si>
  <si>
    <t>20550</t>
  </si>
  <si>
    <t>San Jerónimo Tlacochahuaya</t>
  </si>
  <si>
    <t>20551</t>
  </si>
  <si>
    <t>Tlacolula de Matamoros</t>
  </si>
  <si>
    <t>20552</t>
  </si>
  <si>
    <t>Tlacotepec Plumas</t>
  </si>
  <si>
    <t>20553</t>
  </si>
  <si>
    <t>Tlalixtac de Cabrera</t>
  </si>
  <si>
    <t>20554</t>
  </si>
  <si>
    <t>Totontepec Villa de Morelos</t>
  </si>
  <si>
    <t>20555</t>
  </si>
  <si>
    <t>Trinidad Zaachila</t>
  </si>
  <si>
    <t>20556</t>
  </si>
  <si>
    <t>La Trinidad Vista Hermosa</t>
  </si>
  <si>
    <t>20557</t>
  </si>
  <si>
    <t>Unión Hidalgo</t>
  </si>
  <si>
    <t>20558</t>
  </si>
  <si>
    <t>Valerio Trujano</t>
  </si>
  <si>
    <t>20559</t>
  </si>
  <si>
    <t>San Juan Bautista Valle Nacional</t>
  </si>
  <si>
    <t>20560</t>
  </si>
  <si>
    <t>Villa Díaz Ordaz</t>
  </si>
  <si>
    <t>20561</t>
  </si>
  <si>
    <t>Yaxe</t>
  </si>
  <si>
    <t>20562</t>
  </si>
  <si>
    <t>Magdalena Yodocono de Porfirio Díaz</t>
  </si>
  <si>
    <t>20563</t>
  </si>
  <si>
    <t>Yogana</t>
  </si>
  <si>
    <t>20564</t>
  </si>
  <si>
    <t>Yutanduchi de Guerrero</t>
  </si>
  <si>
    <t>20565</t>
  </si>
  <si>
    <t>Villa de Zaachila</t>
  </si>
  <si>
    <t>20566</t>
  </si>
  <si>
    <t>San Mateo Yucutindoo</t>
  </si>
  <si>
    <t>20567</t>
  </si>
  <si>
    <t>Zapotitlán Lagunas</t>
  </si>
  <si>
    <t>20568</t>
  </si>
  <si>
    <t>Zapotitlán Palmas</t>
  </si>
  <si>
    <t>20569</t>
  </si>
  <si>
    <t>Santa Inés de Zaragoza</t>
  </si>
  <si>
    <t>20570</t>
  </si>
  <si>
    <t>Zimatlán de Álvarez</t>
  </si>
  <si>
    <r>
      <t xml:space="preserve">Informantes
</t>
    </r>
    <r>
      <rPr>
        <i/>
        <sz val="8"/>
        <rFont val="Arial"/>
        <family val="2"/>
      </rPr>
      <t>(Responde: institución(es) o unidad(es) administrativa(s) encargada(s) o integradora(s) de la información sobre los alojamientos de asistencia social operados por la Administración Pública de la entidad federativa)</t>
    </r>
  </si>
  <si>
    <t>INFORMANTE BÁSICO</t>
  </si>
  <si>
    <t>FIRMA Y SELLO</t>
  </si>
  <si>
    <t>(Persona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</si>
  <si>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VoBo. a la información contenida en el presente cuestionario</t>
  </si>
  <si>
    <r>
      <t xml:space="preserve">Título </t>
    </r>
    <r>
      <rPr>
        <i/>
        <sz val="8"/>
        <rFont val="Arial"/>
        <family val="2"/>
      </rPr>
      <t>(Lic., Mtro(a)., Dr(a)., Ing., C., Sr(a)., etc.)</t>
    </r>
    <r>
      <rPr>
        <sz val="9"/>
        <rFont val="Arial"/>
        <family val="2"/>
      </rPr>
      <t>:</t>
    </r>
  </si>
  <si>
    <t>FIRMA</t>
  </si>
  <si>
    <t>Nombre(s):</t>
  </si>
  <si>
    <t>Primer apellido:</t>
  </si>
  <si>
    <t>Segundo apellido:</t>
  </si>
  <si>
    <t>Institución u órgano:</t>
  </si>
  <si>
    <t>INFORMANTE COMPLEMENTARIO 1</t>
  </si>
  <si>
    <t>(Persona servidora pública que, por las funciones que tiene asignadas dentro de la institución, es la principal productora y/o integradora de la información correspondiente a la presente sección y, cuando menos, se encuentra en el segundo o tercer nivel jerárquico de la misma. Nota: en caso de no requerir al "Informante Complementario 1" deje las siguientes celdas en blanco)</t>
  </si>
  <si>
    <t>INFORMANTE COMPLEMENTARIO 2</t>
  </si>
  <si>
    <t>(Persona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 Nota: en caso de no requerir al "Informante Complementario 2" deje las siguientes celdas en blanco)</t>
  </si>
  <si>
    <t>OBSERVACIONES:</t>
  </si>
  <si>
    <r>
      <t xml:space="preserve">Participantes
</t>
    </r>
    <r>
      <rPr>
        <i/>
        <sz val="8"/>
        <rFont val="Arial"/>
        <family val="2"/>
      </rPr>
      <t>(Registrar a las personas servidoras públicas y áreas que participaron en la integración de la información y/o en el llenado de los reactivos que se solicitan en la presente sección. En caso de que las personas servidoras públicas registradas como informantes básico y complementarios hayan integrado información, o llenado algunas preguntas, también deben registrarse en el presente apartado)</t>
    </r>
  </si>
  <si>
    <t>Personas servidoras públicas que participaron en el llenado de la sección</t>
  </si>
  <si>
    <t>Instrucciones de llenado:</t>
  </si>
  <si>
    <r>
      <rPr>
        <b/>
        <i/>
        <sz val="8"/>
        <rFont val="Arial"/>
        <family val="2"/>
      </rPr>
      <t>Título:</t>
    </r>
    <r>
      <rPr>
        <i/>
        <sz val="8"/>
        <rFont val="Arial"/>
        <family val="2"/>
      </rPr>
      <t xml:space="preserve"> anotar el grado escolar o el formalismo para referirse a la persona participante: Licenciado(a), Maestro(a), Doctor(a), Ingeniero(a), Ciudadano(a), Señor(a), etcétera.</t>
    </r>
  </si>
  <si>
    <r>
      <rPr>
        <b/>
        <i/>
        <sz val="8"/>
        <rFont val="Arial"/>
        <family val="2"/>
      </rPr>
      <t xml:space="preserve">Nombre, primer y segundo apellido: </t>
    </r>
    <r>
      <rPr>
        <i/>
        <sz val="8"/>
        <rFont val="Arial"/>
        <family val="2"/>
      </rPr>
      <t>escribir los datos completos, sin abreviaturas y con acentos.</t>
    </r>
  </si>
  <si>
    <r>
      <rPr>
        <b/>
        <i/>
        <sz val="8"/>
        <rFont val="Arial"/>
        <family val="2"/>
      </rPr>
      <t xml:space="preserve">Unidad administrativa de adscripción: </t>
    </r>
    <r>
      <rPr>
        <i/>
        <sz val="8"/>
        <rFont val="Arial"/>
        <family val="2"/>
      </rPr>
      <t>incluir el nombre completo de la unidad administrativa o área, tal como aparece en su estructura orgánica.</t>
    </r>
  </si>
  <si>
    <r>
      <rPr>
        <b/>
        <i/>
        <sz val="8"/>
        <rFont val="Arial"/>
        <family val="2"/>
      </rPr>
      <t xml:space="preserve">Cargo o puesto: </t>
    </r>
    <r>
      <rPr>
        <i/>
        <sz val="8"/>
        <rFont val="Arial"/>
        <family val="2"/>
      </rPr>
      <t>incluir el nombre completo del cargo o puesto desempeñado.</t>
    </r>
  </si>
  <si>
    <r>
      <rPr>
        <b/>
        <i/>
        <sz val="8"/>
        <rFont val="Arial"/>
        <family val="2"/>
      </rPr>
      <t xml:space="preserve">Correo electrónico: </t>
    </r>
    <r>
      <rPr>
        <i/>
        <sz val="8"/>
        <rFont val="Arial"/>
        <family val="2"/>
      </rPr>
      <t>registrar preferentemente el correo institucional de la persona participante, evitando cuentas genéricas o personales.</t>
    </r>
  </si>
  <si>
    <r>
      <rPr>
        <b/>
        <i/>
        <sz val="8"/>
        <rFont val="Arial"/>
        <family val="2"/>
      </rPr>
      <t>Sección y/o preguntas en las que participó:</t>
    </r>
    <r>
      <rPr>
        <i/>
        <sz val="8"/>
        <rFont val="Arial"/>
        <family val="2"/>
      </rPr>
      <t xml:space="preserve"> registrar la sección, subsección, apartado, subapartado y/o preguntas en las que participó, conforme a lo siguiente:</t>
    </r>
  </si>
  <si>
    <t>a) Para referirse a preguntas individuales, anotar el número de la pregunta anteponiendo la letra "P", separando con coma en caso de ser varias preguntas. Ejemplo: P1.1, P1.3, P1.8.
b) Si participó en el llenado de todo el cuestionario, anotar la palabra "Todas".
c) Si participó en el llenado de todas las preguntas de una sección, subsección, apartado y/o subapartado, anotar la nomenclatura correspondiente, separando con comas en caso de que sean dos o más. Ejemplo: I, I.2, I.3.1, I.4.1.1.
d) En caso de que su participación incluya secciones, subsecciones, apartados o subapartados completos, así como algunas preguntas específicas, anotar de forma combinada. Ejemplo: I, II.2, I.4.2, P1.25, P1.26.</t>
  </si>
  <si>
    <t>Principales fuentes de información utilizadas para la integración de información proporcionada:</t>
  </si>
  <si>
    <r>
      <t xml:space="preserve">- Por </t>
    </r>
    <r>
      <rPr>
        <b/>
        <i/>
        <sz val="8"/>
        <rFont val="Arial"/>
        <family val="2"/>
      </rPr>
      <t xml:space="preserve">fuente principal </t>
    </r>
    <r>
      <rPr>
        <i/>
        <sz val="8"/>
        <rFont val="Arial"/>
        <family val="2"/>
      </rPr>
      <t xml:space="preserve">debe considerarse la fuente con la cual se genera toda o la mayor cantidad de información proporcionada, mientras que por </t>
    </r>
    <r>
      <rPr>
        <b/>
        <i/>
        <sz val="8"/>
        <rFont val="Arial"/>
        <family val="2"/>
      </rPr>
      <t xml:space="preserve">fuentes secundarias </t>
    </r>
    <r>
      <rPr>
        <i/>
        <sz val="8"/>
        <rFont val="Arial"/>
        <family val="2"/>
      </rPr>
      <t>debe considerar aquellas de las cuales se obtiene el resto de información (cuando hay más de una fuente).</t>
    </r>
  </si>
  <si>
    <r>
      <t xml:space="preserve">- En la columna </t>
    </r>
    <r>
      <rPr>
        <b/>
        <i/>
        <sz val="8"/>
        <rFont val="Arial"/>
        <family val="2"/>
      </rPr>
      <t xml:space="preserve">Nombre de la fuente </t>
    </r>
    <r>
      <rPr>
        <i/>
        <sz val="8"/>
        <rFont val="Arial"/>
        <family val="2"/>
      </rPr>
      <t>debe</t>
    </r>
    <r>
      <rPr>
        <b/>
        <i/>
        <sz val="8"/>
        <rFont val="Arial"/>
        <family val="2"/>
      </rPr>
      <t xml:space="preserve"> </t>
    </r>
    <r>
      <rPr>
        <i/>
        <sz val="8"/>
        <rFont val="Arial"/>
        <family val="2"/>
      </rPr>
      <t xml:space="preserve">anotar el nombre o descripción de la fuente principal y, en su caso, de las secundarias a partir de la(s) cual(es) se obtiene la información requerida en el presente instrumento de captación, y que la persona participante proporcionó. </t>
    </r>
  </si>
  <si>
    <r>
      <t xml:space="preserve">- En la columna </t>
    </r>
    <r>
      <rPr>
        <b/>
        <i/>
        <sz val="8"/>
        <rFont val="Arial"/>
        <family val="2"/>
      </rPr>
      <t>Tipo de fuente</t>
    </r>
    <r>
      <rPr>
        <i/>
        <sz val="8"/>
        <rFont val="Arial"/>
        <family val="2"/>
      </rPr>
      <t xml:space="preserve"> debe clasificar esa fuente según los tipos establecidos en el catálogo siguiente, con base en las características que más se adapten a la fuente utilizada (seleccionar de la lista desplegable el tipo): </t>
    </r>
  </si>
  <si>
    <r>
      <rPr>
        <b/>
        <i/>
        <sz val="8"/>
        <rFont val="Arial"/>
        <family val="2"/>
      </rPr>
      <t>Sistema informático propio:</t>
    </r>
    <r>
      <rPr>
        <i/>
        <sz val="8"/>
        <rFont val="Arial"/>
        <family val="2"/>
      </rPr>
      <t xml:space="preserve"> corresponde a una solución informática que haya sido desarrollada de manera específica para los fines de la institución, ya sea de forma interna o por un tercero, y tenga el propósito de almacenar o procesar la información generada o utilizada por la institución.
</t>
    </r>
    <r>
      <rPr>
        <b/>
        <i/>
        <sz val="8"/>
        <rFont val="Arial"/>
        <family val="2"/>
      </rPr>
      <t>Software comercial especializado:</t>
    </r>
    <r>
      <rPr>
        <i/>
        <sz val="8"/>
        <rFont val="Arial"/>
        <family val="2"/>
      </rPr>
      <t xml:space="preserve"> se refiere a algún programa o plataforma comercial diseñada o gestionada por un tercero ajeno a la institución, que sirve para los fines de almacenamiento y procesamiento de su información, sin ser un desarrollo exclusivo para la misma.
</t>
    </r>
    <r>
      <rPr>
        <b/>
        <i/>
        <sz val="8"/>
        <rFont val="Arial"/>
        <family val="2"/>
      </rPr>
      <t>Base de datos u hojas de cálculo estructuradas y estandarizadas:</t>
    </r>
    <r>
      <rPr>
        <i/>
        <sz val="8"/>
        <rFont val="Arial"/>
        <family val="2"/>
      </rPr>
      <t xml:space="preserve"> se refiere a la existencia de bases de datos, tablas o conjunto de datos planos que se encuentran estructurados y estandarizados, permitiendo su explotación o consulta a través de softwares estadísticos o de bases de datos (incluye tablas dinámicas, programación de macros en VBA, formularios y BD en Access o similares).
</t>
    </r>
    <r>
      <rPr>
        <b/>
        <i/>
        <sz val="8"/>
        <rFont val="Arial"/>
        <family val="2"/>
      </rPr>
      <t>Hojas de cálculo no estructuradas o no estandarizadas:</t>
    </r>
    <r>
      <rPr>
        <i/>
        <sz val="8"/>
        <rFont val="Arial"/>
        <family val="2"/>
      </rPr>
      <t xml:space="preserve"> corresponde a que la fuente de información son libros u hojas de Excel que concentran información generada por la institución y es consultada de forma directa sin posibilidad de hacer consultas de forma masiva o de un conjunto de datos. 
</t>
    </r>
    <r>
      <rPr>
        <b/>
        <i/>
        <sz val="8"/>
        <rFont val="Arial"/>
        <family val="2"/>
      </rPr>
      <t>Libro de gobierno en formato electrónico:</t>
    </r>
    <r>
      <rPr>
        <i/>
        <sz val="8"/>
        <rFont val="Arial"/>
        <family val="2"/>
      </rPr>
      <t xml:space="preserve"> corresponde a los libros o documentos en formato electrónico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 xml:space="preserve">Libro de gobierno en papel: </t>
    </r>
    <r>
      <rPr>
        <i/>
        <sz val="8"/>
        <rFont val="Arial"/>
        <family val="2"/>
      </rPr>
      <t xml:space="preserve">corresponde a los libros o documentos físicos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Bitácora en documento de texto electrónico:</t>
    </r>
    <r>
      <rPr>
        <i/>
        <sz val="8"/>
        <rFont val="Arial"/>
        <family val="2"/>
      </rPr>
      <t xml:space="preserve"> se refiere al registro o fuente en la que la información contenida está registrada en documentos electrónicos sin la formalidad de un libro de gobierno y que se utiliza para las actividades cotidianas del área o institución que proporciona la información.
</t>
    </r>
    <r>
      <rPr>
        <b/>
        <i/>
        <sz val="8"/>
        <rFont val="Arial"/>
        <family val="2"/>
      </rPr>
      <t>Bitácora en documento de texto en papel:</t>
    </r>
    <r>
      <rPr>
        <i/>
        <sz val="8"/>
        <rFont val="Arial"/>
        <family val="2"/>
      </rPr>
      <t xml:space="preserve"> se refiere al registro o fuente en la que la información contenida está registrada en documentos físicos sin la formalidad de un libro de gobierno y que se utiliza para las actividades cotidianas del área o institución que proporciona la información.
</t>
    </r>
    <r>
      <rPr>
        <b/>
        <i/>
        <sz val="8"/>
        <rFont val="Arial"/>
        <family val="2"/>
      </rPr>
      <t>De palabra:</t>
    </r>
    <r>
      <rPr>
        <i/>
        <sz val="8"/>
        <rFont val="Arial"/>
        <family val="2"/>
      </rPr>
      <t xml:space="preserve"> corresponde a cuando no existe una documentación o registro físico o electrónico y la información se obtiene "de palabra", es decir, la información se obtiene directamente de las personas involucradas en las actividades (ellas son la fuente) y está supeditada a la memoria de las personas servidoras públicas, no existiendo evidencia documental de lo reportado.
</t>
    </r>
    <r>
      <rPr>
        <b/>
        <i/>
        <sz val="8"/>
        <rFont val="Arial"/>
        <family val="2"/>
      </rPr>
      <t>Otra:</t>
    </r>
    <r>
      <rPr>
        <i/>
        <sz val="8"/>
        <rFont val="Arial"/>
        <family val="2"/>
      </rPr>
      <t xml:space="preserve"> se debe seleccionar cuando ninguno de los tipos de fuente listados anteriormente responde a las características de la fuente o medio de registro que es utilizado por el área o institución participante para el registro de la información proporcionada en este instrumento de captación.</t>
    </r>
  </si>
  <si>
    <t>En caso de que seleccione en la categoría "Otra" en alguna de las columnas "Tipo de fuente", favor de especificar ese otro tipo de fuente(s) en la columna "Comentarios o especificaciones sobre el tipo de fuente".</t>
  </si>
  <si>
    <t xml:space="preserve">No. </t>
  </si>
  <si>
    <t>Título</t>
  </si>
  <si>
    <t>Nombre(s)</t>
  </si>
  <si>
    <t>Primer apellido</t>
  </si>
  <si>
    <t>Segundo apellido</t>
  </si>
  <si>
    <t xml:space="preserve">Unidad administrativa de adscripción </t>
  </si>
  <si>
    <t xml:space="preserve">Cargo o puesto </t>
  </si>
  <si>
    <t>Correo electrónico</t>
  </si>
  <si>
    <t>Sección y/o preguntas en las que participó</t>
  </si>
  <si>
    <t>Principales fuentes utilizadas para la integración de la información proporcionada</t>
  </si>
  <si>
    <t>Fuente principal</t>
  </si>
  <si>
    <t>Fuente secundaria 1</t>
  </si>
  <si>
    <t>Fuente secundaria 2</t>
  </si>
  <si>
    <t>Comentarios o especificaciones sobre el tipo de fuente</t>
  </si>
  <si>
    <t>Nombre de la fuente</t>
  </si>
  <si>
    <t>Tipo de fuente</t>
  </si>
  <si>
    <t>Ej.</t>
  </si>
  <si>
    <t>Licenciada</t>
  </si>
  <si>
    <t>Hernández</t>
  </si>
  <si>
    <t>Dirección General de Administración</t>
  </si>
  <si>
    <t>Directora de Recursos Financieros</t>
  </si>
  <si>
    <t>hernandezg@dgsp.gob.mx</t>
  </si>
  <si>
    <t>I, II.2, I.4.2, P1.25, P1.26</t>
  </si>
  <si>
    <t>Control de nómina</t>
  </si>
  <si>
    <t>Base de datos u hojas de cálculo estructuradas y estandarizadas</t>
  </si>
  <si>
    <t>Sistema de control financiero</t>
  </si>
  <si>
    <t>Sistema Informático propio</t>
  </si>
  <si>
    <t>Hojas de cálculo  no estructuradas o no estandarizadas</t>
  </si>
  <si>
    <t>1.</t>
  </si>
  <si>
    <t>2.</t>
  </si>
  <si>
    <t>Software comercial especializado</t>
  </si>
  <si>
    <t>3.</t>
  </si>
  <si>
    <t>4.</t>
  </si>
  <si>
    <t>Hojas de cálculo no estructuradas o no estandarizadas</t>
  </si>
  <si>
    <t>5.</t>
  </si>
  <si>
    <t>Libro de gobierno en formato electrónico</t>
  </si>
  <si>
    <t>6.</t>
  </si>
  <si>
    <t>Libro de gobierno en papel</t>
  </si>
  <si>
    <t>7.</t>
  </si>
  <si>
    <t>Bitácora en documento de texto electrónico</t>
  </si>
  <si>
    <t>8.</t>
  </si>
  <si>
    <t>Bitácora en documento de texto en papel</t>
  </si>
  <si>
    <t>9.</t>
  </si>
  <si>
    <t>De palabra</t>
  </si>
  <si>
    <t>10.</t>
  </si>
  <si>
    <t>Otra</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</si>
  <si>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</si>
  <si>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</si>
  <si>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</si>
  <si>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</si>
  <si>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</si>
  <si>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</si>
  <si>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</si>
  <si>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</si>
  <si>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</si>
  <si>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</si>
  <si>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</si>
  <si>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</si>
  <si>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</si>
  <si>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</si>
  <si>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</si>
  <si>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</si>
  <si>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</si>
  <si>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</si>
  <si>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</si>
  <si>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</si>
  <si>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</si>
  <si>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</si>
  <si>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</si>
  <si>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</si>
  <si>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</si>
  <si>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X</t>
  </si>
  <si>
    <t>.</t>
  </si>
  <si>
    <t>XI. Alojamientos de asistencia social</t>
  </si>
  <si>
    <t>Instrucciones generales para las preguntas de la sección:</t>
  </si>
  <si>
    <r>
      <t xml:space="preserve">1.- Periodo de referencia de los datos: 
</t>
    </r>
    <r>
      <rPr>
        <b/>
        <i/>
        <sz val="8"/>
        <color theme="1"/>
        <rFont val="Arial"/>
        <family val="2"/>
      </rPr>
      <t>Durante el año:</t>
    </r>
    <r>
      <rPr>
        <i/>
        <sz val="8"/>
        <color theme="1"/>
        <rFont val="Arial"/>
        <family val="2"/>
      </rPr>
      <t xml:space="preserve"> la información se refiere a lo existente del 1 de enero al 31 de diciembre de 2022.
</t>
    </r>
    <r>
      <rPr>
        <b/>
        <i/>
        <sz val="8"/>
        <color theme="1"/>
        <rFont val="Arial"/>
        <family val="2"/>
      </rPr>
      <t>Al cierre del año:</t>
    </r>
    <r>
      <rPr>
        <i/>
        <sz val="8"/>
        <color theme="1"/>
        <rFont val="Arial"/>
        <family val="2"/>
      </rPr>
      <t xml:space="preserve"> la información se refiere a lo existente al 31 de diciembre de 2022.</t>
    </r>
  </si>
  <si>
    <t>2.- Los catálogos utilizados en el presente cuestionario corresponden a denominaciones estándar, de tal forma que si el nombre de alguna categoría no coincide exactamente con la utilizada en su institución, debe registrar los datos en aquella que sea homóloga.</t>
  </si>
  <si>
    <t>3.- Debe considerar la información relacionada con los alojamientos de asistencia social que hayan sido operados por alguna de las instituciones de la Administración Pública Estatal y hayan ejercido, total o parcialmente, recursos públicos propios de la entidad federativa.</t>
  </si>
  <si>
    <t>4.- En caso de que seleccione el código "2" o "9" en la columna "¿Operaba algún alojamiento de asistencia social?" de la pregunta 11.1, concluya la sección.</t>
  </si>
  <si>
    <t>5.- Únicamente debe considerar la información de los alojamientos de asistencia social operados por la Administración Pública de la entidad federativa que liste en la pregunta 11.2.</t>
  </si>
  <si>
    <t>6.- El listado de alojamientos de asistencia social que se despliega en las preguntas 11.3 y 11.4 corresponde al que registre como respuesta en la pregunta 11.2.</t>
  </si>
  <si>
    <t>7.- Para cada alojamiento de asistencia social, en caso de que seleccione el código "2" o "9" en la columna "¿Se ejercieron total o parcialmente recursos públicos propios de la entidad federativa?" de la pregunta 11.2, no puede registrar información en las preguntas 11.3 y 11.4.</t>
  </si>
  <si>
    <t>8.- Con excepción de la existencia de instrucciones, variables y/o catálogos específicos que prevean alguna situación particular asociada a la información requerida, en caso de que determinada categoría no se encuentre prevista en su normatividad aplicable, anote "NA" (No aplica) en las celdas correspondientes.</t>
  </si>
  <si>
    <t>9.- Con excepción de la existencia de instrucciones, variables y/o catálogos específicos que prevean alguna situación particular asociada a la información requerida,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t>
  </si>
  <si>
    <t xml:space="preserve">10.- No deje celdas en blanco, salvo en los casos en que la instrucción así lo solicite. </t>
  </si>
  <si>
    <t>Glosario de la sección:</t>
  </si>
  <si>
    <r>
      <t xml:space="preserve">1.- </t>
    </r>
    <r>
      <rPr>
        <b/>
        <i/>
        <sz val="8"/>
        <rFont val="Arial"/>
        <family val="2"/>
      </rPr>
      <t>Albergue o dormitorio público para personas en situación de calle:</t>
    </r>
    <r>
      <rPr>
        <i/>
        <sz val="8"/>
        <rFont val="Arial"/>
        <family val="2"/>
      </rPr>
      <t xml:space="preserve"> se refiere al establecimiento de asistencia social que proporciona alojamiento temporal y, en algunos casos, alimentación y otros servicios a personas desamparadas de cualquier edad que carecen de una vivienda, no tienen familiares, fueron rechazadas o maltratadas, o no tienen recursos para vivir en otro lugar.</t>
    </r>
  </si>
  <si>
    <r>
      <t xml:space="preserve">2.- </t>
    </r>
    <r>
      <rPr>
        <b/>
        <i/>
        <sz val="8"/>
        <rFont val="Arial"/>
        <family val="2"/>
      </rPr>
      <t>Albergue para familiares de personas hospitalizadas o que reciben tratamiento médico en hospitales:</t>
    </r>
    <r>
      <rPr>
        <i/>
        <sz val="8"/>
        <rFont val="Arial"/>
        <family val="2"/>
      </rPr>
      <t xml:space="preserve"> se refiere al establecimiento de asistencia social que proporciona alojamiento temporal, entre otros servicios, a personas de escasos recursos económicos o familiares de personas que requieren atención médica en hospitales o establecimientos de salud, sin distinción de sexo, edad u origen.</t>
    </r>
  </si>
  <si>
    <r>
      <t xml:space="preserve">3.- </t>
    </r>
    <r>
      <rPr>
        <b/>
        <i/>
        <sz val="8"/>
        <rFont val="Arial"/>
        <family val="2"/>
      </rPr>
      <t>Albergue para mujeres o víctimas de violencia intrafamiliar:</t>
    </r>
    <r>
      <rPr>
        <i/>
        <sz val="8"/>
        <rFont val="Arial"/>
        <family val="2"/>
      </rPr>
      <t xml:space="preserve"> se refiere al establecimiento de asistencia social que brinda alojamiento, resguardo y otros servicios a mujeres de cualquier edad que carecen o fueron rechazadas por su familia, recibieron maltrato, o se encuentran en condición de vulnerabilidad por falta de recursos, enfermedad, embarazo, inseguridad por acoso o alguna situación de violencia.</t>
    </r>
  </si>
  <si>
    <r>
      <t xml:space="preserve">4.- </t>
    </r>
    <r>
      <rPr>
        <b/>
        <i/>
        <sz val="8"/>
        <rFont val="Arial"/>
        <family val="2"/>
      </rPr>
      <t>Albergue para personas en contexto de movilidad:</t>
    </r>
    <r>
      <rPr>
        <i/>
        <sz val="8"/>
        <rFont val="Arial"/>
        <family val="2"/>
      </rPr>
      <t xml:space="preserve"> se refiere al establecimiento de asistencia social que proporciona alojamiento temporal, entre otros servicios, a personas de cualquier sexo, edad o nacionalidad que se encuentren en tránsito y no cuenten con otro lugar donde vivir en el territorio donde se ubica el albergue.</t>
    </r>
  </si>
  <si>
    <r>
      <t xml:space="preserve">5.- </t>
    </r>
    <r>
      <rPr>
        <b/>
        <i/>
        <sz val="8"/>
        <rFont val="Arial"/>
        <family val="2"/>
      </rPr>
      <t>Albergue para personas indígenas:</t>
    </r>
    <r>
      <rPr>
        <i/>
        <sz val="8"/>
        <rFont val="Arial"/>
        <family val="2"/>
      </rPr>
      <t xml:space="preserve"> se refiere al establecimiento de asistencia social que proporciona alojamiento y otros servicios a personas que pertenecen a algún pueblo o comunidad indígena.</t>
    </r>
  </si>
  <si>
    <r>
      <t xml:space="preserve">6.- </t>
    </r>
    <r>
      <rPr>
        <b/>
        <i/>
        <sz val="8"/>
        <rFont val="Arial"/>
        <family val="2"/>
      </rPr>
      <t>Alojamiento de asistencia social:</t>
    </r>
    <r>
      <rPr>
        <i/>
        <sz val="8"/>
        <rFont val="Arial"/>
        <family val="2"/>
      </rPr>
      <t xml:space="preserve"> se refiere al establecimiento que brinda albergue, refugio y otros servicios a personas que, por sus condiciones físicas, mentales, jurídicas o sociales, requieren de servicios especializados para su protección.</t>
    </r>
  </si>
  <si>
    <r>
      <t xml:space="preserve">7.- </t>
    </r>
    <r>
      <rPr>
        <b/>
        <i/>
        <sz val="8"/>
        <rFont val="Arial"/>
        <family val="2"/>
      </rPr>
      <t>Casa hogar para menores de edad:</t>
    </r>
    <r>
      <rPr>
        <i/>
        <sz val="8"/>
        <rFont val="Arial"/>
        <family val="2"/>
      </rPr>
      <t xml:space="preserve"> se refiere al establecimiento de asistencia social que proporciona alojamiento, alimentación y otros servicios a menores de edad en condiciones de orfandad, desamparo, abandono o expósito. En algunos lugares se conoce como orfanatorio, orfanato, orfelinato, hospicio, casa cuna, entre otras denominaciones con características similares.</t>
    </r>
  </si>
  <si>
    <r>
      <t xml:space="preserve">8.- </t>
    </r>
    <r>
      <rPr>
        <b/>
        <i/>
        <sz val="8"/>
        <rFont val="Arial"/>
        <family val="2"/>
      </rPr>
      <t>Casa hogar para personas adultas mayores:</t>
    </r>
    <r>
      <rPr>
        <i/>
        <sz val="8"/>
        <rFont val="Arial"/>
        <family val="2"/>
      </rPr>
      <t xml:space="preserve"> se refiere al establecimiento de asistencia social que proporciona alojamiento, alimentación, atención médica y otros servicios a personas que tienen de edad 60 años o más. En algunos casos se admiten a personas de menor edad por contar con algún padecimiento que limita su independencia, o por no tener otro lugar donde vivir.</t>
    </r>
  </si>
  <si>
    <r>
      <t xml:space="preserve">9.- </t>
    </r>
    <r>
      <rPr>
        <b/>
        <i/>
        <sz val="8"/>
        <rFont val="Arial"/>
        <family val="2"/>
      </rPr>
      <t>Centro de rehabilitación para personas que viven con adicciones:</t>
    </r>
    <r>
      <rPr>
        <i/>
        <sz val="8"/>
        <rFont val="Arial"/>
        <family val="2"/>
      </rPr>
      <t xml:space="preserve"> se refiere al establecimiento de salud o asistencia social que proporciona alojamiento (internamiento), tratamientos de rehabilitación y otros servicios a personas con adicción a alguna droga o al alcohol.</t>
    </r>
  </si>
  <si>
    <r>
      <t xml:space="preserve">10.- </t>
    </r>
    <r>
      <rPr>
        <b/>
        <i/>
        <sz val="8"/>
        <rFont val="Arial"/>
        <family val="2"/>
      </rPr>
      <t>Donación:</t>
    </r>
    <r>
      <rPr>
        <i/>
        <sz val="8"/>
        <rFont val="Arial"/>
        <family val="2"/>
      </rPr>
      <t xml:space="preserve"> se refiere al contrato por el que una persona física o moral transfiere gratuitamente a otra la propiedad de bienes materiales, bienes inmuebles, dinero o la prestación de servicios (médicos, logísticos, profesionales, culturales, educativos, etc.).</t>
    </r>
  </si>
  <si>
    <r>
      <t xml:space="preserve">11.- </t>
    </r>
    <r>
      <rPr>
        <b/>
        <i/>
        <sz val="8"/>
        <rFont val="Arial"/>
        <family val="2"/>
      </rPr>
      <t>Hospital o residencia para personas con enfermedades incurables o terminales:</t>
    </r>
    <r>
      <rPr>
        <i/>
        <sz val="8"/>
        <rFont val="Arial"/>
        <family val="2"/>
      </rPr>
      <t xml:space="preserve"> se refiere al establecimiento de salud pública que proporciona atención, tratamiento médico y alojamiento a personas que padecen alguna enfermedad catalogada como incurable o en fase terminal.</t>
    </r>
  </si>
  <si>
    <r>
      <t xml:space="preserve">12.- </t>
    </r>
    <r>
      <rPr>
        <b/>
        <i/>
        <sz val="8"/>
        <rFont val="Arial"/>
        <family val="2"/>
      </rPr>
      <t>Hospital psiquiátrico, centro o residencia para personas con trastornos mentales o con discapacidad mental:</t>
    </r>
    <r>
      <rPr>
        <i/>
        <sz val="8"/>
        <rFont val="Arial"/>
        <family val="2"/>
      </rPr>
      <t xml:space="preserve"> se refiere al establecimiento de salud pública que proporciona atención, tratamiento médico y alojamiento (internamiento) a personas que padecen un trastorno mental, dificultando la memorización, la adquisición de conocimientos y el uso de la información; así como a personas que presentan un estado de salud mental alterado, el cual les impide interactuar con otras personas, dificultando las actividades de la vida social.</t>
    </r>
  </si>
  <si>
    <r>
      <t xml:space="preserve">13.- </t>
    </r>
    <r>
      <rPr>
        <b/>
        <i/>
        <sz val="8"/>
        <rFont val="Arial"/>
        <family val="2"/>
      </rPr>
      <t>Organismos internacionales:</t>
    </r>
    <r>
      <rPr>
        <i/>
        <sz val="8"/>
        <rFont val="Arial"/>
        <family val="2"/>
      </rPr>
      <t xml:space="preserve"> 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r>
  </si>
  <si>
    <r>
      <t xml:space="preserve">14.- </t>
    </r>
    <r>
      <rPr>
        <b/>
        <i/>
        <sz val="8"/>
        <rFont val="Arial"/>
        <family val="2"/>
      </rPr>
      <t>Organizaciones de la sociedad civil:</t>
    </r>
    <r>
      <rPr>
        <i/>
        <sz val="8"/>
        <rFont val="Arial"/>
        <family val="2"/>
      </rPr>
      <t xml:space="preserve"> se refiere, en términos del presente censo, a aquellas organizaciones no gubernamentales a través de las cuales las y los ciudadanos se organizan en torno a objetivos y temas de interés particulares, a efecto de incidir en los asuntos públicos relacionados con estos. </t>
    </r>
  </si>
  <si>
    <r>
      <t xml:space="preserve">15.- </t>
    </r>
    <r>
      <rPr>
        <b/>
        <i/>
        <sz val="8"/>
        <color theme="1"/>
        <rFont val="Arial"/>
        <family val="2"/>
      </rPr>
      <t xml:space="preserve">Refugio especializado para mujeres víctimas de violencia de género, sus hijas e hijos: </t>
    </r>
    <r>
      <rPr>
        <i/>
        <sz val="8"/>
        <color theme="1"/>
        <rFont val="Arial"/>
        <family val="2"/>
      </rPr>
      <t>se refiere al espacio temporal, multidisciplinario y seguro para mujeres, sus hijas e hijos en situación de violencia familiar o sexual, que facilita a las personas usuarias la recuperación de su autonomía y la definición de un plan de vida libre de violencia, ofreciendo servicios de protección y atención con un enfoque sistémico integral y con perspectiva de género. Estos refugios deben ser lugares seguros, por lo que no se podrá proporcionar su ubicación a personas no autorizadas.</t>
    </r>
  </si>
  <si>
    <t>11.1.-</t>
  </si>
  <si>
    <t>Indique si al cierre del año 2022 la Administración Pública de su entidad federativa operaba algún alojamiento de asistencia social. En caso afirmativo, anote el total de alojamientos de asistencia social operados.</t>
  </si>
  <si>
    <t>En caso de que no haya operado algún alojamiento de asistencia social, o no cuente con información para determinarlo, indíquelo en la columna correspondiente conforme al catálogo respectivo y deje el resto de la fila en blanco.</t>
  </si>
  <si>
    <t>""</t>
  </si>
  <si>
    <t>max</t>
  </si>
  <si>
    <t>min</t>
  </si>
  <si>
    <t>VACIO</t>
  </si>
  <si>
    <r>
      <t xml:space="preserve">¿Operaba algún alojamiento de asistencia social?
</t>
    </r>
    <r>
      <rPr>
        <i/>
        <sz val="8"/>
        <color theme="1"/>
        <rFont val="Arial"/>
        <family val="2"/>
      </rPr>
      <t>(1. Sí / 2. No / 9. No identificado)</t>
    </r>
  </si>
  <si>
    <t>Alojamientos de asistencia social operados</t>
  </si>
  <si>
    <t>En caso de tener algún comentario u observación al dato registrado en la respuesta de la presente pregunta, o los datos que derivan de la misma, favor de anotarlo en el siguiente espacio. De lo contrario, déjelo en blanco.</t>
  </si>
  <si>
    <t>11.2.-</t>
  </si>
  <si>
    <t>Anote el nombre de cada uno de los alojamientos de asistencia social operados al cierre del año 2022 por la Administración Pública de su entidad federativa. Por cada uno de estos, anote el presupuesto ejercido durante el referido año e indique si en dicho presupuesto se ejercieron total o parcialmente recursos públicos propios de la entidad federativa. En caso afirmativo, anote la cantidad de recursos públicos propios de la entidad federativa ejercidos.</t>
  </si>
  <si>
    <t>La cantidad de alojamientos de asistencia social que registre debe ser igual a la cantidad reportada como respuesta en la columna "Alojamientos de asistencia social operados" de la pregunta anterior.</t>
  </si>
  <si>
    <t>En la columna "Nombre de los alojamientos de asistencia social" debe anotar el nombre de cada uno de los alojamientos de asistencia social operados por la Administración Pública de su entidad federativa, mientras que en la columna "ID alojamiento de asistencia social" debe anotar su clave y/o número de identificación.</t>
  </si>
  <si>
    <t xml:space="preserve">El nombre de los alojamientos de asistencia social debe registrarse en mayúsculas, sin comillas ni signos de acentuación, puntuación, paréntesis y abreviaturas. </t>
  </si>
  <si>
    <t>En la columna "Presupuesto ejercido" debe considerar la totalidad de presupuesto ejercido durante el año por determinado alojamiento de asistencia social, por lo que debe considerar la cantidad ejercida como parte del presupuesto asignado por la entidad federativa, así como las aportaciones del Gobierno Federal y, de ser el caso, de los municipios o demarcaciones territoriales y/u otras instituciones o actores.</t>
  </si>
  <si>
    <t>Por "Recursos públicos propios de la entidad federativa" debe considerar aquellos ingresos de la entidad federativa que provienen de los impuestos, derechos, productos y aprovechamientos.</t>
  </si>
  <si>
    <t>Las cifras deben anotarse en pesos mexicanos (no debe agregar la frase “miles o millones de pesos”).</t>
  </si>
  <si>
    <t>No debe considerar decimales en las cifras registradas, por lo que debe redondear las cifras a sus valores enteros más cercanos.</t>
  </si>
  <si>
    <t>Para cada alojamiento de asistencia social, en caso de que en el presupuesto ejercido no se hayan empleado total o parcialmente recursos públicos propios de la entidad federativa, o no cuente con información para determinarlo, indíquelo en la columna correspondiente conforme al catálogo respectivo y deje la columna "Recursos públicos propios de la entidad federativa ejercidos" en blanco.</t>
  </si>
  <si>
    <t>Para cada alojamiento de asistencia social, la cantidad registrada en la columna "Recursos públicos propios de la entidad federativa ejercidos" debe ser igual o menor a la cantidad reportada en la columna "Presupuesto ejercido".</t>
  </si>
  <si>
    <t>MAX</t>
  </si>
  <si>
    <t>MIN</t>
  </si>
  <si>
    <t>Nombre de los alojamientos de asistencia social</t>
  </si>
  <si>
    <r>
      <t xml:space="preserve">ID alojamiento de asistencia social
</t>
    </r>
    <r>
      <rPr>
        <i/>
        <sz val="8"/>
        <color theme="1"/>
        <rFont val="Arial"/>
        <family val="2"/>
      </rPr>
      <t>(para uso exclusivo del personal del INEGI)</t>
    </r>
  </si>
  <si>
    <t>Presupuesto ejercido</t>
  </si>
  <si>
    <r>
      <t xml:space="preserve">¿Se ejercieron total o parcialmente recursos públicos propios de la entidad federativa?
</t>
    </r>
    <r>
      <rPr>
        <i/>
        <sz val="8"/>
        <color theme="1"/>
        <rFont val="Arial"/>
        <family val="2"/>
      </rPr>
      <t>(1. Sí / 2. No / 9. No identificado)</t>
    </r>
  </si>
  <si>
    <t>Recursos públicos propios de la entidad federativa ejercidos</t>
  </si>
  <si>
    <t>Recursos públicos propios de la entidad federativa</t>
  </si>
  <si>
    <t>Largo dec</t>
  </si>
  <si>
    <t>Comp</t>
  </si>
  <si>
    <t>36.</t>
  </si>
  <si>
    <t>37.</t>
  </si>
  <si>
    <t>38.</t>
  </si>
  <si>
    <t>39.</t>
  </si>
  <si>
    <t>40.</t>
  </si>
  <si>
    <t>41.</t>
  </si>
  <si>
    <t>42.</t>
  </si>
  <si>
    <t>43.</t>
  </si>
  <si>
    <t>44.</t>
  </si>
  <si>
    <t>45.</t>
  </si>
  <si>
    <t>46.</t>
  </si>
  <si>
    <t>47.</t>
  </si>
  <si>
    <t>48.</t>
  </si>
  <si>
    <t>49.</t>
  </si>
  <si>
    <t>50.</t>
  </si>
  <si>
    <t>11.3.-</t>
  </si>
  <si>
    <t>Señale, por cada uno de los alojamientos de asistencia social operados al cierre del año 2022 por la Administración Pública de su entidad federativa, el tipo de alojamiento del que se trate y el tipo de posesión del inmueble donde se ubica. Asimismo, anote su ubicación geográfica, correo electrónico y número telefónico de contacto. De igual forma, anote su capacidad máxima de alojamiento, e indique si recibió durante el referido año alguna donación monetaria o en especie para el ejercicio de sus funciones. Finalmente, indique si recibió algún tipo de apoyo para su funcionamiento por parte de alguna institución. En caso afirmativo, señale el o los tipos de instituciones de los cuales recibió algún tipo de apoyo durante dicho año; utilizando para tal efecto los catálogos que se presentan en la parte inferior de la siguiente tabla.</t>
  </si>
  <si>
    <t>El código "1" de la columna "Tipo de posesión" refiere a un contexto en el que el inmueble donde se ubica el alojamiento de asistencia social es propiedad de la entidad federativa, siendo administrado por alguna institución de la Administración Pública Centralizada, generalmente por la dependencia encargada de los asuntos financieros y hacendarios.</t>
  </si>
  <si>
    <t>El código "2" de la columna "Tipo de posesión" refiere a un contexto en el que el inmueble donde se ubica el alojamiento de asistencia social es de dominio legal a título de propietario de alguna dependencia y/o entidad de la Administración Pública de la entidad federativa.</t>
  </si>
  <si>
    <t>Para cada alojamiento de asistencia social, en caso de que seleccione el código "11" en la columna "Tipo de alojamiento de asistencia social", no puede registrar información en el apartado "Municipio o demarcación territorial", así como en las columnas "Colonia", "Latitud", "Longitud", "Correo electrónico de contacto" y "Número telefónico de contacto".</t>
  </si>
  <si>
    <t>En el apartado "Municipio o demarcación territorial" seleccione el municipio o demarcación territorial donde se encuentra ubicado el alojamiento de asistencia social.</t>
  </si>
  <si>
    <t>En la columna "Colonia" anote el nombre de la colonia o localidad donde se encuentra ubicado el alojamiento de asistencia social.</t>
  </si>
  <si>
    <t>En las columnas "Latitud" y "Longitud" anote las coordenadas geográficas donde se encuentra ubicado el alojamiento de asistencia social. Las coordenadas de latitud constan de hasta ocho dígitos, mientras que las relacionadas con la longitud constan de hasta nueve dígitos.</t>
  </si>
  <si>
    <t>En las columnas "Correo electrónico de contacto" y "Número telefónico de contacto" debe considerar la información relacionada con los elementos institucionales a través de los cuales pueda establecer contacto la ciudadanía a efecto de solicitar cualquier tipo de información relacionada con el alojamiento de asistencia social. En consecuencia, no deben reportarse los datos de contacto particulares de las personas servidoras públicas.</t>
  </si>
  <si>
    <t>En la columna "Capacidad máxima de alojamiento" debe considerar la cantidad de camas individuales (incluyendo cunas para bebés) destinadas al alojamiento de las personas usuarias. En este sentido, si para determinado alojamiento de asistencia social se reporta una capacidad máxima de 25 camas individuales, se entenderá que el mismo está en posibilidad de alojar hasta 25 personas usuarias.</t>
  </si>
  <si>
    <t>Para cada alojamiento de asistencia social, en caso de que seleccione el código "2" o "9" en la columna "¿Recibió algún tipo de apoyo para su funcionamiento por parte de alguna institución?", no puede registrar información en el apartado "Tipo de instituciones".</t>
  </si>
  <si>
    <t>Para cada alojamiento de asistencia social, seleccione con una "X" el o los tipos de instituciones que correspondan.</t>
  </si>
  <si>
    <t>Para cada alojamiento de asistencia social, en caso de que seleccione el código "9" en el apartado "Tipo de instituciones", no puede seleccionar otro código en dicho apartado.</t>
  </si>
  <si>
    <t>En caso de que seleccione el código "12" en la columna "Tipo de alojamiento de asistencia social", debe anotar el nombre de dicho(s) tipo(s) alojamiento(s) de asistencia social en el recuadro destinado para tal efecto que se encuentra al final de la tabla de respuesta.</t>
  </si>
  <si>
    <t>En caso de que seleccione el código "6" en el apartado "Tipo de instituciones", debe anotar el nombre de dicho(s) tipo(s) de institución(es) en el recuadro destinado para tal efecto que se encuentra al final de la tabla de respuesta.</t>
  </si>
  <si>
    <t>(1 de 2)</t>
  </si>
  <si>
    <t>COMP</t>
  </si>
  <si>
    <r>
      <t xml:space="preserve">Tipo de alojamiento de asistencia social
</t>
    </r>
    <r>
      <rPr>
        <i/>
        <sz val="8"/>
        <color theme="1"/>
        <rFont val="Arial"/>
        <family val="2"/>
      </rPr>
      <t>(ver catálogo)</t>
    </r>
  </si>
  <si>
    <r>
      <t xml:space="preserve">Tipo de posesión
</t>
    </r>
    <r>
      <rPr>
        <i/>
        <sz val="8"/>
        <color theme="1"/>
        <rFont val="Arial"/>
        <family val="2"/>
      </rPr>
      <t>(ver catálogo)</t>
    </r>
  </si>
  <si>
    <t>Municipio o demarcación territorial</t>
  </si>
  <si>
    <t>Colonia</t>
  </si>
  <si>
    <t>Latitud</t>
  </si>
  <si>
    <t xml:space="preserve">, </t>
  </si>
  <si>
    <t>Longitud</t>
  </si>
  <si>
    <t>Clave</t>
  </si>
  <si>
    <t>Nombre</t>
  </si>
  <si>
    <t>tipo 11</t>
  </si>
  <si>
    <t>TELEFÓNO</t>
  </si>
  <si>
    <t>CORREO</t>
  </si>
  <si>
    <t>,</t>
  </si>
  <si>
    <t>(2 de 2)</t>
  </si>
  <si>
    <t>Correo electrónico de contacto</t>
  </si>
  <si>
    <r>
      <t xml:space="preserve">Número telefónico de contacto
</t>
    </r>
    <r>
      <rPr>
        <i/>
        <sz val="8"/>
        <color theme="1"/>
        <rFont val="Arial"/>
        <family val="2"/>
      </rPr>
      <t>(diez dígitos)</t>
    </r>
  </si>
  <si>
    <r>
      <t xml:space="preserve">Capacidad máxima de alojamiento
</t>
    </r>
    <r>
      <rPr>
        <i/>
        <sz val="8"/>
        <color theme="1"/>
        <rFont val="Arial"/>
        <family val="2"/>
      </rPr>
      <t>(camas individuales)</t>
    </r>
  </si>
  <si>
    <r>
      <t xml:space="preserve">¿Recibió alguna donación monetaria para el ejercicio de sus funciones?
</t>
    </r>
    <r>
      <rPr>
        <i/>
        <sz val="8"/>
        <color theme="1"/>
        <rFont val="Arial"/>
        <family val="2"/>
      </rPr>
      <t>(1. Sí / 2. No / 9. No identificado)</t>
    </r>
  </si>
  <si>
    <r>
      <t xml:space="preserve">¿Recibió alguna donación en especie para el ejercicio de sus funciones?
</t>
    </r>
    <r>
      <rPr>
        <i/>
        <sz val="8"/>
        <color theme="1"/>
        <rFont val="Arial"/>
        <family val="2"/>
      </rPr>
      <t>(1. Sí / 2. No / 9. No identificado)</t>
    </r>
  </si>
  <si>
    <r>
      <t xml:space="preserve">¿Recibió algún tipo de apoyo para su funcionamiento por parte de alguna institución?
</t>
    </r>
    <r>
      <rPr>
        <i/>
        <sz val="8"/>
        <color theme="1"/>
        <rFont val="Arial"/>
        <family val="2"/>
      </rPr>
      <t>(1. Sí / 2. No / 9. No identificado)</t>
    </r>
  </si>
  <si>
    <r>
      <t xml:space="preserve">Tipo de instituciones
</t>
    </r>
    <r>
      <rPr>
        <i/>
        <sz val="8"/>
        <rFont val="Arial"/>
        <family val="2"/>
      </rPr>
      <t>(ver catálogo)</t>
    </r>
  </si>
  <si>
    <t>llenado U</t>
  </si>
  <si>
    <t>llenado AD</t>
  </si>
  <si>
    <r>
      <rPr>
        <sz val="9"/>
        <rFont val="Arial"/>
        <family val="2"/>
      </rPr>
      <t xml:space="preserve">Otro tipo de alojamiento de asistencia social:
</t>
    </r>
    <r>
      <rPr>
        <i/>
        <sz val="8"/>
        <rFont val="Arial"/>
        <family val="2"/>
      </rPr>
      <t>(especifique)</t>
    </r>
  </si>
  <si>
    <r>
      <rPr>
        <sz val="9"/>
        <rFont val="Arial"/>
        <family val="2"/>
      </rPr>
      <t xml:space="preserve">Otro tipo de institución:
</t>
    </r>
    <r>
      <rPr>
        <i/>
        <sz val="8"/>
        <rFont val="Arial"/>
        <family val="2"/>
      </rPr>
      <t>(especifique)</t>
    </r>
  </si>
  <si>
    <t>Catálogo de tipo de alojamiento de asistencia social</t>
  </si>
  <si>
    <t>Catálogo de tipo de posesión</t>
  </si>
  <si>
    <t>Albergue o dormitorio público para personas en situación de calle</t>
  </si>
  <si>
    <t>Propio, de la entidad federativa</t>
  </si>
  <si>
    <t>Albergue para familiares de personas hospitalizadas o que reciben tratamiento médico en hospitales</t>
  </si>
  <si>
    <t>Propio, de alguna de las instituciones de la Administración Pública de la entidad federativa</t>
  </si>
  <si>
    <t>Albergue para mujeres o víctimas de violencia intrafamiliar</t>
  </si>
  <si>
    <t>En arrendamiento</t>
  </si>
  <si>
    <t>Albergue para personas en contexto de movilidad</t>
  </si>
  <si>
    <t>Otro tipo de posesión</t>
  </si>
  <si>
    <t>Albergue para personas indígenas</t>
  </si>
  <si>
    <t>Casa hogar para menores de edad</t>
  </si>
  <si>
    <t>Casa hogar para personas adultas mayores</t>
  </si>
  <si>
    <t>Catálogo de tipo de instituciones</t>
  </si>
  <si>
    <t>Centro de rehabilitación para personas que viven con adicciones</t>
  </si>
  <si>
    <t>Organismos internacionales</t>
  </si>
  <si>
    <t>Hospital o residencia para personas con enfermedades incurables o terminales</t>
  </si>
  <si>
    <t>Organizaciones de la sociedad civil</t>
  </si>
  <si>
    <t>Hospital psiquiátrico, centro o residencia para personas con trastornos mentales o con discapacidad mental</t>
  </si>
  <si>
    <t>Universidades o instituciones académicas</t>
  </si>
  <si>
    <t>Refugio especializado para mujeres víctimas de violencia de género, sus hijas e hijos</t>
  </si>
  <si>
    <t>Asociaciones religiosas, culturales o humanitarias</t>
  </si>
  <si>
    <r>
      <t xml:space="preserve">Otro tipo de alojamiento de asistencia social </t>
    </r>
    <r>
      <rPr>
        <i/>
        <sz val="8"/>
        <rFont val="Arial"/>
        <family val="2"/>
      </rPr>
      <t>(especifique)</t>
    </r>
  </si>
  <si>
    <t>Organizaciones del sector privado</t>
  </si>
  <si>
    <r>
      <t xml:space="preserve">Otro tipo de institución </t>
    </r>
    <r>
      <rPr>
        <i/>
        <sz val="8"/>
        <rFont val="Arial"/>
        <family val="2"/>
      </rPr>
      <t>(especifique)</t>
    </r>
  </si>
  <si>
    <t>11.4.-</t>
  </si>
  <si>
    <t>Anote, por cada uno de los alojamientos de asistencia social operados al cierre del año 2022 por la Administración Pública de su entidad federativa, la cantidad de personal, según tipo y sexo, con el que contaba al cierre del referido año, así como la cantidad de población usuaria atendida durante el mismo, según sexo.</t>
  </si>
  <si>
    <t>En el apartado "Personal adscrito" del grupo "Personal del alojamiento de asistencia social, según tipo y sexo" debe considerar la totalidad del personal que se encontraba adscrito a determinado alojamiento de asistencia social, de todos los tipos de régimen de contratación (confianza, base, eventual, honorarios, etc.).</t>
  </si>
  <si>
    <t>Personal del alojamiento de asistencia social, según tipo y sexo</t>
  </si>
  <si>
    <t>Población usuaria atendida, según sexo</t>
  </si>
  <si>
    <t>comp</t>
  </si>
  <si>
    <t>Total</t>
  </si>
  <si>
    <t xml:space="preserve">Hombres </t>
  </si>
  <si>
    <t xml:space="preserve">Mujeres </t>
  </si>
  <si>
    <t>Personal adscrito</t>
  </si>
  <si>
    <t>Personal voluntario</t>
  </si>
  <si>
    <t>T</t>
  </si>
  <si>
    <t>Subtotal</t>
  </si>
  <si>
    <t>Hombres</t>
  </si>
  <si>
    <t>Mujeres</t>
  </si>
  <si>
    <t>TOTAL</t>
  </si>
  <si>
    <t>NS</t>
  </si>
  <si>
    <t>SUMA</t>
  </si>
  <si>
    <t>Se refiere al establecimiento de asistencia social que proporciona alojamiento temporal y, en algunos casos, alimentación y otros servicios a personas desamparadas de cualquier edad que carecen de una vivienda, no tienen familiares, fueron rechazadas o maltratadas, o no tienen recursos para vivir en otro lugar.</t>
  </si>
  <si>
    <t>Se refiere al establecimiento de asistencia social que proporciona alojamiento temporal, entre otros servicios, a personas de escasos recursos económicos o familiares de personas que requieren atención médica en hospitales o establecimientos de salud, sin distinción de sexo, edad u origen.</t>
  </si>
  <si>
    <t>Se refiere al establecimiento de asistencia social que brinda alojamiento, resguardo y otros servicios a mujeres de cualquier edad que carecen o fueron rechazadas por su familia, recibieron maltrato, o se encuentran en condición de vulnerabilidad por falta de recursos, enfermedad, embarazo, inseguridad por acoso o alguna situación de violencia.</t>
  </si>
  <si>
    <t>Se refiere al establecimiento de asistencia social que proporciona alojamiento temporal, entre otros servicios, a personas de cualquier sexo, edad o nacionalidad que se encuentren en tránsito y no cuenten con otro lugar donde vivir en el territorio donde se ubica el albergue.</t>
  </si>
  <si>
    <t>Se refiere al establecimiento de asistencia social que proporciona alojamiento y otros servicios a personas que pertenecen a algún pueblo o comunidad indígena.</t>
  </si>
  <si>
    <t>Alojamiento de asistencia social</t>
  </si>
  <si>
    <t>Se refiere al establecimiento que brinda albergue, refugio y otros servicios a personas que, por sus condiciones físicas, mentales, jurídicas o sociales, requieren de servicios especializados para su protección.</t>
  </si>
  <si>
    <t>Se refiere al establecimiento de asistencia social que proporciona alojamiento, alimentación y otros servicios a menores de edad en condiciones de orfandad, desamparo, abandono o expósito. En algunos lugares se conoce como orfanatorio, orfanato, orfelinato, hospicio, casa cuna, entre otras denominaciones con características similares.</t>
  </si>
  <si>
    <t>Se refiere al establecimiento de asistencia social que proporciona alojamiento, alimentación, atención médica y otros servicios a personas que tienen de edad 60 años o más. En algunos casos se admiten a personas de menor edad por contar con algún padecimiento que limita su independencia, o por no tener otro lugar donde vivir.</t>
  </si>
  <si>
    <t>Se refiere al establecimiento de salud o asistencia social que proporciona alojamiento (internamiento), tratamientos de rehabilitación y otros servicios a personas con adicción a alguna droga o al alcohol.</t>
  </si>
  <si>
    <t>CNGE 2023</t>
  </si>
  <si>
    <t>Se refiere a las siglas con las que se identifica al Censo Nacional de Gobiernos Estatales 2023.</t>
  </si>
  <si>
    <t>Donación</t>
  </si>
  <si>
    <t>Se refiere al contrato por el que una persona física o moral transfiere gratuitamente a otra la propiedad de bienes materiales, bienes inmuebles, dinero o la prestación de servicios (médicos, logísticos, profesionales, culturales, educativos, etc.).</t>
  </si>
  <si>
    <t>Se refiere al establecimiento de salud pública que proporciona atención, tratamiento médico y alojamiento a personas que padecen alguna enfermedad catalogada como incurable o en fase terminal.</t>
  </si>
  <si>
    <t>Se refiere al establecimiento de salud pública que proporciona atención, tratamiento médico y alojamiento (internamiento) a personas que padecen un trastorno mental, dificultando la memorización, la adquisición de conocimientos y el uso de la información; así como a personas que presentan un estado de salud mental alterado, el cual les impide interactuar con otras personas, dificultando las actividades de la vida social.</t>
  </si>
  <si>
    <t>Informante básico</t>
  </si>
  <si>
    <t>Se refiere a la 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</si>
  <si>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Informante complementario 1</t>
  </si>
  <si>
    <t>Se refiere a la persona servidora pública que, por las funciones que tiene asignadas dentro de la institución, es la principal productora y/o integradora de la información correspondiente a la presente sección y, cuando menos, se encuentra en el segundo o tercer nivel jerárquico de la misma.</t>
  </si>
  <si>
    <t>Informante complementario 2</t>
  </si>
  <si>
    <t>Se refiere a la 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t>
  </si>
  <si>
    <t>Se refiere a aquellas organizaciones cuyas actividades trascienden las fronteras de un Estado y adoptan una estructura orgánica permanente. Pueden ser intergubernamentales y no gubernamentales. Son organismos internacionales el Banco Interamericano de Desarrollo, el Fondo Monetario Internacional, Amnistía Internacional, entre otros.</t>
  </si>
  <si>
    <t>Se refiere, en términos del presente censo, a aquellas organizaciones no gubernamentales a través de las cuales las y los ciudadanos se organizan en torno a objetivos y temas de interés particulares, a efecto de incidir en los asuntos públicos relacionados con estos.</t>
  </si>
  <si>
    <t>Se refiere al espacio temporal, multidisciplinario y seguro para mujeres, sus hijas e hijos en situación de violencia familiar o sexual, que facilita a las personas usuarias la recuperación de su autonomía y la definición de un plan de vida libre de violencia, ofreciendo servicios de protección y atención con un enfoque sistémico integral y con perspectiva de género. Estos refugios deben ser lugares seguros, por lo que no se podrá proporcionar su ubicación a personas no autorizadas.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</si>
</sst>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theme="1"/>
      <name val="Calibri"/>
      <family val="2"/>
      <scheme val="minor"/>
    </font>
    <font>
      <u/>
      <sz val="11"/>
      <color theme="10"/>
      <name val="Calibri"/>
      <family val="2"/>
      <scheme val="minor"/>
    </font>
    <font>
      <sz val="11"/>
      <color theme="1"/>
      <name val="Arial"/>
      <family val="2"/>
    </font>
    <font>
      <b/>
      <sz val="15"/>
      <color rgb="FF000000"/>
      <name val="Arial"/>
      <family val="2"/>
    </font>
    <font>
      <b/>
      <sz val="15"/>
      <color theme="1"/>
      <name val="Arial"/>
      <family val="2"/>
    </font>
    <font>
      <i/>
      <sz val="9"/>
      <color theme="1"/>
      <name val="Arial"/>
      <family val="2"/>
    </font>
    <font>
      <sz val="9"/>
      <color theme="1"/>
      <name val="Arial"/>
      <family val="2"/>
    </font>
    <font>
      <b/>
      <sz val="9"/>
      <color theme="0"/>
      <name val="Arial"/>
      <family val="2"/>
    </font>
    <font>
      <b/>
      <i/>
      <sz val="8"/>
      <name val="Arial"/>
      <family val="2"/>
    </font>
    <font>
      <b/>
      <sz val="8"/>
      <name val="Arial"/>
      <family val="2"/>
    </font>
    <font>
      <i/>
      <sz val="8"/>
      <name val="Arial"/>
      <family val="2"/>
    </font>
    <font>
      <i/>
      <sz val="8"/>
      <color theme="1"/>
      <name val="Arial"/>
      <family val="2"/>
    </font>
    <font>
      <b/>
      <i/>
      <sz val="8"/>
      <color theme="1"/>
      <name val="Arial"/>
      <family val="2"/>
    </font>
    <font>
      <b/>
      <sz val="9"/>
      <name val="Arial"/>
      <family val="2"/>
    </font>
    <font>
      <sz val="9"/>
      <name val="Arial"/>
      <family val="2"/>
    </font>
    <font>
      <b/>
      <sz val="9"/>
      <color theme="1"/>
      <name val="Arial"/>
      <family val="2"/>
    </font>
    <font>
      <i/>
      <sz val="9"/>
      <name val="Arial"/>
      <family val="2"/>
    </font>
    <font>
      <sz val="11"/>
      <color theme="1"/>
      <name val="Calibri"/>
      <family val="2"/>
    </font>
    <font>
      <sz val="11"/>
      <color rgb="FF000000"/>
      <name val="Arial"/>
      <family val="2"/>
    </font>
    <font>
      <sz val="9"/>
      <color rgb="FF000000"/>
      <name val="Arial"/>
      <family val="2"/>
    </font>
    <font>
      <u/>
      <sz val="12"/>
      <color rgb="FF003057"/>
      <name val="Arial"/>
      <family val="2"/>
    </font>
    <font>
      <sz val="12"/>
      <color rgb="FF003057"/>
      <name val="Arial"/>
      <family val="2"/>
    </font>
    <font>
      <sz val="11"/>
      <color rgb="FF000000"/>
      <name val="Calibri"/>
      <family val="2"/>
    </font>
    <font>
      <sz val="12"/>
      <color rgb="FF000000"/>
      <name val="Arial"/>
      <family val="2"/>
    </font>
    <font>
      <b/>
      <u/>
      <sz val="12"/>
      <color rgb="FF0070C0"/>
      <name val="Arial"/>
      <family val="2"/>
    </font>
    <font>
      <sz val="11"/>
      <name val="Arial"/>
      <family val="2"/>
    </font>
    <font>
      <b/>
      <sz val="15"/>
      <name val="Arial"/>
      <family val="2"/>
    </font>
    <font>
      <u/>
      <sz val="9"/>
      <color theme="10"/>
      <name val="Arial"/>
      <family val="2"/>
    </font>
    <font>
      <sz val="9"/>
      <color theme="1"/>
      <name val="Arial "/>
    </font>
    <font>
      <sz val="9"/>
      <color theme="0"/>
      <name val="Arial"/>
      <family val="2"/>
    </font>
    <font>
      <b/>
      <sz val="11"/>
      <color theme="0"/>
      <name val="Arial"/>
      <family val="2"/>
    </font>
    <font>
      <b/>
      <sz val="16"/>
      <name val="Arial"/>
      <family val="2"/>
    </font>
    <font>
      <sz val="8"/>
      <name val="Arial"/>
      <family val="2"/>
    </font>
    <font>
      <b/>
      <sz val="11"/>
      <color theme="1"/>
      <name val="Calibri"/>
      <family val="2"/>
      <scheme val="minor"/>
    </font>
    <font>
      <b/>
      <sz val="11"/>
      <color theme="0"/>
      <name val="Calibri"/>
      <family val="2"/>
      <scheme val="minor"/>
    </font>
    <font>
      <sz val="11"/>
      <name val="Calibri"/>
      <family val="2"/>
      <scheme val="minor"/>
    </font>
    <font>
      <u/>
      <sz val="12"/>
      <color rgb="FF002060"/>
      <name val="Arial"/>
      <family val="2"/>
    </font>
    <font>
      <sz val="10"/>
      <color theme="1"/>
      <name val="Arial"/>
      <family val="2"/>
    </font>
    <font>
      <b/>
      <sz val="9"/>
      <color rgb="FF0077C8"/>
      <name val="Arial"/>
      <family val="2"/>
    </font>
    <font>
      <sz val="8"/>
      <color theme="1"/>
      <name val="Calibri"/>
      <family val="2"/>
      <scheme val="minor"/>
    </font>
    <font>
      <b/>
      <sz val="9"/>
      <color rgb="FFFF0000"/>
      <name val="Arial"/>
      <family val="2"/>
    </font>
    <font>
      <u/>
      <sz val="11"/>
      <name val="Calibri"/>
      <family val="2"/>
      <scheme val="minor"/>
    </font>
    <font>
      <sz val="8"/>
      <name val="Calibri"/>
      <family val="2"/>
      <scheme val="minor"/>
    </font>
  </fonts>
  <fills count="12">
    <fill>
      <patternFill patternType="none"/>
    </fill>
    <fill>
      <patternFill patternType="gray125"/>
    </fill>
    <fill>
      <patternFill patternType="solid">
        <fgColor rgb="FF003057"/>
        <bgColor indexed="64"/>
      </patternFill>
    </fill>
    <fill>
      <patternFill patternType="solid">
        <fgColor rgb="FF6F7070"/>
        <bgColor indexed="64"/>
      </patternFill>
    </fill>
    <fill>
      <patternFill patternType="solid">
        <fgColor rgb="FF706F6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s>
  <borders count="64">
    <border>
      <left/>
      <right/>
      <top/>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theme="1"/>
      </left>
      <right/>
      <top style="thin">
        <color indexed="64"/>
      </top>
      <bottom/>
      <diagonal/>
    </border>
    <border>
      <left style="thin">
        <color theme="1"/>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thin">
        <color indexed="64"/>
      </left>
      <right/>
      <top style="medium">
        <color theme="0" tint="-0.249977111117893"/>
      </top>
      <bottom/>
      <diagonal/>
    </border>
    <border>
      <left/>
      <right style="thin">
        <color indexed="64"/>
      </right>
      <top style="medium">
        <color theme="0" tint="-0.249977111117893"/>
      </top>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FBFBF"/>
      </right>
      <top style="thin">
        <color theme="0" tint="-0.24994659260841701"/>
      </top>
      <bottom style="thin">
        <color theme="0" tint="-0.24994659260841701"/>
      </bottom>
      <diagonal/>
    </border>
    <border>
      <left/>
      <right style="medium">
        <color rgb="FFBFBFBF"/>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medium">
        <color rgb="FFBFBFBF"/>
      </bottom>
      <diagonal/>
    </border>
    <border>
      <left style="thin">
        <color theme="0" tint="-0.24994659260841701"/>
      </left>
      <right style="thin">
        <color theme="0" tint="-0.24994659260841701"/>
      </right>
      <top style="thin">
        <color theme="0" tint="-0.24994659260841701"/>
      </top>
      <bottom style="medium">
        <color rgb="FFBFBFBF"/>
      </bottom>
      <diagonal/>
    </border>
    <border>
      <left style="thin">
        <color theme="0" tint="-0.24994659260841701"/>
      </left>
      <right style="medium">
        <color rgb="FFBFBFBF"/>
      </right>
      <top style="thin">
        <color theme="0" tint="-0.24994659260841701"/>
      </top>
      <bottom style="medium">
        <color rgb="FFBFBFBF"/>
      </bottom>
      <diagonal/>
    </border>
    <border>
      <left style="thin">
        <color indexed="64"/>
      </left>
      <right style="thin">
        <color indexed="64"/>
      </right>
      <top style="thin">
        <color indexed="64"/>
      </top>
      <bottom/>
      <diagonal/>
    </border>
    <border>
      <left style="medium">
        <color theme="0" tint="-0.24994659260841701"/>
      </left>
      <right/>
      <top/>
      <bottom/>
      <diagonal/>
    </border>
    <border>
      <left/>
      <right style="medium">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294">
    <xf numFmtId="0" fontId="0" fillId="0" borderId="0" xfId="0"/>
    <xf numFmtId="0" fontId="6" fillId="0" borderId="0" xfId="0" applyFont="1"/>
    <xf numFmtId="0" fontId="2" fillId="0" borderId="0" xfId="0" applyFont="1"/>
    <xf numFmtId="0" fontId="4" fillId="0" borderId="0" xfId="0" applyFont="1" applyAlignment="1">
      <alignment vertical="center" wrapText="1"/>
    </xf>
    <xf numFmtId="0" fontId="2" fillId="0" borderId="0" xfId="0" applyFont="1" applyAlignment="1">
      <alignment vertical="center"/>
    </xf>
    <xf numFmtId="0" fontId="9" fillId="0" borderId="10" xfId="0" applyFont="1" applyBorder="1" applyAlignment="1">
      <alignment horizontal="center" vertical="top"/>
    </xf>
    <xf numFmtId="0" fontId="6" fillId="0" borderId="0" xfId="0" applyFont="1" applyAlignment="1">
      <alignment horizontal="center" vertical="center" wrapText="1"/>
    </xf>
    <xf numFmtId="0" fontId="5" fillId="0" borderId="0" xfId="0" applyFont="1" applyAlignment="1">
      <alignment vertical="center"/>
    </xf>
    <xf numFmtId="0" fontId="17" fillId="0" borderId="0" xfId="0" applyFont="1"/>
    <xf numFmtId="0" fontId="3" fillId="0" borderId="0" xfId="0" applyFont="1" applyAlignment="1">
      <alignment horizontal="center" vertical="center"/>
    </xf>
    <xf numFmtId="0" fontId="20" fillId="0" borderId="0" xfId="1" applyNumberFormat="1" applyFont="1" applyFill="1" applyBorder="1" applyAlignment="1">
      <alignment horizontal="justify" vertical="center" wrapText="1"/>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14" fillId="0" borderId="25" xfId="0" applyFont="1" applyBorder="1"/>
    <xf numFmtId="0" fontId="14" fillId="0" borderId="18" xfId="0" applyFont="1" applyBorder="1"/>
    <xf numFmtId="0" fontId="6" fillId="0" borderId="0" xfId="0" applyFont="1" applyAlignment="1">
      <alignment vertical="center"/>
    </xf>
    <xf numFmtId="0" fontId="11" fillId="0" borderId="27" xfId="0" applyFont="1" applyBorder="1" applyAlignment="1">
      <alignment wrapText="1"/>
    </xf>
    <xf numFmtId="0" fontId="11" fillId="0" borderId="29" xfId="0" applyFont="1" applyBorder="1" applyAlignment="1">
      <alignment wrapText="1"/>
    </xf>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34" xfId="0" applyFont="1" applyBorder="1"/>
    <xf numFmtId="0" fontId="6" fillId="0" borderId="0" xfId="0" applyFont="1" applyAlignment="1">
      <alignment vertical="center" wrapText="1"/>
    </xf>
    <xf numFmtId="0" fontId="6" fillId="0" borderId="22" xfId="0" applyFont="1" applyBorder="1"/>
    <xf numFmtId="0" fontId="2" fillId="0" borderId="35" xfId="0" applyFont="1" applyBorder="1"/>
    <xf numFmtId="0" fontId="2" fillId="0" borderId="36" xfId="0" applyFont="1" applyBorder="1"/>
    <xf numFmtId="0" fontId="2" fillId="0" borderId="37" xfId="0" applyFont="1" applyBorder="1"/>
    <xf numFmtId="0" fontId="15" fillId="0" borderId="30" xfId="0" applyFont="1" applyBorder="1" applyAlignment="1">
      <alignment vertical="center"/>
    </xf>
    <xf numFmtId="0" fontId="15" fillId="0" borderId="31" xfId="0" applyFont="1" applyBorder="1" applyAlignment="1">
      <alignment vertical="center"/>
    </xf>
    <xf numFmtId="0" fontId="15" fillId="0" borderId="32" xfId="0" applyFont="1" applyBorder="1" applyAlignment="1">
      <alignment vertical="center"/>
    </xf>
    <xf numFmtId="0" fontId="13" fillId="0" borderId="35" xfId="0" applyFont="1" applyBorder="1" applyAlignment="1">
      <alignment vertical="center"/>
    </xf>
    <xf numFmtId="0" fontId="13" fillId="0" borderId="37" xfId="0" applyFont="1" applyBorder="1" applyAlignment="1">
      <alignment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15" fillId="0" borderId="0" xfId="0" applyFont="1" applyAlignment="1">
      <alignment horizontal="justify" vertical="top"/>
    </xf>
    <xf numFmtId="0" fontId="6" fillId="0" borderId="0" xfId="0" applyFont="1" applyAlignment="1">
      <alignment horizontal="justify" vertical="center" wrapText="1"/>
    </xf>
    <xf numFmtId="0" fontId="22" fillId="0" borderId="0" xfId="0" applyFont="1"/>
    <xf numFmtId="0" fontId="19" fillId="0" borderId="0" xfId="0" applyFont="1" applyAlignment="1">
      <alignment horizontal="justify" vertical="center"/>
    </xf>
    <xf numFmtId="0" fontId="6" fillId="0" borderId="0" xfId="0" applyFont="1" applyAlignment="1">
      <alignment horizontal="justify" vertical="center"/>
    </xf>
    <xf numFmtId="0" fontId="6" fillId="0" borderId="0" xfId="0" applyFont="1" applyAlignment="1">
      <alignment horizontal="center" vertical="center"/>
    </xf>
    <xf numFmtId="0" fontId="29" fillId="3" borderId="41" xfId="0" applyFont="1" applyFill="1" applyBorder="1"/>
    <xf numFmtId="0" fontId="30" fillId="3" borderId="42" xfId="0" applyFont="1" applyFill="1" applyBorder="1"/>
    <xf numFmtId="0" fontId="29" fillId="3" borderId="42" xfId="0" applyFont="1" applyFill="1" applyBorder="1"/>
    <xf numFmtId="0" fontId="29" fillId="3" borderId="43" xfId="0" applyFont="1" applyFill="1" applyBorder="1"/>
    <xf numFmtId="0" fontId="6" fillId="3" borderId="41" xfId="0" applyFont="1" applyFill="1" applyBorder="1"/>
    <xf numFmtId="0" fontId="6" fillId="3" borderId="42" xfId="0" applyFont="1" applyFill="1" applyBorder="1"/>
    <xf numFmtId="0" fontId="6" fillId="3" borderId="43" xfId="0" applyFont="1" applyFill="1" applyBorder="1"/>
    <xf numFmtId="0" fontId="29" fillId="3" borderId="38" xfId="0" applyFont="1" applyFill="1" applyBorder="1"/>
    <xf numFmtId="0" fontId="29" fillId="3" borderId="40" xfId="0" applyFont="1" applyFill="1" applyBorder="1"/>
    <xf numFmtId="0" fontId="6" fillId="3" borderId="38" xfId="0" applyFont="1" applyFill="1" applyBorder="1"/>
    <xf numFmtId="0" fontId="6" fillId="3" borderId="40" xfId="0" applyFont="1" applyFill="1" applyBorder="1"/>
    <xf numFmtId="0" fontId="15" fillId="0" borderId="0" xfId="0" applyFont="1" applyAlignment="1">
      <alignment horizontal="center" vertical="top" wrapText="1"/>
    </xf>
    <xf numFmtId="0" fontId="15" fillId="0" borderId="0" xfId="0" applyFont="1" applyAlignment="1">
      <alignment horizontal="justify" vertical="top" wrapText="1"/>
    </xf>
    <xf numFmtId="0" fontId="12" fillId="0" borderId="25" xfId="0" applyFont="1" applyBorder="1" applyAlignment="1">
      <alignment horizontal="justify" vertical="center" wrapText="1"/>
    </xf>
    <xf numFmtId="0" fontId="13" fillId="0" borderId="0" xfId="0" applyFont="1" applyAlignment="1">
      <alignment horizontal="center" vertical="top" wrapText="1"/>
    </xf>
    <xf numFmtId="0" fontId="14" fillId="0" borderId="0" xfId="0" applyFont="1" applyAlignment="1">
      <alignment horizontal="center" vertical="top" wrapText="1"/>
    </xf>
    <xf numFmtId="0" fontId="6" fillId="0" borderId="24" xfId="0" applyFont="1" applyBorder="1" applyAlignment="1">
      <alignment horizontal="center" vertical="center" wrapText="1"/>
    </xf>
    <xf numFmtId="0" fontId="14" fillId="0" borderId="24" xfId="0" applyFont="1" applyBorder="1" applyAlignment="1">
      <alignment horizontal="center" vertical="center" wrapText="1"/>
    </xf>
    <xf numFmtId="49" fontId="14" fillId="0" borderId="24" xfId="0" applyNumberFormat="1" applyFont="1" applyBorder="1" applyAlignment="1">
      <alignment horizontal="center" vertical="center" wrapText="1"/>
    </xf>
    <xf numFmtId="0" fontId="13" fillId="0" borderId="0" xfId="0" applyFont="1" applyAlignment="1">
      <alignment vertical="center" wrapText="1"/>
    </xf>
    <xf numFmtId="0" fontId="14" fillId="0" borderId="0" xfId="0" applyFont="1" applyAlignment="1">
      <alignment horizontal="justify" vertical="center"/>
    </xf>
    <xf numFmtId="0" fontId="7" fillId="0" borderId="0" xfId="0" applyFont="1" applyAlignment="1">
      <alignment horizontal="center" vertical="center" wrapText="1"/>
    </xf>
    <xf numFmtId="0" fontId="13" fillId="0" borderId="0" xfId="0" applyFont="1" applyAlignment="1">
      <alignment horizontal="justify" vertical="top"/>
    </xf>
    <xf numFmtId="0" fontId="25" fillId="0" borderId="0" xfId="0" applyFont="1"/>
    <xf numFmtId="0" fontId="13" fillId="0" borderId="24" xfId="0" applyFont="1" applyBorder="1" applyAlignment="1">
      <alignment horizontal="center" vertical="center" textRotation="90" wrapText="1"/>
    </xf>
    <xf numFmtId="0" fontId="14" fillId="0" borderId="24" xfId="0" applyFont="1" applyBorder="1" applyAlignment="1">
      <alignment horizontal="center" vertical="center" textRotation="90" wrapText="1"/>
    </xf>
    <xf numFmtId="0" fontId="9" fillId="0" borderId="18" xfId="0" applyFont="1" applyBorder="1" applyAlignment="1">
      <alignment horizontal="justify" vertical="top" wrapText="1"/>
    </xf>
    <xf numFmtId="0" fontId="7" fillId="0" borderId="0" xfId="0" applyFont="1" applyAlignment="1">
      <alignment vertical="center" wrapText="1"/>
    </xf>
    <xf numFmtId="0" fontId="0" fillId="0" borderId="0" xfId="0" applyAlignment="1">
      <alignment vertical="top"/>
    </xf>
    <xf numFmtId="0" fontId="8" fillId="0" borderId="25" xfId="0" applyFont="1" applyBorder="1" applyAlignment="1">
      <alignment horizontal="left" vertical="center"/>
    </xf>
    <xf numFmtId="0" fontId="10" fillId="0" borderId="0" xfId="0" applyFont="1" applyAlignment="1">
      <alignment vertical="center" wrapText="1"/>
    </xf>
    <xf numFmtId="0" fontId="14" fillId="0" borderId="25" xfId="0" applyFont="1" applyBorder="1" applyAlignment="1">
      <alignment horizontal="left" vertical="center" indent="4"/>
    </xf>
    <xf numFmtId="0" fontId="33" fillId="0" borderId="0" xfId="0" applyFont="1" applyAlignment="1">
      <alignment vertical="center"/>
    </xf>
    <xf numFmtId="0" fontId="0" fillId="0" borderId="0" xfId="0" applyAlignment="1">
      <alignment horizontal="center"/>
    </xf>
    <xf numFmtId="0" fontId="30" fillId="3" borderId="42" xfId="0" applyFont="1" applyFill="1" applyBorder="1" applyAlignment="1">
      <alignment vertical="center"/>
    </xf>
    <xf numFmtId="0" fontId="14" fillId="0" borderId="0" xfId="0" applyFont="1" applyAlignment="1">
      <alignment vertical="center" wrapText="1"/>
    </xf>
    <xf numFmtId="0" fontId="35" fillId="0" borderId="0" xfId="0" applyFont="1"/>
    <xf numFmtId="0" fontId="16" fillId="0" borderId="0" xfId="0" applyFont="1" applyAlignment="1">
      <alignment vertical="center"/>
    </xf>
    <xf numFmtId="0" fontId="5" fillId="5" borderId="49" xfId="0" applyFont="1" applyFill="1" applyBorder="1" applyAlignment="1">
      <alignment horizontal="center" vertical="center" wrapText="1"/>
    </xf>
    <xf numFmtId="0" fontId="28" fillId="0" borderId="53" xfId="0" applyFont="1" applyBorder="1" applyAlignment="1">
      <alignment horizontal="center" vertical="center" wrapText="1"/>
    </xf>
    <xf numFmtId="0" fontId="28" fillId="0" borderId="56" xfId="0" applyFont="1" applyBorder="1" applyAlignment="1">
      <alignment horizontal="center" vertical="center" wrapText="1"/>
    </xf>
    <xf numFmtId="0" fontId="14" fillId="0" borderId="0" xfId="0" applyFont="1" applyAlignment="1">
      <alignment horizontal="justify" vertical="center" wrapText="1"/>
    </xf>
    <xf numFmtId="0" fontId="14" fillId="0" borderId="0" xfId="0" applyFont="1" applyAlignment="1">
      <alignment horizontal="left" vertical="center" wrapText="1"/>
    </xf>
    <xf numFmtId="0" fontId="14" fillId="0" borderId="0" xfId="0" applyFont="1" applyAlignment="1">
      <alignment horizontal="justify" vertical="top" wrapText="1"/>
    </xf>
    <xf numFmtId="0" fontId="13" fillId="0" borderId="0" xfId="0" applyFont="1" applyAlignment="1">
      <alignment vertical="top" wrapText="1"/>
    </xf>
    <xf numFmtId="0" fontId="14" fillId="0" borderId="0" xfId="0" applyFont="1" applyAlignment="1">
      <alignment vertical="top" wrapText="1"/>
    </xf>
    <xf numFmtId="0" fontId="37" fillId="0" borderId="0" xfId="0" applyFont="1"/>
    <xf numFmtId="0" fontId="6" fillId="0" borderId="41" xfId="0" applyFont="1" applyBorder="1" applyAlignment="1">
      <alignment vertical="center"/>
    </xf>
    <xf numFmtId="0" fontId="6" fillId="0" borderId="42" xfId="0" applyFont="1" applyBorder="1" applyAlignment="1">
      <alignment vertical="center"/>
    </xf>
    <xf numFmtId="0" fontId="6" fillId="0" borderId="43" xfId="0" applyFont="1" applyBorder="1" applyAlignment="1">
      <alignment vertical="center"/>
    </xf>
    <xf numFmtId="0" fontId="6" fillId="0" borderId="60" xfId="0" applyFont="1" applyBorder="1" applyAlignment="1">
      <alignment vertical="center"/>
    </xf>
    <xf numFmtId="0" fontId="6" fillId="0" borderId="61" xfId="0" applyFont="1" applyBorder="1" applyAlignment="1">
      <alignment vertical="center"/>
    </xf>
    <xf numFmtId="0" fontId="6" fillId="0" borderId="38" xfId="0" applyFont="1" applyBorder="1" applyAlignment="1">
      <alignment vertical="center"/>
    </xf>
    <xf numFmtId="0" fontId="6" fillId="0" borderId="39" xfId="0" applyFont="1" applyBorder="1" applyAlignment="1">
      <alignment horizontal="justify" vertical="center"/>
    </xf>
    <xf numFmtId="0" fontId="6" fillId="0" borderId="40" xfId="0" applyFont="1" applyBorder="1" applyAlignment="1">
      <alignment vertical="center"/>
    </xf>
    <xf numFmtId="0" fontId="6" fillId="0" borderId="42" xfId="0" applyFont="1" applyBorder="1" applyAlignment="1">
      <alignment horizontal="justify" vertical="center"/>
    </xf>
    <xf numFmtId="0" fontId="6" fillId="0" borderId="39" xfId="0" applyFont="1" applyBorder="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xf>
    <xf numFmtId="0" fontId="34" fillId="0" borderId="0" xfId="0" applyFont="1" applyAlignment="1">
      <alignment horizontal="center" vertical="center"/>
    </xf>
    <xf numFmtId="0" fontId="0" fillId="0" borderId="0" xfId="0" applyAlignment="1">
      <alignment horizontal="left" vertical="center" indent="4"/>
    </xf>
    <xf numFmtId="0" fontId="20" fillId="0" borderId="0" xfId="1" applyNumberFormat="1" applyFont="1" applyFill="1" applyBorder="1" applyAlignment="1">
      <alignment horizontal="justify" vertical="center"/>
    </xf>
    <xf numFmtId="0" fontId="22" fillId="0" borderId="0" xfId="0" applyFont="1" applyAlignment="1">
      <alignment horizontal="justify"/>
    </xf>
    <xf numFmtId="0" fontId="18" fillId="0" borderId="0" xfId="0" applyFont="1" applyAlignment="1">
      <alignment horizontal="justify"/>
    </xf>
    <xf numFmtId="0" fontId="19" fillId="0" borderId="0" xfId="0" applyFont="1" applyAlignment="1">
      <alignment horizontal="justify"/>
    </xf>
    <xf numFmtId="0" fontId="23" fillId="0" borderId="0" xfId="0" applyFont="1" applyAlignment="1">
      <alignment horizontal="justify"/>
    </xf>
    <xf numFmtId="0" fontId="20" fillId="0" borderId="0" xfId="0" applyFont="1" applyAlignment="1">
      <alignment horizontal="justify"/>
    </xf>
    <xf numFmtId="0" fontId="21" fillId="0" borderId="0" xfId="0" applyFont="1" applyAlignment="1">
      <alignment horizontal="justify" vertical="center"/>
    </xf>
    <xf numFmtId="0" fontId="21" fillId="0" borderId="0" xfId="0" applyFont="1" applyAlignment="1">
      <alignment horizontal="justify"/>
    </xf>
    <xf numFmtId="0" fontId="0" fillId="0" borderId="0" xfId="0" applyAlignment="1">
      <alignment horizontal="justify"/>
    </xf>
    <xf numFmtId="0" fontId="15"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49" fontId="6" fillId="0" borderId="0" xfId="0" applyNumberFormat="1" applyFont="1" applyAlignment="1">
      <alignment vertical="center" wrapText="1"/>
    </xf>
    <xf numFmtId="0" fontId="6" fillId="0" borderId="26" xfId="0" applyFont="1" applyBorder="1" applyAlignment="1">
      <alignment horizontal="center" vertical="center" wrapText="1"/>
    </xf>
    <xf numFmtId="0" fontId="13" fillId="0" borderId="26" xfId="0" applyFont="1" applyBorder="1" applyAlignment="1">
      <alignment horizontal="center" vertical="center" wrapText="1"/>
    </xf>
    <xf numFmtId="49" fontId="14" fillId="0" borderId="24" xfId="0" applyNumberFormat="1" applyFont="1" applyBorder="1" applyAlignment="1">
      <alignment horizontal="center" vertical="center"/>
    </xf>
    <xf numFmtId="0" fontId="15" fillId="0" borderId="0" xfId="0" applyFont="1" applyAlignment="1">
      <alignment vertical="center"/>
    </xf>
    <xf numFmtId="0" fontId="0" fillId="6" borderId="0" xfId="0" applyFill="1"/>
    <xf numFmtId="0" fontId="6" fillId="6" borderId="0" xfId="0" applyFont="1" applyFill="1" applyAlignment="1">
      <alignment horizontal="center" vertical="center"/>
    </xf>
    <xf numFmtId="0" fontId="6" fillId="6" borderId="0" xfId="0" applyFont="1" applyFill="1" applyAlignment="1">
      <alignment horizontal="center" vertical="center" wrapText="1"/>
    </xf>
    <xf numFmtId="0" fontId="6" fillId="6" borderId="0" xfId="0" applyFont="1" applyFill="1" applyAlignment="1">
      <alignment vertical="center"/>
    </xf>
    <xf numFmtId="0" fontId="12" fillId="0" borderId="18" xfId="0" applyFont="1" applyBorder="1" applyAlignment="1">
      <alignment vertical="center" wrapText="1"/>
    </xf>
    <xf numFmtId="0" fontId="14" fillId="0" borderId="24" xfId="0" applyFont="1" applyBorder="1" applyAlignment="1" applyProtection="1">
      <alignment horizontal="center" vertical="center" wrapText="1"/>
      <protection locked="0"/>
    </xf>
    <xf numFmtId="0" fontId="32" fillId="0" borderId="24" xfId="0" applyFont="1" applyBorder="1" applyAlignment="1" applyProtection="1">
      <alignment horizontal="center" vertical="center" wrapText="1"/>
      <protection locked="0"/>
    </xf>
    <xf numFmtId="0" fontId="0" fillId="7" borderId="0" xfId="0" applyFill="1" applyAlignment="1">
      <alignment horizontal="center"/>
    </xf>
    <xf numFmtId="0" fontId="39" fillId="0" borderId="0" xfId="0" applyFont="1" applyAlignment="1">
      <alignment horizontal="left"/>
    </xf>
    <xf numFmtId="0" fontId="39" fillId="0" borderId="0" xfId="0" applyFont="1" applyAlignment="1">
      <alignment horizontal="center"/>
    </xf>
    <xf numFmtId="0" fontId="39" fillId="0" borderId="0" xfId="0" applyFont="1" applyAlignment="1">
      <alignment horizontal="left" vertical="center"/>
    </xf>
    <xf numFmtId="0" fontId="39" fillId="0" borderId="0" xfId="0" applyFont="1" applyAlignment="1">
      <alignment horizontal="center" vertical="center"/>
    </xf>
    <xf numFmtId="0" fontId="0" fillId="7" borderId="0" xfId="0" applyFill="1"/>
    <xf numFmtId="0" fontId="0" fillId="9" borderId="24" xfId="0" applyFill="1" applyBorder="1" applyAlignment="1">
      <alignment horizontal="center"/>
    </xf>
    <xf numFmtId="0" fontId="35" fillId="0" borderId="0" xfId="0" applyFont="1" applyAlignment="1">
      <alignment horizontal="center"/>
    </xf>
    <xf numFmtId="0" fontId="41" fillId="0" borderId="0" xfId="0" applyFont="1" applyAlignment="1">
      <alignment horizontal="center"/>
    </xf>
    <xf numFmtId="0" fontId="0" fillId="10" borderId="24" xfId="0" applyFill="1" applyBorder="1" applyAlignment="1">
      <alignment horizontal="center" textRotation="90"/>
    </xf>
    <xf numFmtId="0" fontId="0" fillId="11" borderId="24" xfId="0" applyFill="1" applyBorder="1" applyAlignment="1">
      <alignment horizontal="center" textRotation="90"/>
    </xf>
    <xf numFmtId="0" fontId="0" fillId="0" borderId="63" xfId="0" applyBorder="1"/>
    <xf numFmtId="0" fontId="0" fillId="0" borderId="63" xfId="0" applyBorder="1" applyAlignment="1">
      <alignment horizontal="center"/>
    </xf>
    <xf numFmtId="0" fontId="0" fillId="0" borderId="63" xfId="0" applyBorder="1" applyAlignment="1">
      <alignment horizontal="left"/>
    </xf>
    <xf numFmtId="0" fontId="0" fillId="0" borderId="26" xfId="0" applyBorder="1" applyAlignment="1">
      <alignment horizontal="left"/>
    </xf>
    <xf numFmtId="0" fontId="0" fillId="0" borderId="26" xfId="0" applyBorder="1" applyAlignment="1">
      <alignment horizontal="center"/>
    </xf>
    <xf numFmtId="0" fontId="36" fillId="0" borderId="0" xfId="0" applyFont="1" applyAlignment="1">
      <alignment horizontal="justify" vertical="center" wrapText="1"/>
    </xf>
    <xf numFmtId="0" fontId="4"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36" fillId="0" borderId="0" xfId="1" applyNumberFormat="1" applyFont="1" applyFill="1" applyBorder="1" applyAlignment="1">
      <alignment horizontal="justify" vertical="center"/>
    </xf>
    <xf numFmtId="0" fontId="6" fillId="0" borderId="0" xfId="0" applyFont="1" applyAlignment="1">
      <alignment horizontal="justify" vertical="center" wrapText="1"/>
    </xf>
    <xf numFmtId="0" fontId="24" fillId="0" borderId="0" xfId="1" applyFont="1" applyFill="1" applyAlignment="1" applyProtection="1">
      <alignment horizontal="right" vertical="center" wrapText="1"/>
    </xf>
    <xf numFmtId="0" fontId="6" fillId="0" borderId="1" xfId="0"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0" fontId="29" fillId="3" borderId="39" xfId="0" applyFont="1" applyFill="1" applyBorder="1" applyAlignment="1">
      <alignment horizontal="justify" vertical="top" wrapText="1"/>
    </xf>
    <xf numFmtId="0" fontId="14" fillId="0" borderId="0" xfId="0" applyFont="1" applyAlignment="1">
      <alignment horizontal="justify" vertical="center" wrapText="1"/>
    </xf>
    <xf numFmtId="0" fontId="14" fillId="0" borderId="0" xfId="0" applyFont="1" applyAlignment="1" applyProtection="1">
      <alignment horizontal="justify" vertical="center" wrapText="1"/>
      <protection locked="0"/>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4" xfId="0" applyFont="1" applyBorder="1" applyAlignment="1">
      <alignment horizontal="center" vertical="center" wrapText="1"/>
    </xf>
    <xf numFmtId="0" fontId="14" fillId="0" borderId="19" xfId="0" applyFont="1" applyBorder="1" applyAlignment="1" applyProtection="1">
      <alignment horizontal="center" vertical="center" wrapText="1"/>
      <protection locked="0"/>
    </xf>
    <xf numFmtId="0" fontId="14" fillId="0" borderId="20" xfId="0" applyFont="1" applyBorder="1" applyAlignment="1" applyProtection="1">
      <alignment horizontal="center" vertical="center" wrapText="1"/>
      <protection locked="0"/>
    </xf>
    <xf numFmtId="0" fontId="14" fillId="0" borderId="21" xfId="0" applyFont="1" applyBorder="1" applyAlignment="1" applyProtection="1">
      <alignment horizontal="center" vertical="center" wrapText="1"/>
      <protection locked="0"/>
    </xf>
    <xf numFmtId="0" fontId="14" fillId="0" borderId="24" xfId="0" applyFont="1" applyBorder="1" applyAlignment="1">
      <alignment horizontal="center" vertical="center" wrapText="1"/>
    </xf>
    <xf numFmtId="0" fontId="14" fillId="0" borderId="13" xfId="0" applyFont="1" applyBorder="1" applyAlignment="1" applyProtection="1">
      <alignment horizontal="center" vertical="center" wrapText="1"/>
      <protection locked="0"/>
    </xf>
    <xf numFmtId="0" fontId="26" fillId="0" borderId="0" xfId="0" applyFont="1" applyAlignment="1">
      <alignment horizontal="center" vertical="center" wrapText="1"/>
    </xf>
    <xf numFmtId="0" fontId="24" fillId="0" borderId="0" xfId="1" applyFont="1" applyFill="1" applyAlignment="1">
      <alignment horizontal="right" vertical="center" wrapText="1"/>
    </xf>
    <xf numFmtId="0" fontId="7" fillId="2" borderId="27"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6" fillId="0" borderId="13" xfId="0" applyFont="1" applyBorder="1" applyAlignment="1" applyProtection="1">
      <alignment horizontal="center" vertical="center" wrapText="1"/>
      <protection locked="0"/>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6" fillId="0" borderId="24" xfId="0"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1" fillId="0" borderId="28" xfId="0" applyFont="1" applyBorder="1" applyAlignment="1">
      <alignment horizontal="center" vertical="center" wrapText="1"/>
    </xf>
    <xf numFmtId="0" fontId="14" fillId="0" borderId="36" xfId="0" applyFont="1" applyBorder="1" applyAlignment="1" applyProtection="1">
      <alignment horizontal="justify" vertical="center" wrapText="1"/>
      <protection locked="0"/>
    </xf>
    <xf numFmtId="0" fontId="10" fillId="0" borderId="0" xfId="0" applyFont="1" applyAlignment="1">
      <alignment horizontal="justify" vertical="center" wrapText="1"/>
    </xf>
    <xf numFmtId="0" fontId="10" fillId="0" borderId="12" xfId="0" applyFont="1" applyBorder="1" applyAlignment="1">
      <alignment horizontal="justify" vertical="center" wrapText="1"/>
    </xf>
    <xf numFmtId="0" fontId="8" fillId="0" borderId="0" xfId="0" applyFont="1" applyAlignment="1">
      <alignment horizontal="justify" vertical="center" wrapText="1"/>
    </xf>
    <xf numFmtId="0" fontId="8" fillId="0" borderId="12" xfId="0" applyFont="1" applyBorder="1" applyAlignment="1">
      <alignment horizontal="justify" vertical="center" wrapText="1"/>
    </xf>
    <xf numFmtId="0" fontId="10" fillId="0" borderId="0" xfId="0" quotePrefix="1" applyFont="1" applyAlignment="1">
      <alignment horizontal="justify" vertical="center" wrapText="1"/>
    </xf>
    <xf numFmtId="0" fontId="10" fillId="0" borderId="12" xfId="0" quotePrefix="1" applyFont="1" applyBorder="1" applyAlignment="1">
      <alignment horizontal="justify" vertical="center" wrapText="1"/>
    </xf>
    <xf numFmtId="0" fontId="8" fillId="0" borderId="44" xfId="0" applyFont="1" applyBorder="1" applyAlignment="1">
      <alignment vertical="center"/>
    </xf>
    <xf numFmtId="0" fontId="8" fillId="0" borderId="31" xfId="0" applyFont="1" applyBorder="1" applyAlignment="1">
      <alignment vertical="center"/>
    </xf>
    <xf numFmtId="0" fontId="8" fillId="0" borderId="45" xfId="0" applyFont="1" applyBorder="1" applyAlignment="1">
      <alignment vertical="center"/>
    </xf>
    <xf numFmtId="0" fontId="7" fillId="2" borderId="47"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10" fillId="0" borderId="13" xfId="0" applyFont="1" applyBorder="1" applyAlignment="1">
      <alignment horizontal="justify" vertical="center" wrapText="1"/>
    </xf>
    <xf numFmtId="0" fontId="10" fillId="0" borderId="14" xfId="0" applyFont="1" applyBorder="1" applyAlignment="1">
      <alignment horizontal="justify" vertical="center" wrapText="1"/>
    </xf>
    <xf numFmtId="0" fontId="7" fillId="2" borderId="46" xfId="0" applyFont="1" applyFill="1" applyBorder="1" applyAlignment="1">
      <alignment horizontal="center" vertical="center" wrapText="1"/>
    </xf>
    <xf numFmtId="0" fontId="7" fillId="2" borderId="49" xfId="0" applyFont="1" applyFill="1" applyBorder="1" applyAlignment="1">
      <alignment horizontal="center" vertical="center" wrapText="1"/>
    </xf>
    <xf numFmtId="0" fontId="7" fillId="2" borderId="48" xfId="0" applyFont="1" applyFill="1" applyBorder="1" applyAlignment="1">
      <alignment horizontal="center" vertical="center" wrapText="1"/>
    </xf>
    <xf numFmtId="0" fontId="7" fillId="2" borderId="62" xfId="0" applyFont="1" applyFill="1" applyBorder="1" applyAlignment="1">
      <alignment horizontal="center" vertical="center" wrapText="1"/>
    </xf>
    <xf numFmtId="0" fontId="6" fillId="5" borderId="50" xfId="0" applyFont="1" applyFill="1" applyBorder="1" applyAlignment="1">
      <alignment horizontal="center" vertical="center" wrapText="1"/>
    </xf>
    <xf numFmtId="0" fontId="6" fillId="5" borderId="62" xfId="0" applyFont="1" applyFill="1" applyBorder="1" applyAlignment="1">
      <alignment horizontal="center" vertical="center" wrapText="1"/>
    </xf>
    <xf numFmtId="0" fontId="6" fillId="0" borderId="50" xfId="0" applyFont="1" applyBorder="1" applyAlignment="1" applyProtection="1">
      <alignment horizontal="center" vertical="center" wrapText="1"/>
      <protection locked="0"/>
    </xf>
    <xf numFmtId="0" fontId="16" fillId="5" borderId="50" xfId="0" applyFont="1" applyFill="1" applyBorder="1" applyAlignment="1">
      <alignment horizontal="center" vertical="center" wrapText="1"/>
    </xf>
    <xf numFmtId="0" fontId="1" fillId="5" borderId="50" xfId="1" applyNumberFormat="1" applyFill="1" applyBorder="1" applyAlignment="1" applyProtection="1">
      <alignment horizontal="center" vertical="center" wrapText="1"/>
    </xf>
    <xf numFmtId="0" fontId="27" fillId="5" borderId="50" xfId="1" applyNumberFormat="1" applyFont="1" applyFill="1" applyBorder="1" applyAlignment="1" applyProtection="1">
      <alignment horizontal="center" vertical="center" wrapText="1"/>
    </xf>
    <xf numFmtId="0" fontId="6" fillId="0" borderId="54"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2" xfId="0" applyFont="1" applyBorder="1" applyAlignment="1" applyProtection="1">
      <alignment horizontal="center" vertical="center" wrapText="1"/>
      <protection locked="0"/>
    </xf>
    <xf numFmtId="0" fontId="6" fillId="0" borderId="55" xfId="0" applyFont="1" applyBorder="1" applyAlignment="1" applyProtection="1">
      <alignment horizontal="center" vertical="center" wrapText="1"/>
      <protection locked="0"/>
    </xf>
    <xf numFmtId="0" fontId="6" fillId="0" borderId="57" xfId="0" applyFont="1" applyBorder="1" applyAlignment="1" applyProtection="1">
      <alignment horizontal="center" vertical="center" wrapText="1"/>
      <protection locked="0"/>
    </xf>
    <xf numFmtId="0" fontId="6" fillId="0" borderId="58" xfId="0" applyFont="1" applyBorder="1" applyAlignment="1" applyProtection="1">
      <alignment horizontal="center" vertical="center" wrapText="1"/>
      <protection locked="0"/>
    </xf>
    <xf numFmtId="0" fontId="24" fillId="0" borderId="0" xfId="0" applyFont="1" applyAlignment="1">
      <alignment horizontal="right" vertical="center" wrapText="1"/>
    </xf>
    <xf numFmtId="0" fontId="6" fillId="0" borderId="19" xfId="0" applyFont="1" applyBorder="1" applyAlignment="1">
      <alignment horizontal="justify" vertical="center" wrapText="1"/>
    </xf>
    <xf numFmtId="0" fontId="6" fillId="0" borderId="20" xfId="0" applyFont="1" applyBorder="1" applyAlignment="1">
      <alignment horizontal="justify" vertical="center" wrapText="1"/>
    </xf>
    <xf numFmtId="0" fontId="6" fillId="0" borderId="21" xfId="0" applyFont="1" applyBorder="1" applyAlignment="1">
      <alignment horizontal="justify" vertical="center" wrapText="1"/>
    </xf>
    <xf numFmtId="0" fontId="10" fillId="0" borderId="0" xfId="0" applyFont="1" applyAlignment="1">
      <alignment horizontal="justify" vertical="center"/>
    </xf>
    <xf numFmtId="0" fontId="13" fillId="0" borderId="24" xfId="0" applyFont="1" applyBorder="1" applyAlignment="1">
      <alignment horizontal="center" vertical="center" textRotation="90" wrapText="1"/>
    </xf>
    <xf numFmtId="0" fontId="14" fillId="0" borderId="24" xfId="0" applyFont="1" applyBorder="1" applyAlignment="1">
      <alignment horizontal="center" vertical="center" textRotation="90" wrapText="1"/>
    </xf>
    <xf numFmtId="0" fontId="15" fillId="0" borderId="15"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0" xfId="0" applyFont="1" applyAlignment="1">
      <alignment horizontal="center" vertical="center" wrapText="1"/>
    </xf>
    <xf numFmtId="0" fontId="15" fillId="0" borderId="12"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4" fillId="0" borderId="19" xfId="0" applyFont="1" applyBorder="1" applyAlignment="1">
      <alignment horizontal="justify" vertical="center" wrapText="1"/>
    </xf>
    <xf numFmtId="0" fontId="14" fillId="0" borderId="20" xfId="0" applyFont="1" applyBorder="1" applyAlignment="1">
      <alignment horizontal="justify" vertical="center" wrapText="1"/>
    </xf>
    <xf numFmtId="0" fontId="14" fillId="0" borderId="21" xfId="0" applyFont="1" applyBorder="1" applyAlignment="1">
      <alignment horizontal="justify" vertical="center" wrapText="1"/>
    </xf>
    <xf numFmtId="0" fontId="14" fillId="0" borderId="19" xfId="0" applyFont="1" applyBorder="1" applyAlignment="1">
      <alignment horizontal="justify" vertical="center"/>
    </xf>
    <xf numFmtId="0" fontId="14" fillId="0" borderId="20" xfId="0" applyFont="1" applyBorder="1" applyAlignment="1">
      <alignment horizontal="justify" vertical="center"/>
    </xf>
    <xf numFmtId="0" fontId="14" fillId="0" borderId="21" xfId="0" applyFont="1" applyBorder="1" applyAlignment="1">
      <alignment horizontal="justify" vertical="center"/>
    </xf>
    <xf numFmtId="0" fontId="16" fillId="0" borderId="13" xfId="0" applyFont="1" applyBorder="1" applyAlignment="1">
      <alignment horizontal="right" vertical="center" wrapText="1"/>
    </xf>
    <xf numFmtId="0" fontId="14" fillId="0" borderId="24" xfId="0" applyFont="1" applyBorder="1" applyAlignment="1">
      <alignment horizontal="justify" vertical="center" wrapText="1"/>
    </xf>
    <xf numFmtId="0" fontId="6" fillId="0" borderId="24" xfId="0" applyFont="1" applyBorder="1" applyAlignment="1" applyProtection="1">
      <alignment horizontal="justify" vertical="center" wrapText="1"/>
      <protection locked="0"/>
    </xf>
    <xf numFmtId="0" fontId="14" fillId="0" borderId="24" xfId="0" applyFont="1" applyBorder="1" applyAlignment="1">
      <alignment horizontal="justify" vertical="center"/>
    </xf>
    <xf numFmtId="0" fontId="14" fillId="0" borderId="19" xfId="0" applyFont="1" applyBorder="1" applyAlignment="1" applyProtection="1">
      <alignment horizontal="justify" vertical="center"/>
      <protection locked="0"/>
    </xf>
    <xf numFmtId="0" fontId="14" fillId="0" borderId="20" xfId="0" applyFont="1" applyBorder="1" applyAlignment="1" applyProtection="1">
      <alignment horizontal="justify" vertical="center"/>
      <protection locked="0"/>
    </xf>
    <xf numFmtId="0" fontId="14" fillId="0" borderId="21" xfId="0" applyFont="1" applyBorder="1" applyAlignment="1" applyProtection="1">
      <alignment horizontal="justify" vertical="center"/>
      <protection locked="0"/>
    </xf>
    <xf numFmtId="0" fontId="15" fillId="0" borderId="24" xfId="0" applyFont="1" applyBorder="1" applyAlignment="1">
      <alignment horizontal="center" vertical="center" wrapText="1"/>
    </xf>
    <xf numFmtId="0" fontId="15" fillId="0" borderId="0" xfId="0" applyFont="1" applyAlignment="1">
      <alignment horizontal="justify" vertical="top"/>
    </xf>
    <xf numFmtId="0" fontId="11" fillId="0" borderId="0" xfId="0" applyFont="1" applyAlignment="1">
      <alignment horizontal="justify" vertical="center" wrapText="1"/>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4" fillId="0" borderId="24" xfId="0" applyFont="1" applyBorder="1" applyAlignment="1" applyProtection="1">
      <alignment horizontal="justify" vertical="center" wrapText="1"/>
      <protection locked="0"/>
    </xf>
    <xf numFmtId="0" fontId="14" fillId="0" borderId="19" xfId="0" applyFont="1" applyBorder="1" applyAlignment="1" applyProtection="1">
      <alignment horizontal="justify" vertical="center" wrapText="1"/>
      <protection locked="0"/>
    </xf>
    <xf numFmtId="0" fontId="14" fillId="0" borderId="20" xfId="0" applyFont="1" applyBorder="1" applyAlignment="1" applyProtection="1">
      <alignment horizontal="justify" vertical="center" wrapText="1"/>
      <protection locked="0"/>
    </xf>
    <xf numFmtId="0" fontId="14" fillId="0" borderId="21" xfId="0" applyFont="1" applyBorder="1" applyAlignment="1" applyProtection="1">
      <alignment horizontal="justify" vertical="center" wrapText="1"/>
      <protection locked="0"/>
    </xf>
    <xf numFmtId="0" fontId="11" fillId="0" borderId="0" xfId="0" applyFont="1" applyAlignment="1">
      <alignment horizontal="justify" vertical="center"/>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4" xfId="0" applyFont="1" applyBorder="1" applyAlignment="1">
      <alignment horizontal="center" vertical="center" textRotation="90" wrapText="1"/>
    </xf>
    <xf numFmtId="0" fontId="11" fillId="0" borderId="12" xfId="0" applyFont="1" applyBorder="1" applyAlignment="1">
      <alignment horizontal="justify" vertical="center"/>
    </xf>
    <xf numFmtId="0" fontId="10" fillId="0" borderId="11" xfId="0" applyFont="1" applyBorder="1" applyAlignment="1">
      <alignment horizontal="justify" vertical="center" wrapText="1"/>
    </xf>
    <xf numFmtId="0" fontId="10" fillId="0" borderId="11" xfId="0" applyFont="1" applyBorder="1" applyAlignment="1">
      <alignment horizontal="justify" vertical="center"/>
    </xf>
    <xf numFmtId="0" fontId="38" fillId="0" borderId="0" xfId="0" applyFont="1" applyAlignment="1">
      <alignment horizontal="center"/>
    </xf>
    <xf numFmtId="0" fontId="15" fillId="0" borderId="0" xfId="0" applyFont="1" applyAlignment="1">
      <alignment horizontal="justify" vertical="top" wrapText="1"/>
    </xf>
    <xf numFmtId="0" fontId="8" fillId="0" borderId="7"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9"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1" xfId="0" applyFont="1" applyBorder="1" applyAlignment="1">
      <alignment horizontal="justify" vertical="center"/>
    </xf>
    <xf numFmtId="0" fontId="6" fillId="0" borderId="19" xfId="0" applyFont="1" applyBorder="1" applyAlignment="1" applyProtection="1">
      <alignment horizontal="center" vertical="center" wrapText="1"/>
      <protection locked="0"/>
    </xf>
    <xf numFmtId="0" fontId="6" fillId="0" borderId="21" xfId="0" applyFont="1" applyBorder="1" applyAlignment="1" applyProtection="1">
      <alignment horizontal="center" vertical="center" wrapText="1"/>
      <protection locked="0"/>
    </xf>
    <xf numFmtId="0" fontId="12" fillId="0" borderId="15" xfId="0" applyFont="1" applyBorder="1" applyAlignment="1">
      <alignment horizontal="justify" vertical="center" wrapText="1"/>
    </xf>
    <xf numFmtId="0" fontId="12" fillId="0" borderId="16" xfId="0" applyFont="1" applyBorder="1" applyAlignment="1">
      <alignment horizontal="justify" vertical="center" wrapText="1"/>
    </xf>
    <xf numFmtId="0" fontId="12" fillId="0" borderId="17" xfId="0" applyFont="1" applyBorder="1" applyAlignment="1">
      <alignment horizontal="justify" vertical="center" wrapText="1"/>
    </xf>
    <xf numFmtId="0" fontId="11" fillId="0" borderId="13" xfId="0" applyFont="1" applyBorder="1" applyAlignment="1">
      <alignment horizontal="justify" vertical="center" wrapText="1"/>
    </xf>
    <xf numFmtId="0" fontId="11" fillId="0" borderId="14" xfId="0" applyFont="1" applyBorder="1" applyAlignment="1">
      <alignment horizontal="justify" vertical="center" wrapText="1"/>
    </xf>
    <xf numFmtId="0" fontId="6" fillId="0" borderId="19" xfId="0" applyFont="1" applyBorder="1" applyAlignment="1" applyProtection="1">
      <alignment horizontal="justify" vertical="center" wrapText="1"/>
      <protection locked="0"/>
    </xf>
    <xf numFmtId="0" fontId="6" fillId="0" borderId="20" xfId="0" applyFont="1" applyBorder="1" applyAlignment="1" applyProtection="1">
      <alignment horizontal="justify" vertical="center" wrapText="1"/>
      <protection locked="0"/>
    </xf>
    <xf numFmtId="0" fontId="6" fillId="0" borderId="21" xfId="0" applyFont="1" applyBorder="1" applyAlignment="1" applyProtection="1">
      <alignment horizontal="justify" vertical="center" wrapText="1"/>
      <protection locked="0"/>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15" fontId="14" fillId="0" borderId="19" xfId="0" applyNumberFormat="1" applyFont="1" applyBorder="1" applyAlignment="1">
      <alignment horizontal="center" vertical="center" wrapText="1"/>
    </xf>
    <xf numFmtId="15" fontId="14" fillId="0" borderId="21" xfId="0" applyNumberFormat="1" applyFont="1" applyBorder="1" applyAlignment="1">
      <alignment horizontal="center" vertical="center" wrapText="1"/>
    </xf>
    <xf numFmtId="0" fontId="16" fillId="0" borderId="0" xfId="0" applyFont="1" applyAlignment="1">
      <alignment horizontal="right" vertical="center" wrapText="1"/>
    </xf>
    <xf numFmtId="0" fontId="31" fillId="0" borderId="59" xfId="0" applyFont="1" applyBorder="1" applyAlignment="1">
      <alignment horizontal="center" vertical="center" wrapText="1"/>
    </xf>
    <xf numFmtId="0" fontId="31" fillId="0" borderId="26" xfId="0" applyFont="1" applyBorder="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xf>
    <xf numFmtId="0" fontId="40" fillId="8" borderId="0" xfId="0" applyFont="1" applyFill="1" applyAlignment="1">
      <alignment horizontal="center"/>
    </xf>
  </cellXfs>
  <cellStyles count="3">
    <cellStyle name="Hipervínculo" xfId="1" builtinId="8"/>
    <cellStyle name="Hipervínculo 2" xfId="2" xr:uid="{1396707E-1B00-45D0-9F7F-3E1C673BE9FC}"/>
    <cellStyle name="Normal" xfId="0" builtinId="0"/>
  </cellStyles>
  <dxfs count="16">
    <dxf>
      <fill>
        <patternFill>
          <bgColor rgb="FF00B0F0"/>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1" defaultTableStyle="TableStyleMedium2" defaultPivotStyle="PivotStyleLight16">
    <tableStyle name="Invisible" pivot="0" table="0" count="0" xr9:uid="{01F7D7CF-BBFF-4001-8624-2F32B1A79976}"/>
  </tableStyles>
  <colors>
    <mruColors>
      <color rgb="FFFFCCFF"/>
      <color rgb="FF706F6F"/>
      <color rgb="FF0030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88FA3C21-9F76-4465-B390-83FF39219677}"/>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E3D8CB33-B299-40F4-9D60-719305E6E84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952B2C5D-E232-4233-9759-600B2442E40A}"/>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F06F8551-4267-431A-8AA3-BF3D80B2248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D1386558-E8DD-4310-9394-6AB1A1C6AB3E}"/>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2C303B92-02F4-4D7B-9EB5-8E8D5EA9E302}"/>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a:extLst>
            <a:ext uri="{FF2B5EF4-FFF2-40B4-BE49-F238E27FC236}">
              <a16:creationId xmlns:a16="http://schemas.microsoft.com/office/drawing/2014/main" id="{FFA8B26A-59BC-4B2A-BC07-8C58E79FE9B5}"/>
            </a:ext>
          </a:extLst>
        </xdr:cNvPr>
        <xdr:cNvPicPr preferRelativeResize="0">
          <a:picLocks/>
        </xdr:cNvPicPr>
      </xdr:nvPicPr>
      <xdr:blipFill>
        <a:blip xmlns:r="http://schemas.openxmlformats.org/officeDocument/2006/relationships" r:embed="rId1"/>
        <a:stretch>
          <a:fillRect/>
        </a:stretch>
      </xdr:blipFill>
      <xdr:spPr>
        <a:xfrm>
          <a:off x="381000" y="0"/>
          <a:ext cx="1094400" cy="1011600"/>
        </a:xfrm>
        <a:prstGeom prst="rect">
          <a:avLst/>
        </a:prstGeom>
      </xdr:spPr>
    </xdr:pic>
    <xdr:clientData/>
  </xdr:oneCellAnchor>
  <xdr:oneCellAnchor>
    <xdr:from>
      <xdr:col>47</xdr:col>
      <xdr:colOff>209550</xdr:colOff>
      <xdr:row>0</xdr:row>
      <xdr:rowOff>0</xdr:rowOff>
    </xdr:from>
    <xdr:ext cx="2271600" cy="1137600"/>
    <xdr:pic>
      <xdr:nvPicPr>
        <xdr:cNvPr id="3" name="Imagen 2">
          <a:extLst>
            <a:ext uri="{FF2B5EF4-FFF2-40B4-BE49-F238E27FC236}">
              <a16:creationId xmlns:a16="http://schemas.microsoft.com/office/drawing/2014/main" id="{374D58E2-5094-4BE5-964D-8AFE09EB4050}"/>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030" t="12854" r="6675" b="13072"/>
        <a:stretch/>
      </xdr:blipFill>
      <xdr:spPr>
        <a:xfrm>
          <a:off x="11982450" y="0"/>
          <a:ext cx="2271600" cy="11376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3DBD43CB-B370-4950-BE11-53640589C57E}"/>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AFEAB6CB-01FB-46E3-8D24-14E27F061B1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4BC393AC-6721-4383-AB70-497238ECED77}"/>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ADF90A8E-7EE6-4250-AF5C-2CFE5090DEE6}"/>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hernandezg@dgsp.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D3CF-2EAA-48BC-91EA-F3FEA2A3DC58}">
  <sheetPr codeName="Hoja1"/>
  <dimension ref="A1:AF25"/>
  <sheetViews>
    <sheetView showGridLines="0" zoomScaleNormal="100" workbookViewId="0">
      <selection activeCell="V10" sqref="V10"/>
    </sheetView>
  </sheetViews>
  <sheetFormatPr defaultColWidth="3.7109375" defaultRowHeight="15" customHeight="1" zeroHeight="1"/>
  <cols>
    <col min="1" max="1" width="5.7109375" customWidth="1"/>
    <col min="2" max="30" width="3.7109375" customWidth="1"/>
    <col min="31" max="31" width="5.7109375" customWidth="1"/>
    <col min="32" max="32" width="3.7109375" style="124"/>
  </cols>
  <sheetData>
    <row r="1" spans="1:32" ht="173.25" customHeight="1">
      <c r="A1" s="41"/>
      <c r="B1" s="148" t="s">
        <v>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8"/>
    </row>
    <row r="2" spans="1:32" ht="15" customHeigh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8"/>
    </row>
    <row r="3" spans="1:32" ht="45" customHeight="1">
      <c r="A3" s="41"/>
      <c r="B3" s="150" t="s">
        <v>1</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8"/>
    </row>
    <row r="4" spans="1:32" ht="15" customHeight="1">
      <c r="A4" s="41"/>
      <c r="B4" s="36"/>
      <c r="C4" s="9"/>
      <c r="D4" s="9"/>
      <c r="E4" s="9"/>
      <c r="F4" s="9"/>
      <c r="G4" s="9"/>
      <c r="H4" s="9"/>
      <c r="I4" s="9"/>
      <c r="J4" s="9"/>
      <c r="K4" s="9"/>
      <c r="L4" s="9"/>
      <c r="M4" s="9"/>
      <c r="N4" s="9"/>
      <c r="O4" s="9"/>
      <c r="P4" s="9"/>
      <c r="Q4" s="9"/>
      <c r="R4" s="9"/>
      <c r="S4" s="9"/>
      <c r="T4" s="9"/>
      <c r="U4" s="9"/>
      <c r="V4" s="9"/>
      <c r="W4" s="9"/>
      <c r="X4" s="9"/>
      <c r="Y4" s="9"/>
      <c r="Z4" s="9"/>
      <c r="AA4" s="9"/>
      <c r="AB4" s="9"/>
      <c r="AC4" s="9"/>
      <c r="AD4" s="9"/>
      <c r="AE4" s="8"/>
    </row>
    <row r="5" spans="1:32" ht="45" customHeight="1">
      <c r="A5" s="41"/>
      <c r="B5" s="152" t="s">
        <v>2</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8"/>
    </row>
    <row r="6" spans="1:32" ht="15" customHeight="1">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8"/>
    </row>
    <row r="7" spans="1:32" s="44" customFormat="1" ht="60" customHeight="1">
      <c r="B7" s="150" t="s">
        <v>3</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F7" s="125"/>
    </row>
    <row r="8" spans="1:32" s="44" customFormat="1" ht="15" customHeight="1" thickBot="1">
      <c r="B8" s="7" t="s">
        <v>4</v>
      </c>
      <c r="N8" s="7" t="s">
        <v>5</v>
      </c>
      <c r="AF8" s="125"/>
    </row>
    <row r="9" spans="1:32" s="44" customFormat="1" ht="15" customHeight="1" thickBot="1">
      <c r="B9" s="153" t="str">
        <f>IF(Presentación!$B$10="","",Presentación!$B$10)</f>
        <v/>
      </c>
      <c r="C9" s="154"/>
      <c r="D9" s="154"/>
      <c r="E9" s="154"/>
      <c r="F9" s="154"/>
      <c r="G9" s="154"/>
      <c r="H9" s="154"/>
      <c r="I9" s="154"/>
      <c r="J9" s="154"/>
      <c r="K9" s="154"/>
      <c r="L9" s="155"/>
      <c r="N9" s="153" t="str">
        <f>IF(Presentación!$N$10="","",Presentación!$N$10)</f>
        <v/>
      </c>
      <c r="O9" s="155"/>
      <c r="AF9" s="125"/>
    </row>
    <row r="10" spans="1:32" ht="15" customHeight="1">
      <c r="A10" s="108"/>
      <c r="B10" s="42"/>
      <c r="C10" s="42"/>
      <c r="D10" s="42"/>
      <c r="E10" s="42"/>
      <c r="F10" s="42"/>
      <c r="G10" s="42"/>
      <c r="H10" s="42"/>
      <c r="I10" s="42"/>
      <c r="J10" s="42"/>
      <c r="K10" s="42"/>
      <c r="L10" s="42"/>
      <c r="M10" s="109"/>
      <c r="N10" s="110"/>
      <c r="O10" s="109"/>
      <c r="P10" s="109"/>
      <c r="Q10" s="109"/>
      <c r="R10" s="109"/>
      <c r="S10" s="109"/>
      <c r="T10" s="109"/>
      <c r="U10" s="109"/>
      <c r="V10" s="109"/>
      <c r="W10" s="109"/>
      <c r="X10" s="109"/>
      <c r="Y10" s="109"/>
      <c r="Z10" s="109"/>
      <c r="AA10" s="109"/>
      <c r="AB10" s="109"/>
      <c r="AC10" s="109"/>
      <c r="AD10" s="109"/>
      <c r="AE10" s="8"/>
    </row>
    <row r="11" spans="1:32" ht="15" customHeight="1">
      <c r="A11" s="111"/>
      <c r="B11" s="156" t="s">
        <v>6</v>
      </c>
      <c r="C11" s="156"/>
      <c r="D11" s="156"/>
      <c r="E11" s="156"/>
      <c r="F11" s="156"/>
      <c r="G11" s="156"/>
      <c r="H11" s="156"/>
      <c r="I11" s="156"/>
      <c r="J11" s="156"/>
      <c r="K11" s="156"/>
      <c r="L11" s="156"/>
      <c r="M11" s="156"/>
      <c r="N11" s="156"/>
      <c r="O11" s="156"/>
      <c r="P11" s="156"/>
      <c r="Q11" s="156"/>
      <c r="R11" s="156"/>
      <c r="S11" s="156"/>
      <c r="T11" s="156"/>
      <c r="U11" s="156"/>
      <c r="V11" s="112"/>
      <c r="W11" s="112"/>
      <c r="X11" s="112"/>
      <c r="Y11" s="112"/>
      <c r="Z11" s="112"/>
      <c r="AA11" s="112"/>
      <c r="AB11" s="112"/>
      <c r="AC11" s="112"/>
      <c r="AD11" s="112"/>
      <c r="AE11" s="8"/>
    </row>
    <row r="12" spans="1:32" ht="15" customHeight="1">
      <c r="A12" s="111"/>
      <c r="B12" s="113"/>
      <c r="C12" s="113"/>
      <c r="D12" s="113"/>
      <c r="E12" s="113"/>
      <c r="F12" s="113"/>
      <c r="G12" s="113"/>
      <c r="H12" s="113"/>
      <c r="I12" s="113"/>
      <c r="J12" s="113"/>
      <c r="K12" s="113"/>
      <c r="L12" s="113"/>
      <c r="M12" s="113"/>
      <c r="N12" s="113"/>
      <c r="O12" s="113"/>
      <c r="P12" s="113"/>
      <c r="Q12" s="113"/>
      <c r="R12" s="113"/>
      <c r="S12" s="113"/>
      <c r="T12" s="113"/>
      <c r="U12" s="113"/>
      <c r="V12" s="114"/>
      <c r="W12" s="114"/>
      <c r="X12" s="114"/>
      <c r="Y12" s="114"/>
      <c r="Z12" s="114"/>
      <c r="AA12" s="114"/>
      <c r="AB12" s="114"/>
      <c r="AC12" s="114"/>
      <c r="AD12" s="114"/>
      <c r="AE12" s="8"/>
    </row>
    <row r="13" spans="1:32" ht="15" customHeight="1">
      <c r="A13" s="111"/>
      <c r="B13" s="156" t="s">
        <v>7</v>
      </c>
      <c r="C13" s="156"/>
      <c r="D13" s="156"/>
      <c r="E13" s="156"/>
      <c r="F13" s="156"/>
      <c r="G13" s="156"/>
      <c r="H13" s="156"/>
      <c r="I13" s="156"/>
      <c r="J13" s="156"/>
      <c r="K13" s="156"/>
      <c r="L13" s="156"/>
      <c r="M13" s="156"/>
      <c r="N13" s="156"/>
      <c r="O13" s="156"/>
      <c r="P13" s="156"/>
      <c r="Q13" s="156"/>
      <c r="R13" s="156"/>
      <c r="S13" s="156"/>
      <c r="T13" s="156"/>
      <c r="U13" s="156"/>
      <c r="V13" s="112"/>
      <c r="W13" s="112"/>
      <c r="X13" s="112"/>
      <c r="Y13" s="112"/>
      <c r="Z13" s="112"/>
      <c r="AA13" s="112"/>
      <c r="AB13" s="112"/>
      <c r="AC13" s="112"/>
      <c r="AD13" s="112"/>
      <c r="AE13" s="8"/>
    </row>
    <row r="14" spans="1:32" ht="15" customHeight="1">
      <c r="A14" s="111"/>
      <c r="B14" s="10"/>
      <c r="C14" s="10"/>
      <c r="D14" s="10"/>
      <c r="E14" s="10"/>
      <c r="F14" s="10"/>
      <c r="G14" s="10"/>
      <c r="H14" s="10"/>
      <c r="I14" s="10"/>
      <c r="J14" s="10"/>
      <c r="K14" s="10"/>
      <c r="L14" s="10"/>
      <c r="M14" s="10"/>
      <c r="N14" s="10"/>
      <c r="O14" s="10"/>
      <c r="P14" s="10"/>
      <c r="Q14" s="10"/>
      <c r="R14" s="10"/>
      <c r="S14" s="10"/>
      <c r="T14" s="10"/>
      <c r="U14" s="10"/>
      <c r="V14" s="112"/>
      <c r="W14" s="112"/>
      <c r="X14" s="112"/>
      <c r="Y14" s="112"/>
      <c r="Z14" s="112"/>
      <c r="AA14" s="112"/>
      <c r="AB14" s="112"/>
      <c r="AC14" s="112"/>
      <c r="AD14" s="112"/>
      <c r="AE14" s="8"/>
    </row>
    <row r="15" spans="1:32" ht="15" customHeight="1">
      <c r="A15" s="111"/>
      <c r="B15" s="156" t="s">
        <v>8</v>
      </c>
      <c r="C15" s="156"/>
      <c r="D15" s="156"/>
      <c r="E15" s="156"/>
      <c r="F15" s="156"/>
      <c r="G15" s="156"/>
      <c r="H15" s="156"/>
      <c r="I15" s="156"/>
      <c r="J15" s="156"/>
      <c r="K15" s="156"/>
      <c r="L15" s="156"/>
      <c r="M15" s="156"/>
      <c r="N15" s="156"/>
      <c r="O15" s="156"/>
      <c r="P15" s="156"/>
      <c r="Q15" s="156"/>
      <c r="R15" s="156"/>
      <c r="S15" s="156"/>
      <c r="T15" s="156"/>
      <c r="U15" s="156"/>
      <c r="V15" s="112"/>
      <c r="W15" s="112"/>
      <c r="X15" s="112"/>
      <c r="Y15" s="112"/>
      <c r="Z15" s="112"/>
      <c r="AA15" s="112"/>
      <c r="AB15" s="112"/>
      <c r="AC15" s="112"/>
      <c r="AD15" s="112"/>
      <c r="AE15" s="8"/>
    </row>
    <row r="16" spans="1:32" ht="15" customHeight="1">
      <c r="A16" s="111"/>
      <c r="B16" s="113"/>
      <c r="C16" s="113"/>
      <c r="D16" s="113"/>
      <c r="E16" s="113"/>
      <c r="F16" s="113"/>
      <c r="G16" s="113"/>
      <c r="H16" s="113"/>
      <c r="I16" s="113"/>
      <c r="J16" s="113"/>
      <c r="K16" s="113"/>
      <c r="L16" s="113"/>
      <c r="M16" s="113"/>
      <c r="N16" s="113"/>
      <c r="O16" s="113"/>
      <c r="P16" s="113"/>
      <c r="Q16" s="113"/>
      <c r="R16" s="113"/>
      <c r="S16" s="113"/>
      <c r="T16" s="113"/>
      <c r="U16" s="113"/>
      <c r="V16" s="114"/>
      <c r="W16" s="114"/>
      <c r="X16" s="114"/>
      <c r="Y16" s="114"/>
      <c r="Z16" s="114"/>
      <c r="AA16" s="114"/>
      <c r="AB16" s="114"/>
      <c r="AC16" s="114"/>
      <c r="AD16" s="114"/>
      <c r="AE16" s="8"/>
    </row>
    <row r="17" spans="1:31" ht="15" customHeight="1">
      <c r="A17" s="111"/>
      <c r="B17" s="156" t="s">
        <v>2</v>
      </c>
      <c r="C17" s="156"/>
      <c r="D17" s="156"/>
      <c r="E17" s="156"/>
      <c r="F17" s="156"/>
      <c r="G17" s="156"/>
      <c r="H17" s="156"/>
      <c r="I17" s="156"/>
      <c r="J17" s="156"/>
      <c r="K17" s="156"/>
      <c r="L17" s="156"/>
      <c r="M17" s="156"/>
      <c r="N17" s="156"/>
      <c r="O17" s="156"/>
      <c r="P17" s="156"/>
      <c r="Q17" s="156"/>
      <c r="R17" s="156"/>
      <c r="S17" s="156"/>
      <c r="T17" s="156"/>
      <c r="U17" s="156"/>
      <c r="V17" s="114"/>
      <c r="W17" s="114"/>
      <c r="X17" s="147" t="s">
        <v>9</v>
      </c>
      <c r="Y17" s="147"/>
      <c r="Z17" s="147"/>
      <c r="AA17" s="147"/>
      <c r="AB17" s="147"/>
      <c r="AC17" s="147"/>
      <c r="AD17" s="147"/>
      <c r="AE17" s="8"/>
    </row>
    <row r="18" spans="1:31" ht="15" customHeight="1">
      <c r="A18" s="111"/>
      <c r="B18" s="107"/>
      <c r="C18" s="107"/>
      <c r="D18" s="107"/>
      <c r="E18" s="107"/>
      <c r="F18" s="107"/>
      <c r="G18" s="107"/>
      <c r="H18" s="107"/>
      <c r="I18" s="107"/>
      <c r="J18" s="107"/>
      <c r="K18" s="107"/>
      <c r="L18" s="107"/>
      <c r="M18" s="107"/>
      <c r="N18" s="107"/>
      <c r="O18" s="107"/>
      <c r="P18" s="107"/>
      <c r="Q18" s="107"/>
      <c r="R18" s="107"/>
      <c r="S18" s="107"/>
      <c r="T18" s="107"/>
      <c r="U18" s="107"/>
      <c r="V18" s="114"/>
      <c r="W18" s="114"/>
      <c r="X18" s="107"/>
      <c r="Y18" s="107"/>
      <c r="Z18" s="107"/>
      <c r="AA18" s="107"/>
      <c r="AB18" s="107"/>
      <c r="AC18" s="107"/>
      <c r="AD18" s="107"/>
      <c r="AE18" s="8"/>
    </row>
    <row r="19" spans="1:31" ht="15" customHeight="1">
      <c r="A19" s="111"/>
      <c r="B19" s="156" t="s">
        <v>10</v>
      </c>
      <c r="C19" s="156"/>
      <c r="D19" s="156"/>
      <c r="E19" s="156"/>
      <c r="F19" s="156"/>
      <c r="G19" s="156"/>
      <c r="H19" s="156"/>
      <c r="I19" s="156"/>
      <c r="J19" s="156"/>
      <c r="K19" s="156"/>
      <c r="L19" s="156"/>
      <c r="M19" s="156"/>
      <c r="N19" s="156"/>
      <c r="O19" s="156"/>
      <c r="P19" s="156"/>
      <c r="Q19" s="156"/>
      <c r="R19" s="156"/>
      <c r="S19" s="156"/>
      <c r="T19" s="156"/>
      <c r="U19" s="156"/>
      <c r="V19" s="112"/>
      <c r="W19" s="112"/>
      <c r="X19" s="112"/>
      <c r="Y19" s="112"/>
      <c r="Z19" s="112"/>
      <c r="AA19" s="112"/>
      <c r="AB19" s="112"/>
      <c r="AC19" s="112"/>
      <c r="AD19" s="112"/>
      <c r="AE19" s="8"/>
    </row>
    <row r="20" spans="1:31" ht="15" customHeight="1">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row>
    <row r="21" spans="1:31" ht="15" customHeight="1">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row>
    <row r="22" spans="1:31" ht="15" customHeight="1"/>
    <row r="23" spans="1:31" ht="15" customHeight="1"/>
    <row r="24" spans="1:31" ht="15" customHeight="1"/>
    <row r="25" spans="1:31" ht="15" customHeight="1"/>
  </sheetData>
  <sheetProtection algorithmName="SHA-512" hashValue="Bs6Ao9DBGOcm2vRv8H12YeamhuoUJEWrIhtadRiLW1tzagzpbPMB+rMCgHK9hrg2/moJrloyUHZ/5L3TmUY2rw==" saltValue="N7AVvo+aBjL0FjIG8hawlg==" spinCount="100000" sheet="1" objects="1" scenarios="1"/>
  <mergeCells count="12">
    <mergeCell ref="B19:U19"/>
    <mergeCell ref="B11:U11"/>
    <mergeCell ref="B13:U13"/>
    <mergeCell ref="B15:U15"/>
    <mergeCell ref="B17:U17"/>
    <mergeCell ref="X17:AD17"/>
    <mergeCell ref="B1:AD1"/>
    <mergeCell ref="B3:AD3"/>
    <mergeCell ref="B5:AD5"/>
    <mergeCell ref="B7:AD7"/>
    <mergeCell ref="B9:L9"/>
    <mergeCell ref="N9:O9"/>
  </mergeCells>
  <hyperlinks>
    <hyperlink ref="B11:U11" location="Presentación!AA9" display="Presentación" xr:uid="{F5641328-3290-4AC2-B421-F590B14BD713}"/>
    <hyperlink ref="B13:U13" location="Informantes!AA9" display="Informantes" xr:uid="{9B14A456-7397-44DE-A843-38338133249F}"/>
    <hyperlink ref="B15:U15" location="Participantes!BB9" display="Participantes" xr:uid="{98EBD22D-D43E-402D-932D-6DA8EB496538}"/>
    <hyperlink ref="B17:U17" location="CNGE_2023_M1_Secc11!AA7" display="Sección XI. Alojamientos de asistencia social" xr:uid="{70E23ADB-2B97-4D63-B99A-FBF9D109E771}"/>
    <hyperlink ref="X17:AD17" location="CNGE_2023_M1_Secc11!AA7" display="Preguntas 11.1 a 11.4" xr:uid="{D2AACA01-0E00-488D-8992-BED7A2CB83A8}"/>
    <hyperlink ref="B19:U19" location="Glosario!AA9" display="Glosario" xr:uid="{CB9CF8A4-AD0E-47CE-99CE-436C51995081}"/>
  </hyperlinks>
  <printOptions horizontalCentered="1"/>
  <pageMargins left="0.70866141732283472" right="0.70866141732283472" top="0.74803149606299213" bottom="0.74803149606299213" header="0.31496062992125984" footer="0.31496062992125984"/>
  <pageSetup scale="75" orientation="portrait" r:id="rId1"/>
  <headerFooter>
    <oddHeader>&amp;CMódulo 1 Sección XI
Índice</oddHeader>
    <oddFooter>&amp;LCenso Nacional de Gobiernos Estatales 2023&amp;R&amp;P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6C4E-4A58-46D6-8FBD-3306F033E294}">
  <sheetPr codeName="Hoja2"/>
  <dimension ref="A1:DP574"/>
  <sheetViews>
    <sheetView showGridLines="0" tabSelected="1" zoomScaleNormal="100" workbookViewId="0">
      <selection activeCell="B10" sqref="B10:L10"/>
    </sheetView>
  </sheetViews>
  <sheetFormatPr defaultColWidth="0" defaultRowHeight="16.5" customHeight="1" zeroHeight="1"/>
  <cols>
    <col min="1" max="1" width="5.7109375" style="16" customWidth="1"/>
    <col min="2" max="30" width="3.7109375" style="16" customWidth="1"/>
    <col min="31" max="31" width="5.7109375" style="16" customWidth="1"/>
    <col min="32" max="32" width="0" style="127" hidden="1" customWidth="1"/>
    <col min="33" max="120" width="0" style="16" hidden="1" customWidth="1"/>
    <col min="121" max="16384" width="3.7109375" style="16" hidden="1"/>
  </cols>
  <sheetData>
    <row r="1" spans="2:120" ht="173.25" customHeight="1">
      <c r="B1" s="148" t="s">
        <v>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row>
    <row r="2" spans="2:120" ht="15" customHeight="1">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G2"/>
      <c r="AH2" s="140" t="s">
        <v>11</v>
      </c>
      <c r="AI2" s="141" t="s">
        <v>12</v>
      </c>
      <c r="AJ2"/>
      <c r="AK2" s="78"/>
      <c r="AL2" s="140" t="s">
        <v>13</v>
      </c>
      <c r="AM2" s="141" t="s">
        <v>14</v>
      </c>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row>
    <row r="3" spans="2:120" ht="45" customHeight="1">
      <c r="B3" s="150" t="s">
        <v>1</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G3"/>
      <c r="AH3" s="142"/>
      <c r="AI3" s="142"/>
      <c r="AJ3"/>
      <c r="AK3" s="78"/>
      <c r="AL3" s="143"/>
      <c r="AM3" s="143"/>
      <c r="AN3"/>
      <c r="AO3"/>
      <c r="AP3">
        <v>1</v>
      </c>
      <c r="AQ3" t="s">
        <v>15</v>
      </c>
      <c r="AR3" t="s">
        <v>16</v>
      </c>
      <c r="AS3" t="s">
        <v>17</v>
      </c>
      <c r="AT3" t="s">
        <v>18</v>
      </c>
      <c r="AU3" t="s">
        <v>19</v>
      </c>
      <c r="AV3" t="s">
        <v>20</v>
      </c>
      <c r="AW3" t="s">
        <v>21</v>
      </c>
      <c r="AX3" t="s">
        <v>22</v>
      </c>
      <c r="AY3" t="s">
        <v>23</v>
      </c>
      <c r="AZ3" t="s">
        <v>24</v>
      </c>
      <c r="BA3" t="s">
        <v>25</v>
      </c>
      <c r="BB3" t="s">
        <v>26</v>
      </c>
      <c r="BC3" t="s">
        <v>27</v>
      </c>
      <c r="BD3" t="s">
        <v>28</v>
      </c>
      <c r="BE3" t="s">
        <v>29</v>
      </c>
      <c r="BF3" t="s">
        <v>30</v>
      </c>
      <c r="BG3" t="s">
        <v>31</v>
      </c>
      <c r="BH3" t="s">
        <v>32</v>
      </c>
      <c r="BI3" t="s">
        <v>33</v>
      </c>
      <c r="BJ3" t="s">
        <v>34</v>
      </c>
      <c r="BK3" t="s">
        <v>35</v>
      </c>
      <c r="BL3" t="s">
        <v>36</v>
      </c>
      <c r="BM3" t="s">
        <v>37</v>
      </c>
      <c r="BN3" t="s">
        <v>38</v>
      </c>
      <c r="BO3" t="s">
        <v>39</v>
      </c>
      <c r="BP3" t="s">
        <v>40</v>
      </c>
      <c r="BQ3" t="s">
        <v>41</v>
      </c>
      <c r="BR3" t="s">
        <v>42</v>
      </c>
      <c r="BS3" t="s">
        <v>43</v>
      </c>
      <c r="BT3" t="s">
        <v>44</v>
      </c>
      <c r="BU3" t="s">
        <v>45</v>
      </c>
      <c r="BV3" t="s">
        <v>46</v>
      </c>
      <c r="BW3"/>
      <c r="BX3"/>
      <c r="BY3"/>
      <c r="BZ3" t="s">
        <v>15</v>
      </c>
      <c r="CA3" t="s">
        <v>16</v>
      </c>
      <c r="CB3" t="s">
        <v>17</v>
      </c>
      <c r="CC3" t="s">
        <v>18</v>
      </c>
      <c r="CD3" t="s">
        <v>19</v>
      </c>
      <c r="CE3" t="s">
        <v>20</v>
      </c>
      <c r="CF3" t="s">
        <v>21</v>
      </c>
      <c r="CG3" t="s">
        <v>22</v>
      </c>
      <c r="CH3" t="s">
        <v>23</v>
      </c>
      <c r="CI3" t="s">
        <v>24</v>
      </c>
      <c r="CJ3" t="s">
        <v>25</v>
      </c>
      <c r="CK3" t="s">
        <v>26</v>
      </c>
      <c r="CL3" t="s">
        <v>27</v>
      </c>
      <c r="CM3" t="s">
        <v>28</v>
      </c>
      <c r="CN3" t="s">
        <v>29</v>
      </c>
      <c r="CO3" t="s">
        <v>30</v>
      </c>
      <c r="CP3" t="s">
        <v>31</v>
      </c>
      <c r="CQ3" t="s">
        <v>32</v>
      </c>
      <c r="CR3" t="s">
        <v>33</v>
      </c>
      <c r="CS3" t="s">
        <v>34</v>
      </c>
      <c r="CT3" t="s">
        <v>35</v>
      </c>
      <c r="CU3" t="s">
        <v>36</v>
      </c>
      <c r="CV3" t="s">
        <v>37</v>
      </c>
      <c r="CW3" t="s">
        <v>38</v>
      </c>
      <c r="CX3" t="s">
        <v>39</v>
      </c>
      <c r="CY3" t="s">
        <v>40</v>
      </c>
      <c r="CZ3" t="s">
        <v>41</v>
      </c>
      <c r="DA3" t="s">
        <v>42</v>
      </c>
      <c r="DB3" t="s">
        <v>43</v>
      </c>
      <c r="DC3" t="s">
        <v>44</v>
      </c>
      <c r="DD3" t="s">
        <v>45</v>
      </c>
      <c r="DE3" t="s">
        <v>46</v>
      </c>
      <c r="DF3"/>
      <c r="DG3"/>
      <c r="DH3"/>
      <c r="DI3"/>
      <c r="DJ3"/>
      <c r="DK3"/>
      <c r="DL3"/>
      <c r="DM3"/>
      <c r="DN3"/>
      <c r="DO3"/>
      <c r="DP3"/>
    </row>
    <row r="4" spans="2:120" ht="15" customHeight="1">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G4"/>
      <c r="AH4" s="144" t="s">
        <v>47</v>
      </c>
      <c r="AI4" s="143" t="s">
        <v>15</v>
      </c>
      <c r="AJ4" s="78"/>
      <c r="AK4" s="78"/>
      <c r="AL4" s="142" t="str">
        <f>IFERROR(IF(HLOOKUP($N$10, $BZ$3:$DE$574, $AP4, FALSE )="", "", HLOOKUP($N$10, $BZ$3:$DE$574, $AP4, FALSE)), "")</f>
        <v/>
      </c>
      <c r="AM4" s="142" t="str">
        <f>IFERROR(IF(AL4="", "", HLOOKUP($N$10, $AQ$3:$BV$574, AP4, FALSE)), "")</f>
        <v/>
      </c>
      <c r="AN4"/>
      <c r="AO4"/>
      <c r="AP4">
        <v>2</v>
      </c>
      <c r="AQ4" t="s">
        <v>48</v>
      </c>
      <c r="AR4" t="s">
        <v>49</v>
      </c>
      <c r="AS4" t="s">
        <v>50</v>
      </c>
      <c r="AT4" t="s">
        <v>51</v>
      </c>
      <c r="AU4" t="s">
        <v>52</v>
      </c>
      <c r="AV4" t="s">
        <v>53</v>
      </c>
      <c r="AW4" t="s">
        <v>54</v>
      </c>
      <c r="AX4" t="s">
        <v>55</v>
      </c>
      <c r="AY4" t="s">
        <v>56</v>
      </c>
      <c r="AZ4" t="s">
        <v>57</v>
      </c>
      <c r="BA4" t="s">
        <v>58</v>
      </c>
      <c r="BB4" t="s">
        <v>59</v>
      </c>
      <c r="BC4" t="s">
        <v>60</v>
      </c>
      <c r="BD4" t="s">
        <v>61</v>
      </c>
      <c r="BE4" t="s">
        <v>62</v>
      </c>
      <c r="BF4" t="s">
        <v>63</v>
      </c>
      <c r="BG4" t="s">
        <v>64</v>
      </c>
      <c r="BH4" t="s">
        <v>65</v>
      </c>
      <c r="BI4" t="s">
        <v>66</v>
      </c>
      <c r="BJ4" t="s">
        <v>67</v>
      </c>
      <c r="BK4" t="s">
        <v>68</v>
      </c>
      <c r="BL4" t="s">
        <v>69</v>
      </c>
      <c r="BM4" t="s">
        <v>70</v>
      </c>
      <c r="BN4" t="s">
        <v>71</v>
      </c>
      <c r="BO4" t="s">
        <v>72</v>
      </c>
      <c r="BP4" t="s">
        <v>73</v>
      </c>
      <c r="BQ4" t="s">
        <v>74</v>
      </c>
      <c r="BR4" t="s">
        <v>75</v>
      </c>
      <c r="BS4" t="s">
        <v>76</v>
      </c>
      <c r="BT4" t="s">
        <v>77</v>
      </c>
      <c r="BU4" t="s">
        <v>78</v>
      </c>
      <c r="BV4" t="s">
        <v>79</v>
      </c>
      <c r="BW4"/>
      <c r="BX4"/>
      <c r="BY4"/>
      <c r="BZ4" t="s">
        <v>47</v>
      </c>
      <c r="CA4" t="s">
        <v>80</v>
      </c>
      <c r="CB4" t="s">
        <v>81</v>
      </c>
      <c r="CC4" t="s">
        <v>82</v>
      </c>
      <c r="CD4" t="s">
        <v>83</v>
      </c>
      <c r="CE4" t="s">
        <v>84</v>
      </c>
      <c r="CF4" t="s">
        <v>85</v>
      </c>
      <c r="CG4" t="s">
        <v>86</v>
      </c>
      <c r="CH4" t="s">
        <v>87</v>
      </c>
      <c r="CI4" t="s">
        <v>88</v>
      </c>
      <c r="CJ4" t="s">
        <v>83</v>
      </c>
      <c r="CK4" t="s">
        <v>89</v>
      </c>
      <c r="CL4" t="s">
        <v>90</v>
      </c>
      <c r="CM4" t="s">
        <v>91</v>
      </c>
      <c r="CN4" t="s">
        <v>92</v>
      </c>
      <c r="CO4" t="s">
        <v>93</v>
      </c>
      <c r="CP4" t="s">
        <v>94</v>
      </c>
      <c r="CQ4" t="s">
        <v>95</v>
      </c>
      <c r="CR4" t="s">
        <v>83</v>
      </c>
      <c r="CS4" t="s">
        <v>96</v>
      </c>
      <c r="CT4" t="s">
        <v>97</v>
      </c>
      <c r="CU4" t="s">
        <v>98</v>
      </c>
      <c r="CV4" t="s">
        <v>99</v>
      </c>
      <c r="CW4" t="s">
        <v>100</v>
      </c>
      <c r="CX4" t="s">
        <v>101</v>
      </c>
      <c r="CY4" t="s">
        <v>102</v>
      </c>
      <c r="CZ4" t="s">
        <v>103</v>
      </c>
      <c r="DA4" t="s">
        <v>83</v>
      </c>
      <c r="DB4" t="s">
        <v>104</v>
      </c>
      <c r="DC4" t="s">
        <v>97</v>
      </c>
      <c r="DD4" t="s">
        <v>105</v>
      </c>
      <c r="DE4" t="s">
        <v>106</v>
      </c>
      <c r="DF4"/>
      <c r="DG4"/>
      <c r="DH4"/>
      <c r="DI4"/>
      <c r="DJ4"/>
      <c r="DK4"/>
      <c r="DL4"/>
      <c r="DM4"/>
      <c r="DN4"/>
      <c r="DO4"/>
      <c r="DP4"/>
    </row>
    <row r="5" spans="2:120" ht="25.5" customHeight="1">
      <c r="B5" s="150" t="s">
        <v>2</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G5"/>
      <c r="AH5" s="144" t="s">
        <v>107</v>
      </c>
      <c r="AI5" s="143" t="s">
        <v>16</v>
      </c>
      <c r="AJ5" s="78"/>
      <c r="AK5" s="78"/>
      <c r="AL5" s="142" t="str">
        <f t="shared" ref="AL5:AL68" si="0">IFERROR(IF(HLOOKUP($N$10, $BZ$3:$DE$574, $AP5, FALSE )="", "", HLOOKUP($N$10, $BZ$3:$DE$574, $AP5, FALSE)), "")</f>
        <v/>
      </c>
      <c r="AM5" s="142" t="str">
        <f t="shared" ref="AM5:AM68" si="1">IFERROR(IF(AL5="", "", HLOOKUP($N$10, $AQ$3:$BV$574, AP5, FALSE)), "")</f>
        <v/>
      </c>
      <c r="AN5"/>
      <c r="AO5"/>
      <c r="AP5">
        <v>3</v>
      </c>
      <c r="AQ5" t="s">
        <v>108</v>
      </c>
      <c r="AR5" t="s">
        <v>109</v>
      </c>
      <c r="AS5" t="s">
        <v>110</v>
      </c>
      <c r="AT5" t="s">
        <v>111</v>
      </c>
      <c r="AU5" t="s">
        <v>112</v>
      </c>
      <c r="AV5" t="s">
        <v>113</v>
      </c>
      <c r="AW5" t="s">
        <v>114</v>
      </c>
      <c r="AX5" t="s">
        <v>115</v>
      </c>
      <c r="AY5" t="s">
        <v>116</v>
      </c>
      <c r="AZ5" t="s">
        <v>117</v>
      </c>
      <c r="BA5" t="s">
        <v>118</v>
      </c>
      <c r="BB5" t="s">
        <v>119</v>
      </c>
      <c r="BC5" t="s">
        <v>120</v>
      </c>
      <c r="BD5" t="s">
        <v>121</v>
      </c>
      <c r="BE5" t="s">
        <v>122</v>
      </c>
      <c r="BF5" t="s">
        <v>123</v>
      </c>
      <c r="BG5" t="s">
        <v>124</v>
      </c>
      <c r="BH5" t="s">
        <v>125</v>
      </c>
      <c r="BI5" t="s">
        <v>126</v>
      </c>
      <c r="BJ5" t="s">
        <v>127</v>
      </c>
      <c r="BK5" t="s">
        <v>128</v>
      </c>
      <c r="BL5" t="s">
        <v>129</v>
      </c>
      <c r="BM5" t="s">
        <v>130</v>
      </c>
      <c r="BN5" t="s">
        <v>131</v>
      </c>
      <c r="BO5" t="s">
        <v>132</v>
      </c>
      <c r="BP5" t="s">
        <v>133</v>
      </c>
      <c r="BQ5" t="s">
        <v>134</v>
      </c>
      <c r="BR5" t="s">
        <v>135</v>
      </c>
      <c r="BS5" t="s">
        <v>136</v>
      </c>
      <c r="BT5" t="s">
        <v>137</v>
      </c>
      <c r="BU5" t="s">
        <v>138</v>
      </c>
      <c r="BV5" t="s">
        <v>139</v>
      </c>
      <c r="BW5"/>
      <c r="BX5"/>
      <c r="BY5"/>
      <c r="BZ5" t="s">
        <v>140</v>
      </c>
      <c r="CA5" t="s">
        <v>141</v>
      </c>
      <c r="CB5" t="s">
        <v>142</v>
      </c>
      <c r="CC5" t="s">
        <v>143</v>
      </c>
      <c r="CD5" t="s">
        <v>144</v>
      </c>
      <c r="CE5" t="s">
        <v>145</v>
      </c>
      <c r="CF5" t="s">
        <v>146</v>
      </c>
      <c r="CG5" t="s">
        <v>147</v>
      </c>
      <c r="CH5" t="s">
        <v>148</v>
      </c>
      <c r="CI5" t="s">
        <v>149</v>
      </c>
      <c r="CJ5" t="s">
        <v>150</v>
      </c>
      <c r="CK5" t="s">
        <v>151</v>
      </c>
      <c r="CL5" t="s">
        <v>152</v>
      </c>
      <c r="CM5" t="s">
        <v>153</v>
      </c>
      <c r="CN5" t="s">
        <v>154</v>
      </c>
      <c r="CO5" t="s">
        <v>155</v>
      </c>
      <c r="CP5" t="s">
        <v>156</v>
      </c>
      <c r="CQ5" t="s">
        <v>157</v>
      </c>
      <c r="CR5" t="s">
        <v>158</v>
      </c>
      <c r="CS5" t="s">
        <v>159</v>
      </c>
      <c r="CT5" t="s">
        <v>160</v>
      </c>
      <c r="CU5" t="s">
        <v>161</v>
      </c>
      <c r="CV5" t="s">
        <v>162</v>
      </c>
      <c r="CW5" t="s">
        <v>163</v>
      </c>
      <c r="CX5" t="s">
        <v>164</v>
      </c>
      <c r="CY5" t="s">
        <v>165</v>
      </c>
      <c r="CZ5" t="s">
        <v>166</v>
      </c>
      <c r="DA5" t="s">
        <v>147</v>
      </c>
      <c r="DB5" t="s">
        <v>167</v>
      </c>
      <c r="DC5" t="s">
        <v>90</v>
      </c>
      <c r="DD5" t="s">
        <v>168</v>
      </c>
      <c r="DE5" t="s">
        <v>169</v>
      </c>
      <c r="DF5"/>
      <c r="DG5"/>
      <c r="DH5"/>
      <c r="DI5"/>
      <c r="DJ5"/>
      <c r="DK5"/>
      <c r="DL5"/>
      <c r="DM5"/>
      <c r="DN5"/>
      <c r="DO5"/>
      <c r="DP5"/>
    </row>
    <row r="6" spans="2:120" ht="15" customHeight="1">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G6"/>
      <c r="AH6" s="144" t="s">
        <v>170</v>
      </c>
      <c r="AI6" s="143" t="s">
        <v>17</v>
      </c>
      <c r="AJ6" s="78"/>
      <c r="AK6" s="78"/>
      <c r="AL6" s="142" t="str">
        <f t="shared" si="0"/>
        <v/>
      </c>
      <c r="AM6" s="142" t="str">
        <f t="shared" si="1"/>
        <v/>
      </c>
      <c r="AN6"/>
      <c r="AO6"/>
      <c r="AP6">
        <v>4</v>
      </c>
      <c r="AQ6" t="s">
        <v>171</v>
      </c>
      <c r="AR6" t="s">
        <v>172</v>
      </c>
      <c r="AS6" t="s">
        <v>173</v>
      </c>
      <c r="AT6" t="s">
        <v>174</v>
      </c>
      <c r="AU6" t="s">
        <v>175</v>
      </c>
      <c r="AV6" t="s">
        <v>176</v>
      </c>
      <c r="AW6" t="s">
        <v>177</v>
      </c>
      <c r="AX6" t="s">
        <v>178</v>
      </c>
      <c r="AY6" t="s">
        <v>179</v>
      </c>
      <c r="AZ6" t="s">
        <v>180</v>
      </c>
      <c r="BA6" t="s">
        <v>181</v>
      </c>
      <c r="BB6" t="s">
        <v>182</v>
      </c>
      <c r="BC6" t="s">
        <v>183</v>
      </c>
      <c r="BD6" t="s">
        <v>184</v>
      </c>
      <c r="BE6" t="s">
        <v>185</v>
      </c>
      <c r="BF6" t="s">
        <v>186</v>
      </c>
      <c r="BG6" t="s">
        <v>187</v>
      </c>
      <c r="BH6" t="s">
        <v>188</v>
      </c>
      <c r="BI6" t="s">
        <v>189</v>
      </c>
      <c r="BJ6" t="s">
        <v>190</v>
      </c>
      <c r="BK6" t="s">
        <v>191</v>
      </c>
      <c r="BL6" t="s">
        <v>192</v>
      </c>
      <c r="BM6" t="s">
        <v>193</v>
      </c>
      <c r="BN6" t="s">
        <v>194</v>
      </c>
      <c r="BO6" t="s">
        <v>195</v>
      </c>
      <c r="BP6" t="s">
        <v>196</v>
      </c>
      <c r="BQ6" t="s">
        <v>197</v>
      </c>
      <c r="BR6" t="s">
        <v>198</v>
      </c>
      <c r="BS6" t="s">
        <v>199</v>
      </c>
      <c r="BT6" t="s">
        <v>200</v>
      </c>
      <c r="BU6" t="s">
        <v>201</v>
      </c>
      <c r="BV6" t="s">
        <v>202</v>
      </c>
      <c r="BW6"/>
      <c r="BX6"/>
      <c r="BY6"/>
      <c r="BZ6" t="s">
        <v>203</v>
      </c>
      <c r="CA6" t="s">
        <v>204</v>
      </c>
      <c r="CB6" t="s">
        <v>205</v>
      </c>
      <c r="CC6" t="s">
        <v>206</v>
      </c>
      <c r="CD6" t="s">
        <v>207</v>
      </c>
      <c r="CE6" t="s">
        <v>208</v>
      </c>
      <c r="CF6" t="s">
        <v>209</v>
      </c>
      <c r="CG6" t="s">
        <v>207</v>
      </c>
      <c r="CH6" t="s">
        <v>210</v>
      </c>
      <c r="CI6" t="s">
        <v>211</v>
      </c>
      <c r="CJ6" t="s">
        <v>212</v>
      </c>
      <c r="CK6" t="s">
        <v>213</v>
      </c>
      <c r="CL6" t="s">
        <v>214</v>
      </c>
      <c r="CM6" t="s">
        <v>215</v>
      </c>
      <c r="CN6" t="s">
        <v>216</v>
      </c>
      <c r="CO6" t="s">
        <v>217</v>
      </c>
      <c r="CP6" t="s">
        <v>218</v>
      </c>
      <c r="CQ6" t="s">
        <v>219</v>
      </c>
      <c r="CR6" t="s">
        <v>220</v>
      </c>
      <c r="CS6" t="s">
        <v>221</v>
      </c>
      <c r="CT6" t="s">
        <v>90</v>
      </c>
      <c r="CU6" t="s">
        <v>222</v>
      </c>
      <c r="CV6" t="s">
        <v>223</v>
      </c>
      <c r="CW6" t="s">
        <v>224</v>
      </c>
      <c r="CX6" t="s">
        <v>225</v>
      </c>
      <c r="CY6" t="s">
        <v>226</v>
      </c>
      <c r="CZ6" t="s">
        <v>227</v>
      </c>
      <c r="DA6" t="s">
        <v>228</v>
      </c>
      <c r="DB6" t="s">
        <v>229</v>
      </c>
      <c r="DC6" t="s">
        <v>230</v>
      </c>
      <c r="DD6" t="s">
        <v>231</v>
      </c>
      <c r="DE6" t="s">
        <v>232</v>
      </c>
      <c r="DF6"/>
      <c r="DG6"/>
      <c r="DH6"/>
      <c r="DI6"/>
      <c r="DJ6"/>
      <c r="DK6"/>
      <c r="DL6"/>
      <c r="DM6"/>
      <c r="DN6"/>
      <c r="DO6"/>
      <c r="DP6"/>
    </row>
    <row r="7" spans="2:120" ht="28.5" customHeight="1">
      <c r="B7" s="150" t="s">
        <v>6</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G7"/>
      <c r="AH7" s="144" t="s">
        <v>143</v>
      </c>
      <c r="AI7" s="143" t="s">
        <v>18</v>
      </c>
      <c r="AJ7" s="78"/>
      <c r="AK7" s="78"/>
      <c r="AL7" s="142" t="str">
        <f t="shared" si="0"/>
        <v/>
      </c>
      <c r="AM7" s="142" t="str">
        <f t="shared" si="1"/>
        <v/>
      </c>
      <c r="AN7"/>
      <c r="AO7"/>
      <c r="AP7">
        <v>5</v>
      </c>
      <c r="AQ7" t="s">
        <v>233</v>
      </c>
      <c r="AR7" t="s">
        <v>234</v>
      </c>
      <c r="AS7" t="s">
        <v>235</v>
      </c>
      <c r="AT7" t="s">
        <v>236</v>
      </c>
      <c r="AU7" t="s">
        <v>237</v>
      </c>
      <c r="AV7" t="s">
        <v>238</v>
      </c>
      <c r="AW7" t="s">
        <v>239</v>
      </c>
      <c r="AX7" t="s">
        <v>240</v>
      </c>
      <c r="AY7" t="s">
        <v>241</v>
      </c>
      <c r="AZ7" t="s">
        <v>242</v>
      </c>
      <c r="BA7" t="s">
        <v>243</v>
      </c>
      <c r="BB7" t="s">
        <v>244</v>
      </c>
      <c r="BC7" t="s">
        <v>245</v>
      </c>
      <c r="BD7" t="s">
        <v>246</v>
      </c>
      <c r="BE7" t="s">
        <v>247</v>
      </c>
      <c r="BF7" t="s">
        <v>248</v>
      </c>
      <c r="BG7" t="s">
        <v>249</v>
      </c>
      <c r="BH7" t="s">
        <v>250</v>
      </c>
      <c r="BI7" t="s">
        <v>251</v>
      </c>
      <c r="BJ7" t="s">
        <v>252</v>
      </c>
      <c r="BK7" t="s">
        <v>253</v>
      </c>
      <c r="BL7" t="s">
        <v>254</v>
      </c>
      <c r="BM7" t="s">
        <v>255</v>
      </c>
      <c r="BN7" t="s">
        <v>256</v>
      </c>
      <c r="BO7" t="s">
        <v>257</v>
      </c>
      <c r="BP7" t="s">
        <v>258</v>
      </c>
      <c r="BQ7" t="s">
        <v>259</v>
      </c>
      <c r="BR7" t="s">
        <v>260</v>
      </c>
      <c r="BS7" t="s">
        <v>261</v>
      </c>
      <c r="BT7" t="s">
        <v>262</v>
      </c>
      <c r="BU7" t="s">
        <v>263</v>
      </c>
      <c r="BV7" t="s">
        <v>264</v>
      </c>
      <c r="BW7"/>
      <c r="BX7"/>
      <c r="BY7"/>
      <c r="BZ7" t="s">
        <v>265</v>
      </c>
      <c r="CA7" t="s">
        <v>266</v>
      </c>
      <c r="CB7" t="s">
        <v>267</v>
      </c>
      <c r="CC7" t="s">
        <v>268</v>
      </c>
      <c r="CD7" t="s">
        <v>269</v>
      </c>
      <c r="CE7" t="s">
        <v>270</v>
      </c>
      <c r="CF7" t="s">
        <v>271</v>
      </c>
      <c r="CG7" t="s">
        <v>272</v>
      </c>
      <c r="CH7" t="s">
        <v>273</v>
      </c>
      <c r="CI7" t="s">
        <v>274</v>
      </c>
      <c r="CJ7" t="s">
        <v>275</v>
      </c>
      <c r="CK7" t="s">
        <v>276</v>
      </c>
      <c r="CL7" t="s">
        <v>277</v>
      </c>
      <c r="CM7" t="s">
        <v>278</v>
      </c>
      <c r="CN7" t="s">
        <v>279</v>
      </c>
      <c r="CO7" t="s">
        <v>280</v>
      </c>
      <c r="CP7" t="s">
        <v>281</v>
      </c>
      <c r="CQ7" t="s">
        <v>282</v>
      </c>
      <c r="CR7" t="s">
        <v>207</v>
      </c>
      <c r="CS7" t="s">
        <v>283</v>
      </c>
      <c r="CT7" t="s">
        <v>284</v>
      </c>
      <c r="CU7" t="s">
        <v>285</v>
      </c>
      <c r="CV7" t="s">
        <v>286</v>
      </c>
      <c r="CW7" t="s">
        <v>287</v>
      </c>
      <c r="CX7" t="s">
        <v>288</v>
      </c>
      <c r="CY7" t="s">
        <v>289</v>
      </c>
      <c r="CZ7" t="s">
        <v>290</v>
      </c>
      <c r="DA7" t="s">
        <v>291</v>
      </c>
      <c r="DB7" t="s">
        <v>292</v>
      </c>
      <c r="DC7" t="s">
        <v>214</v>
      </c>
      <c r="DD7" t="s">
        <v>293</v>
      </c>
      <c r="DE7" t="s">
        <v>294</v>
      </c>
      <c r="DF7"/>
      <c r="DG7"/>
      <c r="DH7"/>
      <c r="DI7"/>
      <c r="DJ7"/>
      <c r="DK7"/>
      <c r="DL7"/>
      <c r="DM7"/>
      <c r="DN7"/>
      <c r="DO7"/>
      <c r="DP7"/>
    </row>
    <row r="8" spans="2:120" ht="15" customHeight="1">
      <c r="B8" s="7"/>
      <c r="C8" s="44"/>
      <c r="D8" s="44"/>
      <c r="E8" s="44"/>
      <c r="F8" s="44"/>
      <c r="G8" s="44"/>
      <c r="H8" s="44"/>
      <c r="I8" s="44"/>
      <c r="J8" s="44"/>
      <c r="K8" s="44"/>
      <c r="L8" s="44"/>
      <c r="M8" s="44"/>
      <c r="N8" s="7"/>
      <c r="O8" s="44"/>
      <c r="P8" s="44"/>
      <c r="Q8" s="44"/>
      <c r="R8" s="44"/>
      <c r="S8" s="44"/>
      <c r="T8" s="44"/>
      <c r="U8" s="44"/>
      <c r="V8" s="44"/>
      <c r="W8" s="44"/>
      <c r="X8" s="44"/>
      <c r="Y8" s="44"/>
      <c r="Z8" s="44"/>
      <c r="AA8" s="44"/>
      <c r="AB8" s="44"/>
      <c r="AC8" s="44"/>
      <c r="AD8" s="44"/>
      <c r="AG8"/>
      <c r="AH8" s="144" t="s">
        <v>295</v>
      </c>
      <c r="AI8" s="143" t="s">
        <v>19</v>
      </c>
      <c r="AJ8" s="78"/>
      <c r="AK8" s="78"/>
      <c r="AL8" s="142" t="str">
        <f t="shared" si="0"/>
        <v/>
      </c>
      <c r="AM8" s="142" t="str">
        <f t="shared" si="1"/>
        <v/>
      </c>
      <c r="AN8"/>
      <c r="AO8"/>
      <c r="AP8">
        <v>6</v>
      </c>
      <c r="AQ8" t="s">
        <v>296</v>
      </c>
      <c r="AR8" t="s">
        <v>297</v>
      </c>
      <c r="AS8" t="s">
        <v>298</v>
      </c>
      <c r="AT8" t="s">
        <v>299</v>
      </c>
      <c r="AU8" t="s">
        <v>300</v>
      </c>
      <c r="AV8" t="s">
        <v>301</v>
      </c>
      <c r="AW8" t="s">
        <v>302</v>
      </c>
      <c r="AX8" t="s">
        <v>303</v>
      </c>
      <c r="AY8" t="s">
        <v>304</v>
      </c>
      <c r="AZ8" t="s">
        <v>305</v>
      </c>
      <c r="BA8" t="s">
        <v>306</v>
      </c>
      <c r="BB8" t="s">
        <v>307</v>
      </c>
      <c r="BC8" t="s">
        <v>308</v>
      </c>
      <c r="BD8" t="s">
        <v>309</v>
      </c>
      <c r="BE8" t="s">
        <v>310</v>
      </c>
      <c r="BF8" t="s">
        <v>311</v>
      </c>
      <c r="BG8" t="s">
        <v>312</v>
      </c>
      <c r="BH8" t="s">
        <v>313</v>
      </c>
      <c r="BI8" t="s">
        <v>314</v>
      </c>
      <c r="BJ8" t="s">
        <v>315</v>
      </c>
      <c r="BK8" t="s">
        <v>316</v>
      </c>
      <c r="BL8" t="s">
        <v>317</v>
      </c>
      <c r="BM8" t="s">
        <v>318</v>
      </c>
      <c r="BN8" t="s">
        <v>319</v>
      </c>
      <c r="BO8" t="s">
        <v>320</v>
      </c>
      <c r="BP8" t="s">
        <v>321</v>
      </c>
      <c r="BQ8" t="s">
        <v>322</v>
      </c>
      <c r="BR8" t="s">
        <v>323</v>
      </c>
      <c r="BS8" t="s">
        <v>324</v>
      </c>
      <c r="BT8" t="s">
        <v>325</v>
      </c>
      <c r="BU8" t="s">
        <v>326</v>
      </c>
      <c r="BV8" t="s">
        <v>327</v>
      </c>
      <c r="BW8"/>
      <c r="BX8"/>
      <c r="BY8"/>
      <c r="BZ8" t="s">
        <v>328</v>
      </c>
      <c r="CA8" t="s">
        <v>329</v>
      </c>
      <c r="CB8" t="s">
        <v>330</v>
      </c>
      <c r="CC8" t="s">
        <v>331</v>
      </c>
      <c r="CD8" t="s">
        <v>332</v>
      </c>
      <c r="CE8" t="s">
        <v>333</v>
      </c>
      <c r="CF8" t="s">
        <v>334</v>
      </c>
      <c r="CG8" t="s">
        <v>335</v>
      </c>
      <c r="CH8" t="s">
        <v>336</v>
      </c>
      <c r="CI8" t="s">
        <v>337</v>
      </c>
      <c r="CJ8" t="s">
        <v>338</v>
      </c>
      <c r="CK8" t="s">
        <v>339</v>
      </c>
      <c r="CL8" t="s">
        <v>340</v>
      </c>
      <c r="CM8" t="s">
        <v>341</v>
      </c>
      <c r="CN8" t="s">
        <v>342</v>
      </c>
      <c r="CO8" t="s">
        <v>343</v>
      </c>
      <c r="CP8" t="s">
        <v>344</v>
      </c>
      <c r="CQ8" t="s">
        <v>345</v>
      </c>
      <c r="CR8" t="s">
        <v>346</v>
      </c>
      <c r="CS8" t="s">
        <v>347</v>
      </c>
      <c r="CT8" t="s">
        <v>348</v>
      </c>
      <c r="CU8" t="s">
        <v>349</v>
      </c>
      <c r="CV8" t="s">
        <v>294</v>
      </c>
      <c r="CW8" t="s">
        <v>166</v>
      </c>
      <c r="CX8" t="s">
        <v>350</v>
      </c>
      <c r="CY8" t="s">
        <v>351</v>
      </c>
      <c r="CZ8" t="s">
        <v>352</v>
      </c>
      <c r="DA8" t="s">
        <v>353</v>
      </c>
      <c r="DB8" t="s">
        <v>354</v>
      </c>
      <c r="DC8" t="s">
        <v>355</v>
      </c>
      <c r="DD8" t="s">
        <v>356</v>
      </c>
      <c r="DE8" t="s">
        <v>357</v>
      </c>
      <c r="DF8"/>
      <c r="DG8"/>
      <c r="DH8"/>
      <c r="DI8"/>
      <c r="DJ8"/>
      <c r="DK8"/>
      <c r="DL8"/>
      <c r="DM8"/>
      <c r="DN8"/>
      <c r="DO8"/>
      <c r="DP8"/>
    </row>
    <row r="9" spans="2:120" ht="15" customHeight="1" thickBot="1">
      <c r="B9" s="7" t="s">
        <v>4</v>
      </c>
      <c r="C9" s="91"/>
      <c r="D9" s="91"/>
      <c r="E9" s="91"/>
      <c r="F9" s="91"/>
      <c r="G9" s="91"/>
      <c r="H9" s="91"/>
      <c r="I9" s="91"/>
      <c r="J9" s="91"/>
      <c r="K9" s="91"/>
      <c r="L9" s="91"/>
      <c r="M9" s="91"/>
      <c r="N9" s="7" t="s">
        <v>5</v>
      </c>
      <c r="O9" s="91"/>
      <c r="P9" s="44"/>
      <c r="Q9" s="44"/>
      <c r="R9" s="44"/>
      <c r="S9" s="44"/>
      <c r="T9" s="44"/>
      <c r="U9" s="44"/>
      <c r="V9" s="44"/>
      <c r="W9" s="44"/>
      <c r="X9" s="44"/>
      <c r="Y9" s="44"/>
      <c r="Z9" s="44"/>
      <c r="AA9" s="158" t="s">
        <v>3</v>
      </c>
      <c r="AB9" s="158"/>
      <c r="AC9" s="158"/>
      <c r="AD9" s="158"/>
      <c r="AG9"/>
      <c r="AH9" s="144" t="s">
        <v>145</v>
      </c>
      <c r="AI9" s="143" t="s">
        <v>20</v>
      </c>
      <c r="AJ9" s="78"/>
      <c r="AK9" s="78"/>
      <c r="AL9" s="142" t="str">
        <f t="shared" si="0"/>
        <v/>
      </c>
      <c r="AM9" s="142" t="str">
        <f t="shared" si="1"/>
        <v/>
      </c>
      <c r="AN9"/>
      <c r="AO9"/>
      <c r="AP9">
        <v>7</v>
      </c>
      <c r="AQ9" t="s">
        <v>358</v>
      </c>
      <c r="AR9" t="s">
        <v>359</v>
      </c>
      <c r="AS9" t="s">
        <v>360</v>
      </c>
      <c r="AT9" t="s">
        <v>361</v>
      </c>
      <c r="AU9" t="s">
        <v>362</v>
      </c>
      <c r="AV9" t="s">
        <v>363</v>
      </c>
      <c r="AW9" t="s">
        <v>364</v>
      </c>
      <c r="AX9" t="s">
        <v>365</v>
      </c>
      <c r="AY9" t="s">
        <v>366</v>
      </c>
      <c r="AZ9" t="s">
        <v>367</v>
      </c>
      <c r="BA9" t="s">
        <v>368</v>
      </c>
      <c r="BB9" t="s">
        <v>369</v>
      </c>
      <c r="BC9" t="s">
        <v>370</v>
      </c>
      <c r="BD9" t="s">
        <v>371</v>
      </c>
      <c r="BE9" t="s">
        <v>372</v>
      </c>
      <c r="BF9" t="s">
        <v>373</v>
      </c>
      <c r="BG9" t="s">
        <v>374</v>
      </c>
      <c r="BH9" t="s">
        <v>375</v>
      </c>
      <c r="BI9" t="s">
        <v>376</v>
      </c>
      <c r="BJ9" t="s">
        <v>377</v>
      </c>
      <c r="BK9" t="s">
        <v>378</v>
      </c>
      <c r="BL9" t="s">
        <v>379</v>
      </c>
      <c r="BM9" t="s">
        <v>380</v>
      </c>
      <c r="BN9" t="s">
        <v>381</v>
      </c>
      <c r="BO9" t="s">
        <v>382</v>
      </c>
      <c r="BP9" t="s">
        <v>383</v>
      </c>
      <c r="BQ9" t="s">
        <v>384</v>
      </c>
      <c r="BR9" t="s">
        <v>385</v>
      </c>
      <c r="BS9" t="s">
        <v>386</v>
      </c>
      <c r="BT9" t="s">
        <v>387</v>
      </c>
      <c r="BU9" t="s">
        <v>388</v>
      </c>
      <c r="BV9" t="s">
        <v>389</v>
      </c>
      <c r="BW9"/>
      <c r="BX9"/>
      <c r="BY9"/>
      <c r="BZ9" t="s">
        <v>390</v>
      </c>
      <c r="CA9" t="s">
        <v>391</v>
      </c>
      <c r="CB9" t="s">
        <v>392</v>
      </c>
      <c r="CC9" t="s">
        <v>393</v>
      </c>
      <c r="CD9" t="s">
        <v>394</v>
      </c>
      <c r="CE9" t="s">
        <v>395</v>
      </c>
      <c r="CF9" t="s">
        <v>396</v>
      </c>
      <c r="CG9" t="s">
        <v>397</v>
      </c>
      <c r="CH9" t="s">
        <v>398</v>
      </c>
      <c r="CI9" t="s">
        <v>399</v>
      </c>
      <c r="CJ9" t="s">
        <v>400</v>
      </c>
      <c r="CK9" t="s">
        <v>401</v>
      </c>
      <c r="CL9" t="s">
        <v>402</v>
      </c>
      <c r="CM9" t="s">
        <v>403</v>
      </c>
      <c r="CN9" t="s">
        <v>404</v>
      </c>
      <c r="CO9" t="s">
        <v>405</v>
      </c>
      <c r="CP9" t="s">
        <v>406</v>
      </c>
      <c r="CQ9" t="s">
        <v>407</v>
      </c>
      <c r="CR9" t="s">
        <v>408</v>
      </c>
      <c r="CS9" t="s">
        <v>409</v>
      </c>
      <c r="CT9" t="s">
        <v>157</v>
      </c>
      <c r="CU9" t="s">
        <v>410</v>
      </c>
      <c r="CV9" t="s">
        <v>411</v>
      </c>
      <c r="CW9" t="s">
        <v>412</v>
      </c>
      <c r="CX9" t="s">
        <v>413</v>
      </c>
      <c r="CY9" t="s">
        <v>414</v>
      </c>
      <c r="CZ9" t="s">
        <v>415</v>
      </c>
      <c r="DA9" t="s">
        <v>416</v>
      </c>
      <c r="DB9" t="s">
        <v>417</v>
      </c>
      <c r="DC9" t="s">
        <v>418</v>
      </c>
      <c r="DD9" t="s">
        <v>419</v>
      </c>
      <c r="DE9" t="s">
        <v>420</v>
      </c>
      <c r="DF9"/>
      <c r="DG9"/>
      <c r="DH9"/>
      <c r="DI9"/>
      <c r="DJ9"/>
      <c r="DK9"/>
      <c r="DL9"/>
      <c r="DM9"/>
      <c r="DN9"/>
      <c r="DO9"/>
      <c r="DP9"/>
    </row>
    <row r="10" spans="2:120" ht="15" customHeight="1" thickBot="1">
      <c r="B10" s="159"/>
      <c r="C10" s="160"/>
      <c r="D10" s="160"/>
      <c r="E10" s="160"/>
      <c r="F10" s="160"/>
      <c r="G10" s="160"/>
      <c r="H10" s="160"/>
      <c r="I10" s="160"/>
      <c r="J10" s="160"/>
      <c r="K10" s="160"/>
      <c r="L10" s="161"/>
      <c r="M10" s="2"/>
      <c r="N10" s="153" t="str">
        <f>IFERROR(VLOOKUP($B$10,$AH$3:$AI$35,2,FALSE),"")</f>
        <v/>
      </c>
      <c r="O10" s="155"/>
      <c r="AG10"/>
      <c r="AH10" s="144" t="s">
        <v>421</v>
      </c>
      <c r="AI10" s="143" t="s">
        <v>21</v>
      </c>
      <c r="AJ10" s="78"/>
      <c r="AK10" s="78"/>
      <c r="AL10" s="142" t="str">
        <f t="shared" si="0"/>
        <v/>
      </c>
      <c r="AM10" s="142" t="str">
        <f t="shared" si="1"/>
        <v/>
      </c>
      <c r="AN10"/>
      <c r="AO10"/>
      <c r="AP10">
        <v>8</v>
      </c>
      <c r="AQ10" t="s">
        <v>422</v>
      </c>
      <c r="AR10" t="s">
        <v>423</v>
      </c>
      <c r="AS10"/>
      <c r="AT10" t="s">
        <v>424</v>
      </c>
      <c r="AU10" t="s">
        <v>425</v>
      </c>
      <c r="AV10" t="s">
        <v>426</v>
      </c>
      <c r="AW10" t="s">
        <v>427</v>
      </c>
      <c r="AX10" t="s">
        <v>428</v>
      </c>
      <c r="AY10" t="s">
        <v>429</v>
      </c>
      <c r="AZ10" t="s">
        <v>430</v>
      </c>
      <c r="BA10" t="s">
        <v>431</v>
      </c>
      <c r="BB10" t="s">
        <v>432</v>
      </c>
      <c r="BC10" t="s">
        <v>433</v>
      </c>
      <c r="BD10" t="s">
        <v>434</v>
      </c>
      <c r="BE10" t="s">
        <v>435</v>
      </c>
      <c r="BF10" t="s">
        <v>436</v>
      </c>
      <c r="BG10" t="s">
        <v>437</v>
      </c>
      <c r="BH10" t="s">
        <v>438</v>
      </c>
      <c r="BI10" t="s">
        <v>439</v>
      </c>
      <c r="BJ10" t="s">
        <v>440</v>
      </c>
      <c r="BK10" t="s">
        <v>441</v>
      </c>
      <c r="BL10" t="s">
        <v>442</v>
      </c>
      <c r="BM10" t="s">
        <v>443</v>
      </c>
      <c r="BN10" t="s">
        <v>444</v>
      </c>
      <c r="BO10" t="s">
        <v>445</v>
      </c>
      <c r="BP10" t="s">
        <v>446</v>
      </c>
      <c r="BQ10" t="s">
        <v>447</v>
      </c>
      <c r="BR10" t="s">
        <v>448</v>
      </c>
      <c r="BS10" t="s">
        <v>449</v>
      </c>
      <c r="BT10" t="s">
        <v>450</v>
      </c>
      <c r="BU10" t="s">
        <v>451</v>
      </c>
      <c r="BV10" t="s">
        <v>452</v>
      </c>
      <c r="BW10"/>
      <c r="BX10"/>
      <c r="BY10"/>
      <c r="BZ10" t="s">
        <v>453</v>
      </c>
      <c r="CA10" t="s">
        <v>454</v>
      </c>
      <c r="CB10"/>
      <c r="CC10" t="s">
        <v>455</v>
      </c>
      <c r="CD10" t="s">
        <v>456</v>
      </c>
      <c r="CE10" t="s">
        <v>457</v>
      </c>
      <c r="CF10" t="s">
        <v>458</v>
      </c>
      <c r="CG10" t="s">
        <v>459</v>
      </c>
      <c r="CH10" t="s">
        <v>460</v>
      </c>
      <c r="CI10" t="s">
        <v>461</v>
      </c>
      <c r="CJ10" t="s">
        <v>462</v>
      </c>
      <c r="CK10" t="s">
        <v>463</v>
      </c>
      <c r="CL10" t="s">
        <v>464</v>
      </c>
      <c r="CM10" t="s">
        <v>465</v>
      </c>
      <c r="CN10" t="s">
        <v>466</v>
      </c>
      <c r="CO10" t="s">
        <v>467</v>
      </c>
      <c r="CP10" t="s">
        <v>468</v>
      </c>
      <c r="CQ10" t="s">
        <v>469</v>
      </c>
      <c r="CR10" t="s">
        <v>470</v>
      </c>
      <c r="CS10" t="s">
        <v>471</v>
      </c>
      <c r="CT10" t="s">
        <v>472</v>
      </c>
      <c r="CU10" t="s">
        <v>473</v>
      </c>
      <c r="CV10" t="s">
        <v>474</v>
      </c>
      <c r="CW10" t="s">
        <v>475</v>
      </c>
      <c r="CX10" t="s">
        <v>476</v>
      </c>
      <c r="CY10" t="s">
        <v>477</v>
      </c>
      <c r="CZ10" t="s">
        <v>478</v>
      </c>
      <c r="DA10" t="s">
        <v>479</v>
      </c>
      <c r="DB10" t="s">
        <v>480</v>
      </c>
      <c r="DC10" t="s">
        <v>481</v>
      </c>
      <c r="DD10" t="s">
        <v>482</v>
      </c>
      <c r="DE10" t="s">
        <v>483</v>
      </c>
      <c r="DF10"/>
      <c r="DG10"/>
      <c r="DH10"/>
      <c r="DI10"/>
      <c r="DJ10"/>
      <c r="DK10"/>
      <c r="DL10"/>
      <c r="DM10"/>
      <c r="DN10"/>
      <c r="DO10"/>
      <c r="DP10"/>
    </row>
    <row r="11" spans="2:120" ht="15" customHeight="1" thickBot="1">
      <c r="AG11"/>
      <c r="AH11" s="144" t="s">
        <v>484</v>
      </c>
      <c r="AI11" s="143" t="s">
        <v>22</v>
      </c>
      <c r="AJ11" s="78"/>
      <c r="AK11" s="78"/>
      <c r="AL11" s="142" t="str">
        <f t="shared" si="0"/>
        <v/>
      </c>
      <c r="AM11" s="142" t="str">
        <f t="shared" si="1"/>
        <v/>
      </c>
      <c r="AN11"/>
      <c r="AO11"/>
      <c r="AP11">
        <v>9</v>
      </c>
      <c r="AQ11" t="s">
        <v>485</v>
      </c>
      <c r="AR11" t="s">
        <v>486</v>
      </c>
      <c r="AS11"/>
      <c r="AT11" t="s">
        <v>487</v>
      </c>
      <c r="AU11" t="s">
        <v>488</v>
      </c>
      <c r="AV11" t="s">
        <v>489</v>
      </c>
      <c r="AW11" t="s">
        <v>490</v>
      </c>
      <c r="AX11" t="s">
        <v>491</v>
      </c>
      <c r="AY11" t="s">
        <v>492</v>
      </c>
      <c r="AZ11" t="s">
        <v>493</v>
      </c>
      <c r="BA11" t="s">
        <v>494</v>
      </c>
      <c r="BB11" t="s">
        <v>495</v>
      </c>
      <c r="BC11" t="s">
        <v>496</v>
      </c>
      <c r="BD11" t="s">
        <v>497</v>
      </c>
      <c r="BE11" t="s">
        <v>498</v>
      </c>
      <c r="BF11" t="s">
        <v>499</v>
      </c>
      <c r="BG11" t="s">
        <v>500</v>
      </c>
      <c r="BH11" t="s">
        <v>501</v>
      </c>
      <c r="BI11" t="s">
        <v>502</v>
      </c>
      <c r="BJ11" t="s">
        <v>503</v>
      </c>
      <c r="BK11" t="s">
        <v>504</v>
      </c>
      <c r="BL11" t="s">
        <v>505</v>
      </c>
      <c r="BM11" t="s">
        <v>506</v>
      </c>
      <c r="BN11" t="s">
        <v>507</v>
      </c>
      <c r="BO11" t="s">
        <v>508</v>
      </c>
      <c r="BP11" t="s">
        <v>509</v>
      </c>
      <c r="BQ11" t="s">
        <v>510</v>
      </c>
      <c r="BR11" t="s">
        <v>511</v>
      </c>
      <c r="BS11" t="s">
        <v>512</v>
      </c>
      <c r="BT11" t="s">
        <v>513</v>
      </c>
      <c r="BU11" t="s">
        <v>514</v>
      </c>
      <c r="BV11" t="s">
        <v>515</v>
      </c>
      <c r="BW11"/>
      <c r="BX11"/>
      <c r="BY11"/>
      <c r="BZ11" t="s">
        <v>516</v>
      </c>
      <c r="CA11" t="s">
        <v>392</v>
      </c>
      <c r="CB11"/>
      <c r="CC11" t="s">
        <v>517</v>
      </c>
      <c r="CD11" t="s">
        <v>518</v>
      </c>
      <c r="CE11" t="s">
        <v>519</v>
      </c>
      <c r="CF11" t="s">
        <v>520</v>
      </c>
      <c r="CG11" t="s">
        <v>521</v>
      </c>
      <c r="CH11" t="s">
        <v>522</v>
      </c>
      <c r="CI11" t="s">
        <v>523</v>
      </c>
      <c r="CJ11" t="s">
        <v>524</v>
      </c>
      <c r="CK11" t="s">
        <v>525</v>
      </c>
      <c r="CL11" t="s">
        <v>526</v>
      </c>
      <c r="CM11" t="s">
        <v>527</v>
      </c>
      <c r="CN11" t="s">
        <v>528</v>
      </c>
      <c r="CO11" t="s">
        <v>529</v>
      </c>
      <c r="CP11" t="s">
        <v>478</v>
      </c>
      <c r="CQ11" t="s">
        <v>530</v>
      </c>
      <c r="CR11" t="s">
        <v>416</v>
      </c>
      <c r="CS11" t="s">
        <v>531</v>
      </c>
      <c r="CT11" t="s">
        <v>532</v>
      </c>
      <c r="CU11" t="s">
        <v>533</v>
      </c>
      <c r="CV11" t="s">
        <v>534</v>
      </c>
      <c r="CW11" t="s">
        <v>535</v>
      </c>
      <c r="CX11" t="s">
        <v>536</v>
      </c>
      <c r="CY11" t="s">
        <v>537</v>
      </c>
      <c r="CZ11" t="s">
        <v>538</v>
      </c>
      <c r="DA11" t="s">
        <v>539</v>
      </c>
      <c r="DB11" t="s">
        <v>540</v>
      </c>
      <c r="DC11" t="s">
        <v>541</v>
      </c>
      <c r="DD11" t="s">
        <v>542</v>
      </c>
      <c r="DE11" t="s">
        <v>333</v>
      </c>
      <c r="DF11"/>
      <c r="DG11"/>
      <c r="DH11"/>
      <c r="DI11"/>
      <c r="DJ11"/>
      <c r="DK11"/>
      <c r="DL11"/>
      <c r="DM11"/>
      <c r="DN11"/>
      <c r="DO11"/>
      <c r="DP11"/>
    </row>
    <row r="12" spans="2:120" ht="15">
      <c r="B12" s="45"/>
      <c r="C12" s="46" t="s">
        <v>543</v>
      </c>
      <c r="D12" s="47"/>
      <c r="E12" s="47"/>
      <c r="F12" s="47"/>
      <c r="G12" s="47"/>
      <c r="H12" s="47"/>
      <c r="I12" s="47"/>
      <c r="J12" s="47"/>
      <c r="K12" s="47"/>
      <c r="L12" s="48"/>
      <c r="N12" s="49"/>
      <c r="O12" s="79" t="s">
        <v>544</v>
      </c>
      <c r="P12" s="50"/>
      <c r="Q12" s="50"/>
      <c r="R12" s="50"/>
      <c r="S12" s="50"/>
      <c r="T12" s="50"/>
      <c r="U12" s="50"/>
      <c r="V12" s="50"/>
      <c r="W12" s="50"/>
      <c r="X12" s="50"/>
      <c r="Y12" s="50"/>
      <c r="Z12" s="50"/>
      <c r="AA12" s="50"/>
      <c r="AB12" s="50"/>
      <c r="AC12" s="50"/>
      <c r="AD12" s="51"/>
      <c r="AG12"/>
      <c r="AH12" s="144" t="s">
        <v>545</v>
      </c>
      <c r="AI12" s="143" t="s">
        <v>23</v>
      </c>
      <c r="AJ12" s="78"/>
      <c r="AK12" s="78"/>
      <c r="AL12" s="142" t="str">
        <f t="shared" si="0"/>
        <v/>
      </c>
      <c r="AM12" s="142" t="str">
        <f t="shared" si="1"/>
        <v/>
      </c>
      <c r="AN12"/>
      <c r="AO12"/>
      <c r="AP12">
        <v>10</v>
      </c>
      <c r="AQ12" t="s">
        <v>546</v>
      </c>
      <c r="AR12"/>
      <c r="AS12"/>
      <c r="AT12" t="s">
        <v>547</v>
      </c>
      <c r="AU12" t="s">
        <v>548</v>
      </c>
      <c r="AV12" t="s">
        <v>549</v>
      </c>
      <c r="AW12" t="s">
        <v>550</v>
      </c>
      <c r="AX12" t="s">
        <v>551</v>
      </c>
      <c r="AY12" t="s">
        <v>552</v>
      </c>
      <c r="AZ12" t="s">
        <v>553</v>
      </c>
      <c r="BA12" t="s">
        <v>554</v>
      </c>
      <c r="BB12" t="s">
        <v>555</v>
      </c>
      <c r="BC12" t="s">
        <v>556</v>
      </c>
      <c r="BD12" t="s">
        <v>557</v>
      </c>
      <c r="BE12" t="s">
        <v>558</v>
      </c>
      <c r="BF12" t="s">
        <v>559</v>
      </c>
      <c r="BG12" t="s">
        <v>560</v>
      </c>
      <c r="BH12" t="s">
        <v>561</v>
      </c>
      <c r="BI12" t="s">
        <v>562</v>
      </c>
      <c r="BJ12" t="s">
        <v>563</v>
      </c>
      <c r="BK12" t="s">
        <v>564</v>
      </c>
      <c r="BL12" t="s">
        <v>565</v>
      </c>
      <c r="BM12" t="s">
        <v>566</v>
      </c>
      <c r="BN12" t="s">
        <v>567</v>
      </c>
      <c r="BO12" t="s">
        <v>568</v>
      </c>
      <c r="BP12" t="s">
        <v>569</v>
      </c>
      <c r="BQ12" t="s">
        <v>570</v>
      </c>
      <c r="BR12" t="s">
        <v>571</v>
      </c>
      <c r="BS12" t="s">
        <v>572</v>
      </c>
      <c r="BT12" t="s">
        <v>573</v>
      </c>
      <c r="BU12" t="s">
        <v>574</v>
      </c>
      <c r="BV12" t="s">
        <v>575</v>
      </c>
      <c r="BW12"/>
      <c r="BX12"/>
      <c r="BY12"/>
      <c r="BZ12" t="s">
        <v>576</v>
      </c>
      <c r="CA12"/>
      <c r="CB12"/>
      <c r="CC12" t="s">
        <v>577</v>
      </c>
      <c r="CD12" t="s">
        <v>578</v>
      </c>
      <c r="CE12" t="s">
        <v>579</v>
      </c>
      <c r="CF12" t="s">
        <v>580</v>
      </c>
      <c r="CG12" t="s">
        <v>581</v>
      </c>
      <c r="CH12" t="s">
        <v>217</v>
      </c>
      <c r="CI12" t="s">
        <v>582</v>
      </c>
      <c r="CJ12" t="s">
        <v>583</v>
      </c>
      <c r="CK12" t="s">
        <v>584</v>
      </c>
      <c r="CL12" t="s">
        <v>585</v>
      </c>
      <c r="CM12" t="s">
        <v>585</v>
      </c>
      <c r="CN12" t="s">
        <v>586</v>
      </c>
      <c r="CO12" t="s">
        <v>587</v>
      </c>
      <c r="CP12" t="s">
        <v>588</v>
      </c>
      <c r="CQ12" t="s">
        <v>589</v>
      </c>
      <c r="CR12" t="s">
        <v>590</v>
      </c>
      <c r="CS12" t="s">
        <v>591</v>
      </c>
      <c r="CT12" t="s">
        <v>592</v>
      </c>
      <c r="CU12" t="s">
        <v>593</v>
      </c>
      <c r="CV12" t="s">
        <v>594</v>
      </c>
      <c r="CW12" t="s">
        <v>595</v>
      </c>
      <c r="CX12" t="s">
        <v>596</v>
      </c>
      <c r="CY12" t="s">
        <v>597</v>
      </c>
      <c r="CZ12" t="s">
        <v>598</v>
      </c>
      <c r="DA12" t="s">
        <v>599</v>
      </c>
      <c r="DB12" t="s">
        <v>600</v>
      </c>
      <c r="DC12" t="s">
        <v>601</v>
      </c>
      <c r="DD12" t="s">
        <v>602</v>
      </c>
      <c r="DE12" t="s">
        <v>603</v>
      </c>
      <c r="DF12"/>
      <c r="DG12"/>
      <c r="DH12"/>
      <c r="DI12"/>
      <c r="DJ12"/>
      <c r="DK12"/>
      <c r="DL12"/>
      <c r="DM12"/>
      <c r="DN12"/>
      <c r="DO12"/>
      <c r="DP12"/>
    </row>
    <row r="13" spans="2:120" ht="144" customHeight="1" thickBot="1">
      <c r="B13" s="52"/>
      <c r="C13" s="162" t="s">
        <v>604</v>
      </c>
      <c r="D13" s="162"/>
      <c r="E13" s="162"/>
      <c r="F13" s="162"/>
      <c r="G13" s="162"/>
      <c r="H13" s="162"/>
      <c r="I13" s="162"/>
      <c r="J13" s="162"/>
      <c r="K13" s="162"/>
      <c r="L13" s="53"/>
      <c r="N13" s="54"/>
      <c r="O13" s="162" t="s">
        <v>605</v>
      </c>
      <c r="P13" s="162"/>
      <c r="Q13" s="162"/>
      <c r="R13" s="162"/>
      <c r="S13" s="162"/>
      <c r="T13" s="162"/>
      <c r="U13" s="162"/>
      <c r="V13" s="162"/>
      <c r="W13" s="162"/>
      <c r="X13" s="162"/>
      <c r="Y13" s="162"/>
      <c r="Z13" s="162"/>
      <c r="AA13" s="162"/>
      <c r="AB13" s="162"/>
      <c r="AC13" s="162"/>
      <c r="AD13" s="55"/>
      <c r="AG13"/>
      <c r="AH13" s="144" t="s">
        <v>337</v>
      </c>
      <c r="AI13" s="143" t="s">
        <v>24</v>
      </c>
      <c r="AJ13" s="78"/>
      <c r="AK13" s="78"/>
      <c r="AL13" s="142" t="str">
        <f t="shared" si="0"/>
        <v/>
      </c>
      <c r="AM13" s="142" t="str">
        <f t="shared" si="1"/>
        <v/>
      </c>
      <c r="AN13"/>
      <c r="AO13"/>
      <c r="AP13">
        <v>11</v>
      </c>
      <c r="AQ13" t="s">
        <v>606</v>
      </c>
      <c r="AR13"/>
      <c r="AS13"/>
      <c r="AT13" t="s">
        <v>607</v>
      </c>
      <c r="AU13" t="s">
        <v>608</v>
      </c>
      <c r="AV13" t="s">
        <v>609</v>
      </c>
      <c r="AW13" t="s">
        <v>610</v>
      </c>
      <c r="AX13" t="s">
        <v>611</v>
      </c>
      <c r="AY13" t="s">
        <v>612</v>
      </c>
      <c r="AZ13" t="s">
        <v>613</v>
      </c>
      <c r="BA13" t="s">
        <v>614</v>
      </c>
      <c r="BB13" t="s">
        <v>615</v>
      </c>
      <c r="BC13" t="s">
        <v>616</v>
      </c>
      <c r="BD13" t="s">
        <v>617</v>
      </c>
      <c r="BE13" t="s">
        <v>618</v>
      </c>
      <c r="BF13" t="s">
        <v>619</v>
      </c>
      <c r="BG13" t="s">
        <v>620</v>
      </c>
      <c r="BH13" t="s">
        <v>621</v>
      </c>
      <c r="BI13" t="s">
        <v>622</v>
      </c>
      <c r="BJ13" t="s">
        <v>623</v>
      </c>
      <c r="BK13" t="s">
        <v>624</v>
      </c>
      <c r="BL13" t="s">
        <v>625</v>
      </c>
      <c r="BM13" t="s">
        <v>626</v>
      </c>
      <c r="BN13" t="s">
        <v>627</v>
      </c>
      <c r="BO13" t="s">
        <v>628</v>
      </c>
      <c r="BP13" t="s">
        <v>629</v>
      </c>
      <c r="BQ13" t="s">
        <v>630</v>
      </c>
      <c r="BR13" t="s">
        <v>631</v>
      </c>
      <c r="BS13" t="s">
        <v>632</v>
      </c>
      <c r="BT13" t="s">
        <v>633</v>
      </c>
      <c r="BU13" t="s">
        <v>634</v>
      </c>
      <c r="BV13" t="s">
        <v>635</v>
      </c>
      <c r="BW13"/>
      <c r="BX13"/>
      <c r="BY13"/>
      <c r="BZ13" t="s">
        <v>636</v>
      </c>
      <c r="CA13"/>
      <c r="CB13"/>
      <c r="CC13" t="s">
        <v>637</v>
      </c>
      <c r="CD13" t="s">
        <v>638</v>
      </c>
      <c r="CE13" t="s">
        <v>639</v>
      </c>
      <c r="CF13" t="s">
        <v>640</v>
      </c>
      <c r="CG13" t="s">
        <v>641</v>
      </c>
      <c r="CH13" t="s">
        <v>642</v>
      </c>
      <c r="CI13" t="s">
        <v>643</v>
      </c>
      <c r="CJ13" t="s">
        <v>644</v>
      </c>
      <c r="CK13" t="s">
        <v>645</v>
      </c>
      <c r="CL13" t="s">
        <v>646</v>
      </c>
      <c r="CM13" t="s">
        <v>647</v>
      </c>
      <c r="CN13" t="s">
        <v>648</v>
      </c>
      <c r="CO13" t="s">
        <v>269</v>
      </c>
      <c r="CP13" t="s">
        <v>649</v>
      </c>
      <c r="CQ13" t="s">
        <v>650</v>
      </c>
      <c r="CR13" t="s">
        <v>651</v>
      </c>
      <c r="CS13" t="s">
        <v>652</v>
      </c>
      <c r="CT13" t="s">
        <v>653</v>
      </c>
      <c r="CU13" t="s">
        <v>654</v>
      </c>
      <c r="CV13" t="s">
        <v>655</v>
      </c>
      <c r="CW13" t="s">
        <v>656</v>
      </c>
      <c r="CX13" t="s">
        <v>657</v>
      </c>
      <c r="CY13" t="s">
        <v>658</v>
      </c>
      <c r="CZ13" t="s">
        <v>659</v>
      </c>
      <c r="DA13" t="s">
        <v>660</v>
      </c>
      <c r="DB13" t="s">
        <v>661</v>
      </c>
      <c r="DC13" t="s">
        <v>662</v>
      </c>
      <c r="DD13" t="s">
        <v>663</v>
      </c>
      <c r="DE13" t="s">
        <v>664</v>
      </c>
      <c r="DF13"/>
      <c r="DG13"/>
      <c r="DH13"/>
      <c r="DI13"/>
      <c r="DJ13"/>
      <c r="DK13"/>
      <c r="DL13"/>
      <c r="DM13"/>
      <c r="DN13"/>
      <c r="DO13"/>
      <c r="DP13"/>
    </row>
    <row r="14" spans="2:120" ht="15" customHeight="1" thickBot="1">
      <c r="AG14"/>
      <c r="AH14" s="144" t="s">
        <v>665</v>
      </c>
      <c r="AI14" s="143" t="s">
        <v>25</v>
      </c>
      <c r="AJ14" s="78"/>
      <c r="AK14" s="78"/>
      <c r="AL14" s="142" t="str">
        <f t="shared" si="0"/>
        <v/>
      </c>
      <c r="AM14" s="142" t="str">
        <f t="shared" si="1"/>
        <v/>
      </c>
      <c r="AN14"/>
      <c r="AO14"/>
      <c r="AP14">
        <v>12</v>
      </c>
      <c r="AQ14" t="s">
        <v>666</v>
      </c>
      <c r="AR14"/>
      <c r="AS14"/>
      <c r="AT14" t="s">
        <v>667</v>
      </c>
      <c r="AU14" t="s">
        <v>668</v>
      </c>
      <c r="AV14" t="s">
        <v>669</v>
      </c>
      <c r="AW14" t="s">
        <v>670</v>
      </c>
      <c r="AX14" t="s">
        <v>671</v>
      </c>
      <c r="AY14" t="s">
        <v>672</v>
      </c>
      <c r="AZ14" t="s">
        <v>673</v>
      </c>
      <c r="BA14" t="s">
        <v>674</v>
      </c>
      <c r="BB14" t="s">
        <v>675</v>
      </c>
      <c r="BC14" t="s">
        <v>676</v>
      </c>
      <c r="BD14" t="s">
        <v>677</v>
      </c>
      <c r="BE14" t="s">
        <v>678</v>
      </c>
      <c r="BF14" t="s">
        <v>679</v>
      </c>
      <c r="BG14" t="s">
        <v>680</v>
      </c>
      <c r="BH14" t="s">
        <v>681</v>
      </c>
      <c r="BI14" t="s">
        <v>682</v>
      </c>
      <c r="BJ14" t="s">
        <v>683</v>
      </c>
      <c r="BK14" t="s">
        <v>684</v>
      </c>
      <c r="BL14" t="s">
        <v>685</v>
      </c>
      <c r="BM14" t="s">
        <v>686</v>
      </c>
      <c r="BN14" t="s">
        <v>687</v>
      </c>
      <c r="BO14" t="s">
        <v>688</v>
      </c>
      <c r="BP14" t="s">
        <v>689</v>
      </c>
      <c r="BQ14" t="s">
        <v>690</v>
      </c>
      <c r="BR14" t="s">
        <v>691</v>
      </c>
      <c r="BS14" t="s">
        <v>692</v>
      </c>
      <c r="BT14" t="s">
        <v>693</v>
      </c>
      <c r="BU14" t="s">
        <v>694</v>
      </c>
      <c r="BV14" t="s">
        <v>695</v>
      </c>
      <c r="BW14"/>
      <c r="BX14"/>
      <c r="BY14"/>
      <c r="BZ14" t="s">
        <v>696</v>
      </c>
      <c r="CA14"/>
      <c r="CB14"/>
      <c r="CC14" t="s">
        <v>697</v>
      </c>
      <c r="CD14" t="s">
        <v>698</v>
      </c>
      <c r="CE14" t="s">
        <v>392</v>
      </c>
      <c r="CF14" t="s">
        <v>699</v>
      </c>
      <c r="CG14" t="s">
        <v>479</v>
      </c>
      <c r="CH14" t="s">
        <v>700</v>
      </c>
      <c r="CI14" t="s">
        <v>701</v>
      </c>
      <c r="CJ14" t="s">
        <v>702</v>
      </c>
      <c r="CK14" t="s">
        <v>703</v>
      </c>
      <c r="CL14" t="s">
        <v>704</v>
      </c>
      <c r="CM14" t="s">
        <v>705</v>
      </c>
      <c r="CN14" t="s">
        <v>706</v>
      </c>
      <c r="CO14" t="s">
        <v>707</v>
      </c>
      <c r="CP14" t="s">
        <v>708</v>
      </c>
      <c r="CQ14" t="s">
        <v>709</v>
      </c>
      <c r="CR14" t="s">
        <v>710</v>
      </c>
      <c r="CS14" t="s">
        <v>711</v>
      </c>
      <c r="CT14" t="s">
        <v>712</v>
      </c>
      <c r="CU14" t="s">
        <v>713</v>
      </c>
      <c r="CV14" t="s">
        <v>714</v>
      </c>
      <c r="CW14" t="s">
        <v>715</v>
      </c>
      <c r="CX14" t="s">
        <v>716</v>
      </c>
      <c r="CY14" t="s">
        <v>717</v>
      </c>
      <c r="CZ14" t="s">
        <v>718</v>
      </c>
      <c r="DA14" t="s">
        <v>719</v>
      </c>
      <c r="DB14" t="s">
        <v>720</v>
      </c>
      <c r="DC14" t="s">
        <v>721</v>
      </c>
      <c r="DD14" t="s">
        <v>722</v>
      </c>
      <c r="DE14" t="s">
        <v>723</v>
      </c>
      <c r="DF14"/>
      <c r="DG14"/>
      <c r="DH14"/>
      <c r="DI14"/>
      <c r="DJ14"/>
      <c r="DK14"/>
      <c r="DL14"/>
      <c r="DM14"/>
      <c r="DN14"/>
      <c r="DO14"/>
      <c r="DP14"/>
    </row>
    <row r="15" spans="2:120" ht="15">
      <c r="B15" s="45"/>
      <c r="C15" s="46" t="s">
        <v>724</v>
      </c>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51"/>
      <c r="AG15"/>
      <c r="AH15" s="144" t="s">
        <v>725</v>
      </c>
      <c r="AI15" s="143" t="s">
        <v>26</v>
      </c>
      <c r="AJ15" s="78"/>
      <c r="AK15" s="78"/>
      <c r="AL15" s="142" t="str">
        <f t="shared" si="0"/>
        <v/>
      </c>
      <c r="AM15" s="142" t="str">
        <f t="shared" si="1"/>
        <v/>
      </c>
      <c r="AN15"/>
      <c r="AO15"/>
      <c r="AP15">
        <v>13</v>
      </c>
      <c r="AQ15" t="s">
        <v>726</v>
      </c>
      <c r="AR15"/>
      <c r="AS15"/>
      <c r="AT15" t="s">
        <v>727</v>
      </c>
      <c r="AU15" t="s">
        <v>728</v>
      </c>
      <c r="AV15"/>
      <c r="AW15" t="s">
        <v>729</v>
      </c>
      <c r="AX15" t="s">
        <v>730</v>
      </c>
      <c r="AY15" t="s">
        <v>731</v>
      </c>
      <c r="AZ15" t="s">
        <v>732</v>
      </c>
      <c r="BA15" t="s">
        <v>733</v>
      </c>
      <c r="BB15" t="s">
        <v>734</v>
      </c>
      <c r="BC15" t="s">
        <v>735</v>
      </c>
      <c r="BD15" t="s">
        <v>736</v>
      </c>
      <c r="BE15" t="s">
        <v>737</v>
      </c>
      <c r="BF15" t="s">
        <v>738</v>
      </c>
      <c r="BG15" t="s">
        <v>739</v>
      </c>
      <c r="BH15" t="s">
        <v>740</v>
      </c>
      <c r="BI15" t="s">
        <v>741</v>
      </c>
      <c r="BJ15" t="s">
        <v>742</v>
      </c>
      <c r="BK15" t="s">
        <v>743</v>
      </c>
      <c r="BL15" t="s">
        <v>744</v>
      </c>
      <c r="BM15">
        <v>23099</v>
      </c>
      <c r="BN15" t="s">
        <v>745</v>
      </c>
      <c r="BO15" t="s">
        <v>746</v>
      </c>
      <c r="BP15" t="s">
        <v>747</v>
      </c>
      <c r="BQ15" t="s">
        <v>748</v>
      </c>
      <c r="BR15" t="s">
        <v>749</v>
      </c>
      <c r="BS15" t="s">
        <v>750</v>
      </c>
      <c r="BT15" t="s">
        <v>751</v>
      </c>
      <c r="BU15" t="s">
        <v>752</v>
      </c>
      <c r="BV15" t="s">
        <v>753</v>
      </c>
      <c r="BW15"/>
      <c r="BX15"/>
      <c r="BY15"/>
      <c r="BZ15" t="s">
        <v>392</v>
      </c>
      <c r="CA15"/>
      <c r="CB15"/>
      <c r="CC15" t="s">
        <v>754</v>
      </c>
      <c r="CD15" t="s">
        <v>725</v>
      </c>
      <c r="CE15"/>
      <c r="CF15" t="s">
        <v>755</v>
      </c>
      <c r="CG15" t="s">
        <v>756</v>
      </c>
      <c r="CH15" t="s">
        <v>757</v>
      </c>
      <c r="CI15" t="s">
        <v>758</v>
      </c>
      <c r="CJ15" t="s">
        <v>759</v>
      </c>
      <c r="CK15" t="s">
        <v>760</v>
      </c>
      <c r="CL15" t="s">
        <v>761</v>
      </c>
      <c r="CM15" t="s">
        <v>762</v>
      </c>
      <c r="CN15" t="s">
        <v>763</v>
      </c>
      <c r="CO15" t="s">
        <v>764</v>
      </c>
      <c r="CP15" t="s">
        <v>765</v>
      </c>
      <c r="CQ15" t="s">
        <v>766</v>
      </c>
      <c r="CR15" t="s">
        <v>767</v>
      </c>
      <c r="CS15" t="s">
        <v>768</v>
      </c>
      <c r="CT15" t="s">
        <v>769</v>
      </c>
      <c r="CU15" t="s">
        <v>770</v>
      </c>
      <c r="CV15" t="s">
        <v>392</v>
      </c>
      <c r="CW15" t="s">
        <v>771</v>
      </c>
      <c r="CX15" t="s">
        <v>772</v>
      </c>
      <c r="CY15" t="s">
        <v>773</v>
      </c>
      <c r="CZ15" t="s">
        <v>774</v>
      </c>
      <c r="DA15" t="s">
        <v>775</v>
      </c>
      <c r="DB15" t="s">
        <v>776</v>
      </c>
      <c r="DC15" t="s">
        <v>777</v>
      </c>
      <c r="DD15" t="s">
        <v>778</v>
      </c>
      <c r="DE15" t="s">
        <v>779</v>
      </c>
      <c r="DF15"/>
      <c r="DG15"/>
      <c r="DH15"/>
      <c r="DI15"/>
      <c r="DJ15"/>
      <c r="DK15"/>
      <c r="DL15"/>
      <c r="DM15"/>
      <c r="DN15"/>
      <c r="DO15"/>
      <c r="DP15"/>
    </row>
    <row r="16" spans="2:120" ht="36" customHeight="1" thickBot="1">
      <c r="B16" s="52"/>
      <c r="C16" s="162" t="s">
        <v>780</v>
      </c>
      <c r="D16" s="162"/>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55"/>
      <c r="AG16"/>
      <c r="AH16" s="144" t="s">
        <v>643</v>
      </c>
      <c r="AI16" s="143" t="s">
        <v>27</v>
      </c>
      <c r="AJ16" s="78"/>
      <c r="AK16" s="78"/>
      <c r="AL16" s="142" t="str">
        <f t="shared" si="0"/>
        <v/>
      </c>
      <c r="AM16" s="142" t="str">
        <f t="shared" si="1"/>
        <v/>
      </c>
      <c r="AN16"/>
      <c r="AO16"/>
      <c r="AP16">
        <v>14</v>
      </c>
      <c r="AQ16"/>
      <c r="AR16"/>
      <c r="AS16"/>
      <c r="AT16" t="s">
        <v>781</v>
      </c>
      <c r="AU16" t="s">
        <v>782</v>
      </c>
      <c r="AV16"/>
      <c r="AW16" t="s">
        <v>783</v>
      </c>
      <c r="AX16" t="s">
        <v>784</v>
      </c>
      <c r="AY16" t="s">
        <v>785</v>
      </c>
      <c r="AZ16" t="s">
        <v>786</v>
      </c>
      <c r="BA16" t="s">
        <v>787</v>
      </c>
      <c r="BB16" t="s">
        <v>788</v>
      </c>
      <c r="BC16" t="s">
        <v>789</v>
      </c>
      <c r="BD16" t="s">
        <v>790</v>
      </c>
      <c r="BE16" t="s">
        <v>791</v>
      </c>
      <c r="BF16" t="s">
        <v>792</v>
      </c>
      <c r="BG16" t="s">
        <v>793</v>
      </c>
      <c r="BH16" t="s">
        <v>794</v>
      </c>
      <c r="BI16" t="s">
        <v>795</v>
      </c>
      <c r="BJ16" t="s">
        <v>796</v>
      </c>
      <c r="BK16" t="s">
        <v>797</v>
      </c>
      <c r="BL16" t="s">
        <v>798</v>
      </c>
      <c r="BM16"/>
      <c r="BN16" t="s">
        <v>799</v>
      </c>
      <c r="BO16" t="s">
        <v>800</v>
      </c>
      <c r="BP16" t="s">
        <v>801</v>
      </c>
      <c r="BQ16" t="s">
        <v>802</v>
      </c>
      <c r="BR16" t="s">
        <v>803</v>
      </c>
      <c r="BS16" t="s">
        <v>804</v>
      </c>
      <c r="BT16" t="s">
        <v>805</v>
      </c>
      <c r="BU16" t="s">
        <v>806</v>
      </c>
      <c r="BV16" t="s">
        <v>807</v>
      </c>
      <c r="BW16"/>
      <c r="BX16"/>
      <c r="BY16"/>
      <c r="BZ16"/>
      <c r="CA16"/>
      <c r="CB16"/>
      <c r="CC16" t="s">
        <v>808</v>
      </c>
      <c r="CD16" t="s">
        <v>643</v>
      </c>
      <c r="CE16"/>
      <c r="CF16" t="s">
        <v>809</v>
      </c>
      <c r="CG16" t="s">
        <v>810</v>
      </c>
      <c r="CH16" t="s">
        <v>294</v>
      </c>
      <c r="CI16" t="s">
        <v>811</v>
      </c>
      <c r="CJ16" t="s">
        <v>812</v>
      </c>
      <c r="CK16" t="s">
        <v>813</v>
      </c>
      <c r="CL16" t="s">
        <v>814</v>
      </c>
      <c r="CM16" t="s">
        <v>815</v>
      </c>
      <c r="CN16" t="s">
        <v>816</v>
      </c>
      <c r="CO16" t="s">
        <v>817</v>
      </c>
      <c r="CP16" t="s">
        <v>818</v>
      </c>
      <c r="CQ16" t="s">
        <v>819</v>
      </c>
      <c r="CR16" t="s">
        <v>820</v>
      </c>
      <c r="CS16" t="s">
        <v>821</v>
      </c>
      <c r="CT16" t="s">
        <v>822</v>
      </c>
      <c r="CU16" t="s">
        <v>823</v>
      </c>
      <c r="CV16"/>
      <c r="CW16" t="s">
        <v>824</v>
      </c>
      <c r="CX16" t="s">
        <v>825</v>
      </c>
      <c r="CY16" t="s">
        <v>826</v>
      </c>
      <c r="CZ16" t="s">
        <v>827</v>
      </c>
      <c r="DA16" t="s">
        <v>828</v>
      </c>
      <c r="DB16" t="s">
        <v>829</v>
      </c>
      <c r="DC16" t="s">
        <v>830</v>
      </c>
      <c r="DD16" t="s">
        <v>831</v>
      </c>
      <c r="DE16" t="s">
        <v>832</v>
      </c>
      <c r="DF16"/>
      <c r="DG16"/>
      <c r="DH16"/>
      <c r="DI16"/>
      <c r="DJ16"/>
      <c r="DK16"/>
      <c r="DL16"/>
      <c r="DM16"/>
      <c r="DN16"/>
      <c r="DO16"/>
      <c r="DP16"/>
    </row>
    <row r="17" spans="2:120" ht="15" customHeight="1" thickBot="1">
      <c r="AG17"/>
      <c r="AH17" s="144" t="s">
        <v>833</v>
      </c>
      <c r="AI17" s="143" t="s">
        <v>28</v>
      </c>
      <c r="AJ17" s="78"/>
      <c r="AK17" s="78"/>
      <c r="AL17" s="142" t="str">
        <f t="shared" si="0"/>
        <v/>
      </c>
      <c r="AM17" s="142" t="str">
        <f t="shared" si="1"/>
        <v/>
      </c>
      <c r="AN17"/>
      <c r="AO17"/>
      <c r="AP17">
        <v>15</v>
      </c>
      <c r="AQ17"/>
      <c r="AR17"/>
      <c r="AS17"/>
      <c r="AT17" t="s">
        <v>834</v>
      </c>
      <c r="AU17" t="s">
        <v>835</v>
      </c>
      <c r="AV17"/>
      <c r="AW17" t="s">
        <v>836</v>
      </c>
      <c r="AX17" t="s">
        <v>837</v>
      </c>
      <c r="AY17" t="s">
        <v>838</v>
      </c>
      <c r="AZ17" t="s">
        <v>839</v>
      </c>
      <c r="BA17" t="s">
        <v>840</v>
      </c>
      <c r="BB17" t="s">
        <v>841</v>
      </c>
      <c r="BC17" t="s">
        <v>842</v>
      </c>
      <c r="BD17" t="s">
        <v>843</v>
      </c>
      <c r="BE17" t="s">
        <v>844</v>
      </c>
      <c r="BF17" t="s">
        <v>845</v>
      </c>
      <c r="BG17" t="s">
        <v>846</v>
      </c>
      <c r="BH17" t="s">
        <v>847</v>
      </c>
      <c r="BI17" t="s">
        <v>848</v>
      </c>
      <c r="BJ17" t="s">
        <v>849</v>
      </c>
      <c r="BK17" t="s">
        <v>850</v>
      </c>
      <c r="BL17" t="s">
        <v>851</v>
      </c>
      <c r="BM17"/>
      <c r="BN17" t="s">
        <v>852</v>
      </c>
      <c r="BO17" t="s">
        <v>853</v>
      </c>
      <c r="BP17" t="s">
        <v>854</v>
      </c>
      <c r="BQ17" t="s">
        <v>855</v>
      </c>
      <c r="BR17" t="s">
        <v>856</v>
      </c>
      <c r="BS17" t="s">
        <v>857</v>
      </c>
      <c r="BT17" t="s">
        <v>858</v>
      </c>
      <c r="BU17" t="s">
        <v>859</v>
      </c>
      <c r="BV17" t="s">
        <v>860</v>
      </c>
      <c r="BW17"/>
      <c r="BX17"/>
      <c r="BY17"/>
      <c r="BZ17"/>
      <c r="CA17"/>
      <c r="CB17"/>
      <c r="CC17" t="s">
        <v>392</v>
      </c>
      <c r="CD17" t="s">
        <v>861</v>
      </c>
      <c r="CE17"/>
      <c r="CF17" t="s">
        <v>862</v>
      </c>
      <c r="CG17" t="s">
        <v>863</v>
      </c>
      <c r="CH17" t="s">
        <v>333</v>
      </c>
      <c r="CI17" t="s">
        <v>864</v>
      </c>
      <c r="CJ17" t="s">
        <v>865</v>
      </c>
      <c r="CK17" t="s">
        <v>294</v>
      </c>
      <c r="CL17" t="s">
        <v>866</v>
      </c>
      <c r="CM17" t="s">
        <v>867</v>
      </c>
      <c r="CN17" t="s">
        <v>868</v>
      </c>
      <c r="CO17" t="s">
        <v>869</v>
      </c>
      <c r="CP17" t="s">
        <v>870</v>
      </c>
      <c r="CQ17" t="s">
        <v>871</v>
      </c>
      <c r="CR17" t="s">
        <v>872</v>
      </c>
      <c r="CS17" t="s">
        <v>873</v>
      </c>
      <c r="CT17" t="s">
        <v>874</v>
      </c>
      <c r="CU17" t="s">
        <v>875</v>
      </c>
      <c r="CV17"/>
      <c r="CW17" t="s">
        <v>876</v>
      </c>
      <c r="CX17" t="s">
        <v>877</v>
      </c>
      <c r="CY17" t="s">
        <v>878</v>
      </c>
      <c r="CZ17" t="s">
        <v>879</v>
      </c>
      <c r="DA17" t="s">
        <v>725</v>
      </c>
      <c r="DB17" t="s">
        <v>880</v>
      </c>
      <c r="DC17" t="s">
        <v>881</v>
      </c>
      <c r="DD17" t="s">
        <v>882</v>
      </c>
      <c r="DE17" t="s">
        <v>883</v>
      </c>
      <c r="DF17"/>
      <c r="DG17"/>
      <c r="DH17"/>
      <c r="DI17"/>
      <c r="DJ17"/>
      <c r="DK17"/>
      <c r="DL17"/>
      <c r="DM17"/>
      <c r="DN17"/>
      <c r="DO17"/>
      <c r="DP17"/>
    </row>
    <row r="18" spans="2:120" ht="15" customHeight="1">
      <c r="B18" s="92"/>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4"/>
      <c r="AG18"/>
      <c r="AH18" s="144" t="s">
        <v>884</v>
      </c>
      <c r="AI18" s="143" t="s">
        <v>29</v>
      </c>
      <c r="AJ18" s="78"/>
      <c r="AK18" s="78"/>
      <c r="AL18" s="142" t="str">
        <f t="shared" si="0"/>
        <v/>
      </c>
      <c r="AM18" s="142" t="str">
        <f t="shared" si="1"/>
        <v/>
      </c>
      <c r="AN18"/>
      <c r="AO18"/>
      <c r="AP18">
        <v>16</v>
      </c>
      <c r="AQ18"/>
      <c r="AR18"/>
      <c r="AS18"/>
      <c r="AT18"/>
      <c r="AU18" t="s">
        <v>885</v>
      </c>
      <c r="AV18"/>
      <c r="AW18" t="s">
        <v>886</v>
      </c>
      <c r="AX18" t="s">
        <v>887</v>
      </c>
      <c r="AY18" t="s">
        <v>888</v>
      </c>
      <c r="AZ18" t="s">
        <v>889</v>
      </c>
      <c r="BA18" t="s">
        <v>890</v>
      </c>
      <c r="BB18" t="s">
        <v>891</v>
      </c>
      <c r="BC18" t="s">
        <v>892</v>
      </c>
      <c r="BD18" t="s">
        <v>893</v>
      </c>
      <c r="BE18" t="s">
        <v>894</v>
      </c>
      <c r="BF18" t="s">
        <v>895</v>
      </c>
      <c r="BG18" t="s">
        <v>896</v>
      </c>
      <c r="BH18" t="s">
        <v>897</v>
      </c>
      <c r="BI18" t="s">
        <v>898</v>
      </c>
      <c r="BJ18" t="s">
        <v>899</v>
      </c>
      <c r="BK18" t="s">
        <v>900</v>
      </c>
      <c r="BL18" t="s">
        <v>901</v>
      </c>
      <c r="BM18"/>
      <c r="BN18" t="s">
        <v>902</v>
      </c>
      <c r="BO18" t="s">
        <v>903</v>
      </c>
      <c r="BP18" t="s">
        <v>904</v>
      </c>
      <c r="BQ18" t="s">
        <v>905</v>
      </c>
      <c r="BR18" t="s">
        <v>906</v>
      </c>
      <c r="BS18" t="s">
        <v>907</v>
      </c>
      <c r="BT18" t="s">
        <v>908</v>
      </c>
      <c r="BU18" t="s">
        <v>909</v>
      </c>
      <c r="BV18" t="s">
        <v>910</v>
      </c>
      <c r="BW18"/>
      <c r="BX18"/>
      <c r="BY18"/>
      <c r="BZ18"/>
      <c r="CA18"/>
      <c r="CB18"/>
      <c r="CC18"/>
      <c r="CD18" t="s">
        <v>911</v>
      </c>
      <c r="CE18"/>
      <c r="CF18" t="s">
        <v>912</v>
      </c>
      <c r="CG18" t="s">
        <v>913</v>
      </c>
      <c r="CH18" t="s">
        <v>914</v>
      </c>
      <c r="CI18" t="s">
        <v>915</v>
      </c>
      <c r="CJ18" t="s">
        <v>665</v>
      </c>
      <c r="CK18" t="s">
        <v>916</v>
      </c>
      <c r="CL18" t="s">
        <v>917</v>
      </c>
      <c r="CM18" t="s">
        <v>918</v>
      </c>
      <c r="CN18" t="s">
        <v>919</v>
      </c>
      <c r="CO18" t="s">
        <v>920</v>
      </c>
      <c r="CP18" t="s">
        <v>921</v>
      </c>
      <c r="CQ18" t="s">
        <v>922</v>
      </c>
      <c r="CR18" t="s">
        <v>923</v>
      </c>
      <c r="CS18" t="s">
        <v>924</v>
      </c>
      <c r="CT18" t="s">
        <v>925</v>
      </c>
      <c r="CU18" t="s">
        <v>926</v>
      </c>
      <c r="CV18"/>
      <c r="CW18" t="s">
        <v>927</v>
      </c>
      <c r="CX18" t="s">
        <v>928</v>
      </c>
      <c r="CY18" t="s">
        <v>929</v>
      </c>
      <c r="CZ18" t="s">
        <v>930</v>
      </c>
      <c r="DA18" t="s">
        <v>931</v>
      </c>
      <c r="DB18" t="s">
        <v>932</v>
      </c>
      <c r="DC18" t="s">
        <v>933</v>
      </c>
      <c r="DD18" t="s">
        <v>934</v>
      </c>
      <c r="DE18" t="s">
        <v>935</v>
      </c>
      <c r="DF18"/>
      <c r="DG18"/>
      <c r="DH18"/>
      <c r="DI18"/>
      <c r="DJ18"/>
      <c r="DK18"/>
      <c r="DL18"/>
      <c r="DM18"/>
      <c r="DN18"/>
      <c r="DO18"/>
      <c r="DP18"/>
    </row>
    <row r="19" spans="2:120" ht="48" customHeight="1">
      <c r="B19" s="95"/>
      <c r="C19" s="157" t="s">
        <v>936</v>
      </c>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96"/>
      <c r="AG19"/>
      <c r="AH19" s="144" t="s">
        <v>937</v>
      </c>
      <c r="AI19" s="143" t="s">
        <v>30</v>
      </c>
      <c r="AJ19" s="78"/>
      <c r="AK19" s="78"/>
      <c r="AL19" s="142" t="str">
        <f t="shared" si="0"/>
        <v/>
      </c>
      <c r="AM19" s="142" t="str">
        <f t="shared" si="1"/>
        <v/>
      </c>
      <c r="AN19"/>
      <c r="AO19"/>
      <c r="AP19">
        <v>17</v>
      </c>
      <c r="AQ19"/>
      <c r="AR19"/>
      <c r="AS19"/>
      <c r="AT19"/>
      <c r="AU19" t="s">
        <v>938</v>
      </c>
      <c r="AV19"/>
      <c r="AW19" t="s">
        <v>939</v>
      </c>
      <c r="AX19" t="s">
        <v>940</v>
      </c>
      <c r="AY19" t="s">
        <v>941</v>
      </c>
      <c r="AZ19" t="s">
        <v>942</v>
      </c>
      <c r="BA19" t="s">
        <v>943</v>
      </c>
      <c r="BB19" t="s">
        <v>944</v>
      </c>
      <c r="BC19" t="s">
        <v>945</v>
      </c>
      <c r="BD19" t="s">
        <v>946</v>
      </c>
      <c r="BE19" t="s">
        <v>947</v>
      </c>
      <c r="BF19" t="s">
        <v>948</v>
      </c>
      <c r="BG19" t="s">
        <v>949</v>
      </c>
      <c r="BH19" t="s">
        <v>950</v>
      </c>
      <c r="BI19" t="s">
        <v>951</v>
      </c>
      <c r="BJ19" t="s">
        <v>952</v>
      </c>
      <c r="BK19" t="s">
        <v>953</v>
      </c>
      <c r="BL19" t="s">
        <v>954</v>
      </c>
      <c r="BM19"/>
      <c r="BN19" t="s">
        <v>955</v>
      </c>
      <c r="BO19" t="s">
        <v>956</v>
      </c>
      <c r="BP19" t="s">
        <v>957</v>
      </c>
      <c r="BQ19" t="s">
        <v>958</v>
      </c>
      <c r="BR19" t="s">
        <v>959</v>
      </c>
      <c r="BS19" t="s">
        <v>960</v>
      </c>
      <c r="BT19" t="s">
        <v>961</v>
      </c>
      <c r="BU19" t="s">
        <v>962</v>
      </c>
      <c r="BV19" t="s">
        <v>963</v>
      </c>
      <c r="BW19"/>
      <c r="BX19"/>
      <c r="BY19"/>
      <c r="BZ19"/>
      <c r="CA19"/>
      <c r="CB19"/>
      <c r="CC19"/>
      <c r="CD19" t="s">
        <v>964</v>
      </c>
      <c r="CE19"/>
      <c r="CF19" t="s">
        <v>965</v>
      </c>
      <c r="CG19" t="s">
        <v>966</v>
      </c>
      <c r="CH19" t="s">
        <v>967</v>
      </c>
      <c r="CI19" t="s">
        <v>968</v>
      </c>
      <c r="CJ19" t="s">
        <v>969</v>
      </c>
      <c r="CK19" t="s">
        <v>970</v>
      </c>
      <c r="CL19" t="s">
        <v>971</v>
      </c>
      <c r="CM19" t="s">
        <v>972</v>
      </c>
      <c r="CN19" t="s">
        <v>973</v>
      </c>
      <c r="CO19" t="s">
        <v>974</v>
      </c>
      <c r="CP19" t="s">
        <v>975</v>
      </c>
      <c r="CQ19" t="s">
        <v>976</v>
      </c>
      <c r="CR19" t="s">
        <v>977</v>
      </c>
      <c r="CS19" t="s">
        <v>978</v>
      </c>
      <c r="CT19" t="s">
        <v>979</v>
      </c>
      <c r="CU19" t="s">
        <v>980</v>
      </c>
      <c r="CV19"/>
      <c r="CW19" t="s">
        <v>981</v>
      </c>
      <c r="CX19" t="s">
        <v>982</v>
      </c>
      <c r="CY19" t="s">
        <v>983</v>
      </c>
      <c r="CZ19" t="s">
        <v>984</v>
      </c>
      <c r="DA19" t="s">
        <v>643</v>
      </c>
      <c r="DB19" t="s">
        <v>985</v>
      </c>
      <c r="DC19" t="s">
        <v>986</v>
      </c>
      <c r="DD19" t="s">
        <v>987</v>
      </c>
      <c r="DE19" t="s">
        <v>988</v>
      </c>
      <c r="DF19"/>
      <c r="DG19"/>
      <c r="DH19"/>
      <c r="DI19"/>
      <c r="DJ19"/>
      <c r="DK19"/>
      <c r="DL19"/>
      <c r="DM19"/>
      <c r="DN19"/>
      <c r="DO19"/>
      <c r="DP19"/>
    </row>
    <row r="20" spans="2:120" ht="6.75" customHeight="1">
      <c r="B20" s="95"/>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96"/>
      <c r="AG20"/>
      <c r="AH20" s="144" t="s">
        <v>989</v>
      </c>
      <c r="AI20" s="143" t="s">
        <v>31</v>
      </c>
      <c r="AJ20" s="78"/>
      <c r="AK20" s="78"/>
      <c r="AL20" s="142" t="str">
        <f t="shared" si="0"/>
        <v/>
      </c>
      <c r="AM20" s="142" t="str">
        <f t="shared" si="1"/>
        <v/>
      </c>
      <c r="AN20"/>
      <c r="AO20"/>
      <c r="AP20">
        <v>18</v>
      </c>
      <c r="AQ20"/>
      <c r="AR20"/>
      <c r="AS20"/>
      <c r="AT20"/>
      <c r="AU20" t="s">
        <v>990</v>
      </c>
      <c r="AV20"/>
      <c r="AW20" t="s">
        <v>991</v>
      </c>
      <c r="AX20" t="s">
        <v>992</v>
      </c>
      <c r="AY20" t="s">
        <v>993</v>
      </c>
      <c r="AZ20" t="s">
        <v>994</v>
      </c>
      <c r="BA20" t="s">
        <v>995</v>
      </c>
      <c r="BB20" t="s">
        <v>996</v>
      </c>
      <c r="BC20" t="s">
        <v>997</v>
      </c>
      <c r="BD20" t="s">
        <v>998</v>
      </c>
      <c r="BE20" t="s">
        <v>999</v>
      </c>
      <c r="BF20" t="s">
        <v>1000</v>
      </c>
      <c r="BG20" t="s">
        <v>1001</v>
      </c>
      <c r="BH20" t="s">
        <v>1002</v>
      </c>
      <c r="BI20" t="s">
        <v>1003</v>
      </c>
      <c r="BJ20" t="s">
        <v>1004</v>
      </c>
      <c r="BK20" t="s">
        <v>1005</v>
      </c>
      <c r="BL20" t="s">
        <v>1006</v>
      </c>
      <c r="BM20"/>
      <c r="BN20" t="s">
        <v>1007</v>
      </c>
      <c r="BO20" t="s">
        <v>1008</v>
      </c>
      <c r="BP20" t="s">
        <v>1009</v>
      </c>
      <c r="BQ20" t="s">
        <v>1010</v>
      </c>
      <c r="BR20" t="s">
        <v>1011</v>
      </c>
      <c r="BS20" t="s">
        <v>1012</v>
      </c>
      <c r="BT20" t="s">
        <v>1013</v>
      </c>
      <c r="BU20" t="s">
        <v>1014</v>
      </c>
      <c r="BV20" t="s">
        <v>1015</v>
      </c>
      <c r="BW20"/>
      <c r="BX20"/>
      <c r="BY20"/>
      <c r="BZ20"/>
      <c r="CA20"/>
      <c r="CB20"/>
      <c r="CC20"/>
      <c r="CD20" t="s">
        <v>1016</v>
      </c>
      <c r="CE20"/>
      <c r="CF20" t="s">
        <v>1017</v>
      </c>
      <c r="CG20" t="s">
        <v>333</v>
      </c>
      <c r="CH20" t="s">
        <v>392</v>
      </c>
      <c r="CI20" t="s">
        <v>1018</v>
      </c>
      <c r="CJ20" t="s">
        <v>1019</v>
      </c>
      <c r="CK20" t="s">
        <v>1020</v>
      </c>
      <c r="CL20" t="s">
        <v>1021</v>
      </c>
      <c r="CM20" t="s">
        <v>1022</v>
      </c>
      <c r="CN20" t="s">
        <v>1023</v>
      </c>
      <c r="CO20" t="s">
        <v>1024</v>
      </c>
      <c r="CP20" t="s">
        <v>1025</v>
      </c>
      <c r="CQ20" t="s">
        <v>1026</v>
      </c>
      <c r="CR20" t="s">
        <v>1027</v>
      </c>
      <c r="CS20" t="s">
        <v>1028</v>
      </c>
      <c r="CT20" t="s">
        <v>1029</v>
      </c>
      <c r="CU20" t="s">
        <v>1030</v>
      </c>
      <c r="CV20"/>
      <c r="CW20" t="s">
        <v>1031</v>
      </c>
      <c r="CX20" t="s">
        <v>1032</v>
      </c>
      <c r="CY20" t="s">
        <v>1033</v>
      </c>
      <c r="CZ20" t="s">
        <v>1034</v>
      </c>
      <c r="DA20" t="s">
        <v>1035</v>
      </c>
      <c r="DB20" t="s">
        <v>1036</v>
      </c>
      <c r="DC20" t="s">
        <v>1037</v>
      </c>
      <c r="DD20" t="s">
        <v>1038</v>
      </c>
      <c r="DE20" t="s">
        <v>1039</v>
      </c>
      <c r="DF20"/>
      <c r="DG20"/>
      <c r="DH20"/>
      <c r="DI20"/>
      <c r="DJ20"/>
      <c r="DK20"/>
      <c r="DL20"/>
      <c r="DM20"/>
      <c r="DN20"/>
      <c r="DO20"/>
      <c r="DP20"/>
    </row>
    <row r="21" spans="2:120" ht="36" customHeight="1">
      <c r="B21" s="95"/>
      <c r="C21" s="157" t="s">
        <v>1040</v>
      </c>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96"/>
      <c r="AG21"/>
      <c r="AH21" s="144" t="s">
        <v>1041</v>
      </c>
      <c r="AI21" s="143" t="s">
        <v>32</v>
      </c>
      <c r="AJ21" s="78"/>
      <c r="AK21" s="78"/>
      <c r="AL21" s="142" t="str">
        <f t="shared" si="0"/>
        <v/>
      </c>
      <c r="AM21" s="142" t="str">
        <f t="shared" si="1"/>
        <v/>
      </c>
      <c r="AN21"/>
      <c r="AO21"/>
      <c r="AP21">
        <v>19</v>
      </c>
      <c r="AQ21"/>
      <c r="AR21"/>
      <c r="AS21"/>
      <c r="AT21"/>
      <c r="AU21" t="s">
        <v>1042</v>
      </c>
      <c r="AV21"/>
      <c r="AW21" t="s">
        <v>1043</v>
      </c>
      <c r="AX21" t="s">
        <v>1044</v>
      </c>
      <c r="AY21"/>
      <c r="AZ21" t="s">
        <v>1045</v>
      </c>
      <c r="BA21" t="s">
        <v>1046</v>
      </c>
      <c r="BB21" t="s">
        <v>1047</v>
      </c>
      <c r="BC21" t="s">
        <v>1048</v>
      </c>
      <c r="BD21" t="s">
        <v>1049</v>
      </c>
      <c r="BE21" t="s">
        <v>1050</v>
      </c>
      <c r="BF21" t="s">
        <v>1051</v>
      </c>
      <c r="BG21" t="s">
        <v>1052</v>
      </c>
      <c r="BH21" t="s">
        <v>1053</v>
      </c>
      <c r="BI21" t="s">
        <v>1054</v>
      </c>
      <c r="BJ21" t="s">
        <v>1055</v>
      </c>
      <c r="BK21" t="s">
        <v>1056</v>
      </c>
      <c r="BL21" t="s">
        <v>1057</v>
      </c>
      <c r="BM21"/>
      <c r="BN21" t="s">
        <v>1058</v>
      </c>
      <c r="BO21" t="s">
        <v>1059</v>
      </c>
      <c r="BP21" t="s">
        <v>1060</v>
      </c>
      <c r="BQ21">
        <v>27099</v>
      </c>
      <c r="BR21" t="s">
        <v>1061</v>
      </c>
      <c r="BS21" t="s">
        <v>1062</v>
      </c>
      <c r="BT21" t="s">
        <v>1063</v>
      </c>
      <c r="BU21" t="s">
        <v>1064</v>
      </c>
      <c r="BV21" t="s">
        <v>1065</v>
      </c>
      <c r="BW21"/>
      <c r="BX21"/>
      <c r="BY21"/>
      <c r="BZ21"/>
      <c r="CA21"/>
      <c r="CB21"/>
      <c r="CC21"/>
      <c r="CD21" t="s">
        <v>1066</v>
      </c>
      <c r="CE21"/>
      <c r="CF21" t="s">
        <v>1067</v>
      </c>
      <c r="CG21" t="s">
        <v>1068</v>
      </c>
      <c r="CH21"/>
      <c r="CI21" t="s">
        <v>1069</v>
      </c>
      <c r="CJ21" t="s">
        <v>1070</v>
      </c>
      <c r="CK21" t="s">
        <v>1071</v>
      </c>
      <c r="CL21" t="s">
        <v>1072</v>
      </c>
      <c r="CM21" t="s">
        <v>1073</v>
      </c>
      <c r="CN21" t="s">
        <v>1074</v>
      </c>
      <c r="CO21" t="s">
        <v>1075</v>
      </c>
      <c r="CP21" t="s">
        <v>1076</v>
      </c>
      <c r="CQ21" t="s">
        <v>1077</v>
      </c>
      <c r="CR21" t="s">
        <v>1078</v>
      </c>
      <c r="CS21" t="s">
        <v>1079</v>
      </c>
      <c r="CT21" t="s">
        <v>1080</v>
      </c>
      <c r="CU21" t="s">
        <v>1081</v>
      </c>
      <c r="CV21"/>
      <c r="CW21" t="s">
        <v>1082</v>
      </c>
      <c r="CX21" t="s">
        <v>1083</v>
      </c>
      <c r="CY21" t="s">
        <v>1084</v>
      </c>
      <c r="CZ21" t="s">
        <v>392</v>
      </c>
      <c r="DA21" t="s">
        <v>861</v>
      </c>
      <c r="DB21" t="s">
        <v>1085</v>
      </c>
      <c r="DC21" t="s">
        <v>529</v>
      </c>
      <c r="DD21" t="s">
        <v>1086</v>
      </c>
      <c r="DE21" t="s">
        <v>1087</v>
      </c>
      <c r="DF21"/>
      <c r="DG21"/>
      <c r="DH21"/>
      <c r="DI21"/>
      <c r="DJ21"/>
      <c r="DK21"/>
      <c r="DL21"/>
      <c r="DM21"/>
      <c r="DN21"/>
      <c r="DO21"/>
      <c r="DP21"/>
    </row>
    <row r="22" spans="2:120" ht="6.75" customHeight="1">
      <c r="B22" s="95"/>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96"/>
      <c r="AG22"/>
      <c r="AH22" s="144" t="s">
        <v>1088</v>
      </c>
      <c r="AI22" s="143" t="s">
        <v>33</v>
      </c>
      <c r="AJ22" s="78"/>
      <c r="AK22" s="78"/>
      <c r="AL22" s="142" t="str">
        <f t="shared" si="0"/>
        <v/>
      </c>
      <c r="AM22" s="142" t="str">
        <f t="shared" si="1"/>
        <v/>
      </c>
      <c r="AN22"/>
      <c r="AO22"/>
      <c r="AP22">
        <v>20</v>
      </c>
      <c r="AQ22"/>
      <c r="AR22"/>
      <c r="AS22"/>
      <c r="AT22"/>
      <c r="AU22" t="s">
        <v>1089</v>
      </c>
      <c r="AV22"/>
      <c r="AW22" t="s">
        <v>1090</v>
      </c>
      <c r="AX22" t="s">
        <v>1091</v>
      </c>
      <c r="AY22"/>
      <c r="AZ22" t="s">
        <v>1092</v>
      </c>
      <c r="BA22" t="s">
        <v>1093</v>
      </c>
      <c r="BB22" t="s">
        <v>1094</v>
      </c>
      <c r="BC22" t="s">
        <v>1095</v>
      </c>
      <c r="BD22" t="s">
        <v>1096</v>
      </c>
      <c r="BE22" t="s">
        <v>1097</v>
      </c>
      <c r="BF22" t="s">
        <v>1098</v>
      </c>
      <c r="BG22" t="s">
        <v>1099</v>
      </c>
      <c r="BH22" t="s">
        <v>1100</v>
      </c>
      <c r="BI22" t="s">
        <v>1101</v>
      </c>
      <c r="BJ22" t="s">
        <v>1102</v>
      </c>
      <c r="BK22" t="s">
        <v>1103</v>
      </c>
      <c r="BL22">
        <v>22099</v>
      </c>
      <c r="BM22"/>
      <c r="BN22" t="s">
        <v>1104</v>
      </c>
      <c r="BO22">
        <v>25099</v>
      </c>
      <c r="BP22" t="s">
        <v>1105</v>
      </c>
      <c r="BQ22"/>
      <c r="BR22" t="s">
        <v>1106</v>
      </c>
      <c r="BS22" t="s">
        <v>1107</v>
      </c>
      <c r="BT22" t="s">
        <v>1108</v>
      </c>
      <c r="BU22" t="s">
        <v>1109</v>
      </c>
      <c r="BV22" t="s">
        <v>1110</v>
      </c>
      <c r="BW22"/>
      <c r="BX22"/>
      <c r="BY22"/>
      <c r="BZ22"/>
      <c r="CA22"/>
      <c r="CB22"/>
      <c r="CC22"/>
      <c r="CD22" t="s">
        <v>989</v>
      </c>
      <c r="CE22"/>
      <c r="CF22" t="s">
        <v>1111</v>
      </c>
      <c r="CG22" t="s">
        <v>484</v>
      </c>
      <c r="CH22"/>
      <c r="CI22" t="s">
        <v>1112</v>
      </c>
      <c r="CJ22" t="s">
        <v>1113</v>
      </c>
      <c r="CK22" t="s">
        <v>1114</v>
      </c>
      <c r="CL22" t="s">
        <v>1115</v>
      </c>
      <c r="CM22" t="s">
        <v>1116</v>
      </c>
      <c r="CN22" t="s">
        <v>1117</v>
      </c>
      <c r="CO22" t="s">
        <v>1118</v>
      </c>
      <c r="CP22" t="s">
        <v>1119</v>
      </c>
      <c r="CQ22" t="s">
        <v>1120</v>
      </c>
      <c r="CR22" t="s">
        <v>1121</v>
      </c>
      <c r="CS22" t="s">
        <v>1122</v>
      </c>
      <c r="CT22" t="s">
        <v>1123</v>
      </c>
      <c r="CU22" t="s">
        <v>392</v>
      </c>
      <c r="CV22"/>
      <c r="CW22" t="s">
        <v>1124</v>
      </c>
      <c r="CX22" t="s">
        <v>392</v>
      </c>
      <c r="CY22" t="s">
        <v>1125</v>
      </c>
      <c r="CZ22"/>
      <c r="DA22" t="s">
        <v>1126</v>
      </c>
      <c r="DB22" t="s">
        <v>1127</v>
      </c>
      <c r="DC22" t="s">
        <v>1128</v>
      </c>
      <c r="DD22" t="s">
        <v>1129</v>
      </c>
      <c r="DE22" t="s">
        <v>1130</v>
      </c>
      <c r="DF22"/>
      <c r="DG22"/>
      <c r="DH22"/>
      <c r="DI22"/>
      <c r="DJ22"/>
      <c r="DK22"/>
      <c r="DL22"/>
      <c r="DM22"/>
      <c r="DN22"/>
      <c r="DO22"/>
      <c r="DP22"/>
    </row>
    <row r="23" spans="2:120" ht="15" customHeight="1">
      <c r="B23" s="95"/>
      <c r="C23" s="157" t="s">
        <v>1131</v>
      </c>
      <c r="D23" s="157"/>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96"/>
      <c r="AG23"/>
      <c r="AH23" s="144" t="s">
        <v>1132</v>
      </c>
      <c r="AI23" s="143" t="s">
        <v>34</v>
      </c>
      <c r="AJ23" s="78"/>
      <c r="AK23" s="78"/>
      <c r="AL23" s="142" t="str">
        <f t="shared" si="0"/>
        <v/>
      </c>
      <c r="AM23" s="142" t="str">
        <f t="shared" si="1"/>
        <v/>
      </c>
      <c r="AN23"/>
      <c r="AO23"/>
      <c r="AP23">
        <v>21</v>
      </c>
      <c r="AQ23"/>
      <c r="AR23"/>
      <c r="AS23"/>
      <c r="AT23"/>
      <c r="AU23" t="s">
        <v>1133</v>
      </c>
      <c r="AV23"/>
      <c r="AW23" t="s">
        <v>1134</v>
      </c>
      <c r="AX23" t="s">
        <v>1135</v>
      </c>
      <c r="AY23"/>
      <c r="AZ23" t="s">
        <v>1136</v>
      </c>
      <c r="BA23" t="s">
        <v>1137</v>
      </c>
      <c r="BB23" t="s">
        <v>1138</v>
      </c>
      <c r="BC23" t="s">
        <v>1139</v>
      </c>
      <c r="BD23" t="s">
        <v>1140</v>
      </c>
      <c r="BE23" t="s">
        <v>1141</v>
      </c>
      <c r="BF23" t="s">
        <v>1142</v>
      </c>
      <c r="BG23" t="s">
        <v>1143</v>
      </c>
      <c r="BH23" t="s">
        <v>1144</v>
      </c>
      <c r="BI23" t="s">
        <v>1145</v>
      </c>
      <c r="BJ23" t="s">
        <v>1146</v>
      </c>
      <c r="BK23" t="s">
        <v>1147</v>
      </c>
      <c r="BL23"/>
      <c r="BM23"/>
      <c r="BN23" t="s">
        <v>1148</v>
      </c>
      <c r="BO23"/>
      <c r="BP23" t="s">
        <v>1149</v>
      </c>
      <c r="BQ23"/>
      <c r="BR23" t="s">
        <v>1150</v>
      </c>
      <c r="BS23" t="s">
        <v>1151</v>
      </c>
      <c r="BT23" t="s">
        <v>1152</v>
      </c>
      <c r="BU23" t="s">
        <v>1153</v>
      </c>
      <c r="BV23" t="s">
        <v>1154</v>
      </c>
      <c r="BW23"/>
      <c r="BX23"/>
      <c r="BY23"/>
      <c r="BZ23"/>
      <c r="CA23"/>
      <c r="CB23"/>
      <c r="CC23"/>
      <c r="CD23" t="s">
        <v>1155</v>
      </c>
      <c r="CE23"/>
      <c r="CF23" t="s">
        <v>1156</v>
      </c>
      <c r="CG23" t="s">
        <v>1157</v>
      </c>
      <c r="CH23"/>
      <c r="CI23" t="s">
        <v>1158</v>
      </c>
      <c r="CJ23" t="s">
        <v>1159</v>
      </c>
      <c r="CK23" t="s">
        <v>1160</v>
      </c>
      <c r="CL23" t="s">
        <v>1161</v>
      </c>
      <c r="CM23" t="s">
        <v>1162</v>
      </c>
      <c r="CN23" t="s">
        <v>1163</v>
      </c>
      <c r="CO23" t="s">
        <v>1164</v>
      </c>
      <c r="CP23" t="s">
        <v>1165</v>
      </c>
      <c r="CQ23" t="s">
        <v>1166</v>
      </c>
      <c r="CR23" t="s">
        <v>1167</v>
      </c>
      <c r="CS23" t="s">
        <v>1168</v>
      </c>
      <c r="CT23" t="s">
        <v>1169</v>
      </c>
      <c r="CU23"/>
      <c r="CV23"/>
      <c r="CW23" t="s">
        <v>1170</v>
      </c>
      <c r="CX23"/>
      <c r="CY23" t="s">
        <v>1171</v>
      </c>
      <c r="CZ23"/>
      <c r="DA23" t="s">
        <v>1172</v>
      </c>
      <c r="DB23" t="s">
        <v>1173</v>
      </c>
      <c r="DC23" t="s">
        <v>1174</v>
      </c>
      <c r="DD23" t="s">
        <v>1175</v>
      </c>
      <c r="DE23" t="s">
        <v>1176</v>
      </c>
      <c r="DF23"/>
      <c r="DG23"/>
      <c r="DH23"/>
      <c r="DI23"/>
      <c r="DJ23"/>
      <c r="DK23"/>
      <c r="DL23"/>
      <c r="DM23"/>
      <c r="DN23"/>
      <c r="DO23"/>
      <c r="DP23"/>
    </row>
    <row r="24" spans="2:120" ht="6.75" customHeight="1">
      <c r="B24" s="95"/>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96"/>
      <c r="AG24"/>
      <c r="AH24" s="144" t="s">
        <v>1177</v>
      </c>
      <c r="AI24" s="143" t="s">
        <v>35</v>
      </c>
      <c r="AJ24" s="78"/>
      <c r="AK24" s="78"/>
      <c r="AL24" s="142" t="str">
        <f t="shared" si="0"/>
        <v/>
      </c>
      <c r="AM24" s="142" t="str">
        <f t="shared" si="1"/>
        <v/>
      </c>
      <c r="AN24"/>
      <c r="AO24"/>
      <c r="AP24">
        <v>22</v>
      </c>
      <c r="AQ24"/>
      <c r="AR24"/>
      <c r="AS24"/>
      <c r="AT24"/>
      <c r="AU24" t="s">
        <v>1178</v>
      </c>
      <c r="AV24"/>
      <c r="AW24" t="s">
        <v>1179</v>
      </c>
      <c r="AX24" t="s">
        <v>1180</v>
      </c>
      <c r="AY24"/>
      <c r="AZ24" t="s">
        <v>1181</v>
      </c>
      <c r="BA24" t="s">
        <v>1182</v>
      </c>
      <c r="BB24" t="s">
        <v>1183</v>
      </c>
      <c r="BC24" t="s">
        <v>1184</v>
      </c>
      <c r="BD24" t="s">
        <v>1185</v>
      </c>
      <c r="BE24" t="s">
        <v>1186</v>
      </c>
      <c r="BF24" t="s">
        <v>1187</v>
      </c>
      <c r="BG24" t="s">
        <v>1188</v>
      </c>
      <c r="BH24">
        <v>18099</v>
      </c>
      <c r="BI24" t="s">
        <v>1189</v>
      </c>
      <c r="BJ24" t="s">
        <v>1190</v>
      </c>
      <c r="BK24" t="s">
        <v>1191</v>
      </c>
      <c r="BL24"/>
      <c r="BM24"/>
      <c r="BN24" t="s">
        <v>1192</v>
      </c>
      <c r="BO24"/>
      <c r="BP24" t="s">
        <v>1193</v>
      </c>
      <c r="BQ24"/>
      <c r="BR24" t="s">
        <v>1194</v>
      </c>
      <c r="BS24" t="s">
        <v>1195</v>
      </c>
      <c r="BT24" t="s">
        <v>1196</v>
      </c>
      <c r="BU24" t="s">
        <v>1197</v>
      </c>
      <c r="BV24" t="s">
        <v>1198</v>
      </c>
      <c r="BW24"/>
      <c r="BX24"/>
      <c r="BY24"/>
      <c r="BZ24"/>
      <c r="CA24"/>
      <c r="CB24"/>
      <c r="CC24"/>
      <c r="CD24" t="s">
        <v>1199</v>
      </c>
      <c r="CE24"/>
      <c r="CF24" t="s">
        <v>1200</v>
      </c>
      <c r="CG24" t="s">
        <v>1201</v>
      </c>
      <c r="CH24"/>
      <c r="CI24" t="s">
        <v>1202</v>
      </c>
      <c r="CJ24" t="s">
        <v>1203</v>
      </c>
      <c r="CK24" t="s">
        <v>1204</v>
      </c>
      <c r="CL24" t="s">
        <v>478</v>
      </c>
      <c r="CM24" t="s">
        <v>1205</v>
      </c>
      <c r="CN24" t="s">
        <v>1206</v>
      </c>
      <c r="CO24" t="s">
        <v>1207</v>
      </c>
      <c r="CP24" t="s">
        <v>1208</v>
      </c>
      <c r="CQ24" t="s">
        <v>392</v>
      </c>
      <c r="CR24" t="s">
        <v>1209</v>
      </c>
      <c r="CS24" t="s">
        <v>1210</v>
      </c>
      <c r="CT24" t="s">
        <v>1211</v>
      </c>
      <c r="CU24"/>
      <c r="CV24"/>
      <c r="CW24" t="s">
        <v>1212</v>
      </c>
      <c r="CX24"/>
      <c r="CY24" t="s">
        <v>1213</v>
      </c>
      <c r="CZ24"/>
      <c r="DA24" t="s">
        <v>1214</v>
      </c>
      <c r="DB24" t="s">
        <v>1215</v>
      </c>
      <c r="DC24" t="s">
        <v>867</v>
      </c>
      <c r="DD24" t="s">
        <v>1216</v>
      </c>
      <c r="DE24" t="s">
        <v>1217</v>
      </c>
      <c r="DF24"/>
      <c r="DG24"/>
      <c r="DH24"/>
      <c r="DI24"/>
      <c r="DJ24"/>
      <c r="DK24"/>
      <c r="DL24"/>
      <c r="DM24"/>
      <c r="DN24"/>
      <c r="DO24"/>
      <c r="DP24"/>
    </row>
    <row r="25" spans="2:120" ht="48" customHeight="1">
      <c r="B25" s="95"/>
      <c r="C25" s="40"/>
      <c r="D25" s="157" t="s">
        <v>1218</v>
      </c>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96"/>
      <c r="AG25"/>
      <c r="AH25" s="144" t="s">
        <v>875</v>
      </c>
      <c r="AI25" s="143" t="s">
        <v>36</v>
      </c>
      <c r="AJ25" s="78"/>
      <c r="AK25" s="78"/>
      <c r="AL25" s="142" t="str">
        <f t="shared" si="0"/>
        <v/>
      </c>
      <c r="AM25" s="142" t="str">
        <f t="shared" si="1"/>
        <v/>
      </c>
      <c r="AN25"/>
      <c r="AO25"/>
      <c r="AP25">
        <v>23</v>
      </c>
      <c r="AQ25"/>
      <c r="AR25"/>
      <c r="AS25"/>
      <c r="AT25"/>
      <c r="AU25" t="s">
        <v>1219</v>
      </c>
      <c r="AV25"/>
      <c r="AW25" t="s">
        <v>1220</v>
      </c>
      <c r="AX25" t="s">
        <v>1221</v>
      </c>
      <c r="AY25"/>
      <c r="AZ25" t="s">
        <v>1222</v>
      </c>
      <c r="BA25" t="s">
        <v>1223</v>
      </c>
      <c r="BB25" t="s">
        <v>1224</v>
      </c>
      <c r="BC25" t="s">
        <v>1225</v>
      </c>
      <c r="BD25" t="s">
        <v>1226</v>
      </c>
      <c r="BE25" t="s">
        <v>1227</v>
      </c>
      <c r="BF25" t="s">
        <v>1228</v>
      </c>
      <c r="BG25" t="s">
        <v>1229</v>
      </c>
      <c r="BH25"/>
      <c r="BI25" t="s">
        <v>1230</v>
      </c>
      <c r="BJ25" t="s">
        <v>1231</v>
      </c>
      <c r="BK25" t="s">
        <v>1232</v>
      </c>
      <c r="BL25"/>
      <c r="BM25"/>
      <c r="BN25" t="s">
        <v>1233</v>
      </c>
      <c r="BO25"/>
      <c r="BP25" t="s">
        <v>1234</v>
      </c>
      <c r="BQ25"/>
      <c r="BR25" t="s">
        <v>1235</v>
      </c>
      <c r="BS25" t="s">
        <v>1236</v>
      </c>
      <c r="BT25" t="s">
        <v>1237</v>
      </c>
      <c r="BU25" t="s">
        <v>1238</v>
      </c>
      <c r="BV25" t="s">
        <v>1239</v>
      </c>
      <c r="BW25"/>
      <c r="BX25"/>
      <c r="BY25"/>
      <c r="BZ25"/>
      <c r="CA25"/>
      <c r="CB25"/>
      <c r="CC25"/>
      <c r="CD25" t="s">
        <v>1240</v>
      </c>
      <c r="CE25"/>
      <c r="CF25" t="s">
        <v>1241</v>
      </c>
      <c r="CG25" t="s">
        <v>1242</v>
      </c>
      <c r="CH25"/>
      <c r="CI25" t="s">
        <v>1243</v>
      </c>
      <c r="CJ25" t="s">
        <v>1018</v>
      </c>
      <c r="CK25" t="s">
        <v>1244</v>
      </c>
      <c r="CL25" t="s">
        <v>1245</v>
      </c>
      <c r="CM25" t="s">
        <v>1246</v>
      </c>
      <c r="CN25" t="s">
        <v>1247</v>
      </c>
      <c r="CO25" t="s">
        <v>1248</v>
      </c>
      <c r="CP25" t="s">
        <v>1249</v>
      </c>
      <c r="CQ25"/>
      <c r="CR25" t="s">
        <v>1250</v>
      </c>
      <c r="CS25" t="s">
        <v>1251</v>
      </c>
      <c r="CT25" t="s">
        <v>1252</v>
      </c>
      <c r="CU25"/>
      <c r="CV25"/>
      <c r="CW25" t="s">
        <v>1253</v>
      </c>
      <c r="CX25"/>
      <c r="CY25" t="s">
        <v>1254</v>
      </c>
      <c r="CZ25"/>
      <c r="DA25" t="s">
        <v>1016</v>
      </c>
      <c r="DB25" t="s">
        <v>1255</v>
      </c>
      <c r="DC25" t="s">
        <v>1256</v>
      </c>
      <c r="DD25" t="s">
        <v>1257</v>
      </c>
      <c r="DE25" t="s">
        <v>1258</v>
      </c>
      <c r="DF25"/>
      <c r="DG25"/>
      <c r="DH25"/>
      <c r="DI25"/>
      <c r="DJ25"/>
      <c r="DK25"/>
      <c r="DL25"/>
      <c r="DM25"/>
      <c r="DN25"/>
      <c r="DO25"/>
      <c r="DP25"/>
    </row>
    <row r="26" spans="2:120" ht="6.75" customHeight="1">
      <c r="B26" s="95"/>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96"/>
      <c r="AG26"/>
      <c r="AH26" s="144" t="s">
        <v>1259</v>
      </c>
      <c r="AI26" s="143" t="s">
        <v>37</v>
      </c>
      <c r="AJ26" s="78"/>
      <c r="AK26" s="78"/>
      <c r="AL26" s="142" t="str">
        <f t="shared" si="0"/>
        <v/>
      </c>
      <c r="AM26" s="142" t="str">
        <f t="shared" si="1"/>
        <v/>
      </c>
      <c r="AN26"/>
      <c r="AO26"/>
      <c r="AP26">
        <v>24</v>
      </c>
      <c r="AQ26"/>
      <c r="AR26"/>
      <c r="AS26"/>
      <c r="AT26"/>
      <c r="AU26" t="s">
        <v>1260</v>
      </c>
      <c r="AV26"/>
      <c r="AW26" t="s">
        <v>1261</v>
      </c>
      <c r="AX26" t="s">
        <v>1262</v>
      </c>
      <c r="AY26"/>
      <c r="AZ26" t="s">
        <v>1263</v>
      </c>
      <c r="BA26" t="s">
        <v>1264</v>
      </c>
      <c r="BB26" t="s">
        <v>1265</v>
      </c>
      <c r="BC26" t="s">
        <v>1266</v>
      </c>
      <c r="BD26" t="s">
        <v>1267</v>
      </c>
      <c r="BE26" t="s">
        <v>1268</v>
      </c>
      <c r="BF26" t="s">
        <v>1269</v>
      </c>
      <c r="BG26" t="s">
        <v>1270</v>
      </c>
      <c r="BH26"/>
      <c r="BI26" t="s">
        <v>1271</v>
      </c>
      <c r="BJ26" t="s">
        <v>1272</v>
      </c>
      <c r="BK26" t="s">
        <v>1273</v>
      </c>
      <c r="BL26"/>
      <c r="BM26"/>
      <c r="BN26" t="s">
        <v>1274</v>
      </c>
      <c r="BO26"/>
      <c r="BP26" t="s">
        <v>1275</v>
      </c>
      <c r="BQ26"/>
      <c r="BR26" t="s">
        <v>1276</v>
      </c>
      <c r="BS26" t="s">
        <v>1277</v>
      </c>
      <c r="BT26" t="s">
        <v>1278</v>
      </c>
      <c r="BU26" t="s">
        <v>1279</v>
      </c>
      <c r="BV26" t="s">
        <v>1280</v>
      </c>
      <c r="BW26"/>
      <c r="BX26"/>
      <c r="BY26"/>
      <c r="BZ26"/>
      <c r="CA26"/>
      <c r="CB26"/>
      <c r="CC26"/>
      <c r="CD26" t="s">
        <v>1018</v>
      </c>
      <c r="CE26"/>
      <c r="CF26" t="s">
        <v>1281</v>
      </c>
      <c r="CG26" t="s">
        <v>1027</v>
      </c>
      <c r="CH26"/>
      <c r="CI26" t="s">
        <v>1282</v>
      </c>
      <c r="CJ26" t="s">
        <v>1283</v>
      </c>
      <c r="CK26" t="s">
        <v>1284</v>
      </c>
      <c r="CL26" t="s">
        <v>578</v>
      </c>
      <c r="CM26" t="s">
        <v>1285</v>
      </c>
      <c r="CN26" t="s">
        <v>1286</v>
      </c>
      <c r="CO26" t="s">
        <v>1287</v>
      </c>
      <c r="CP26" t="s">
        <v>1288</v>
      </c>
      <c r="CQ26"/>
      <c r="CR26" t="s">
        <v>1289</v>
      </c>
      <c r="CS26" t="s">
        <v>1290</v>
      </c>
      <c r="CT26" t="s">
        <v>1291</v>
      </c>
      <c r="CU26"/>
      <c r="CV26"/>
      <c r="CW26" t="s">
        <v>1292</v>
      </c>
      <c r="CX26"/>
      <c r="CY26" t="s">
        <v>1293</v>
      </c>
      <c r="CZ26"/>
      <c r="DA26" t="s">
        <v>1294</v>
      </c>
      <c r="DB26" t="s">
        <v>1295</v>
      </c>
      <c r="DC26" t="s">
        <v>1296</v>
      </c>
      <c r="DD26" t="s">
        <v>1297</v>
      </c>
      <c r="DE26" t="s">
        <v>1298</v>
      </c>
      <c r="DF26"/>
      <c r="DG26"/>
      <c r="DH26"/>
      <c r="DI26"/>
      <c r="DJ26"/>
      <c r="DK26"/>
      <c r="DL26"/>
      <c r="DM26"/>
      <c r="DN26"/>
      <c r="DO26"/>
      <c r="DP26"/>
    </row>
    <row r="27" spans="2:120" ht="36" customHeight="1">
      <c r="B27" s="95"/>
      <c r="C27" s="163" t="s">
        <v>1299</v>
      </c>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63"/>
      <c r="AD27" s="96"/>
      <c r="AG27"/>
      <c r="AH27" s="144" t="s">
        <v>1300</v>
      </c>
      <c r="AI27" s="143" t="s">
        <v>38</v>
      </c>
      <c r="AJ27" s="78"/>
      <c r="AK27" s="138"/>
      <c r="AL27" s="142" t="str">
        <f t="shared" si="0"/>
        <v/>
      </c>
      <c r="AM27" s="142" t="str">
        <f t="shared" si="1"/>
        <v/>
      </c>
      <c r="AN27"/>
      <c r="AO27"/>
      <c r="AP27">
        <v>25</v>
      </c>
      <c r="AQ27"/>
      <c r="AR27"/>
      <c r="AS27"/>
      <c r="AT27"/>
      <c r="AU27" t="s">
        <v>1301</v>
      </c>
      <c r="AV27"/>
      <c r="AW27" t="s">
        <v>1302</v>
      </c>
      <c r="AX27" t="s">
        <v>1303</v>
      </c>
      <c r="AY27"/>
      <c r="AZ27" t="s">
        <v>1304</v>
      </c>
      <c r="BA27" t="s">
        <v>1305</v>
      </c>
      <c r="BB27" t="s">
        <v>1306</v>
      </c>
      <c r="BC27" t="s">
        <v>1307</v>
      </c>
      <c r="BD27" t="s">
        <v>1308</v>
      </c>
      <c r="BE27" t="s">
        <v>1309</v>
      </c>
      <c r="BF27" t="s">
        <v>1310</v>
      </c>
      <c r="BG27" t="s">
        <v>1311</v>
      </c>
      <c r="BH27"/>
      <c r="BI27" t="s">
        <v>1312</v>
      </c>
      <c r="BJ27" t="s">
        <v>1313</v>
      </c>
      <c r="BK27" t="s">
        <v>1314</v>
      </c>
      <c r="BL27"/>
      <c r="BM27"/>
      <c r="BN27" t="s">
        <v>1315</v>
      </c>
      <c r="BO27"/>
      <c r="BP27" t="s">
        <v>1316</v>
      </c>
      <c r="BQ27"/>
      <c r="BR27" t="s">
        <v>1317</v>
      </c>
      <c r="BS27" t="s">
        <v>1318</v>
      </c>
      <c r="BT27" t="s">
        <v>1319</v>
      </c>
      <c r="BU27" t="s">
        <v>1320</v>
      </c>
      <c r="BV27" t="s">
        <v>1321</v>
      </c>
      <c r="BW27"/>
      <c r="BX27"/>
      <c r="BY27"/>
      <c r="BZ27"/>
      <c r="CA27"/>
      <c r="CB27"/>
      <c r="CC27"/>
      <c r="CD27" t="s">
        <v>1322</v>
      </c>
      <c r="CE27"/>
      <c r="CF27" t="s">
        <v>1323</v>
      </c>
      <c r="CG27" t="s">
        <v>1324</v>
      </c>
      <c r="CH27"/>
      <c r="CI27" t="s">
        <v>1325</v>
      </c>
      <c r="CJ27" t="s">
        <v>1282</v>
      </c>
      <c r="CK27" t="s">
        <v>1326</v>
      </c>
      <c r="CL27" t="s">
        <v>1327</v>
      </c>
      <c r="CM27" t="s">
        <v>1020</v>
      </c>
      <c r="CN27" t="s">
        <v>1328</v>
      </c>
      <c r="CO27" t="s">
        <v>1329</v>
      </c>
      <c r="CP27" t="s">
        <v>1330</v>
      </c>
      <c r="CQ27"/>
      <c r="CR27" t="s">
        <v>1331</v>
      </c>
      <c r="CS27" t="s">
        <v>1332</v>
      </c>
      <c r="CT27" t="s">
        <v>1333</v>
      </c>
      <c r="CU27"/>
      <c r="CV27"/>
      <c r="CW27" t="s">
        <v>1334</v>
      </c>
      <c r="CX27"/>
      <c r="CY27" t="s">
        <v>1335</v>
      </c>
      <c r="CZ27"/>
      <c r="DA27" t="s">
        <v>1336</v>
      </c>
      <c r="DB27" t="s">
        <v>1337</v>
      </c>
      <c r="DC27" t="s">
        <v>1338</v>
      </c>
      <c r="DD27" t="s">
        <v>1339</v>
      </c>
      <c r="DE27" t="s">
        <v>330</v>
      </c>
      <c r="DF27"/>
      <c r="DG27"/>
      <c r="DH27"/>
      <c r="DI27"/>
      <c r="DJ27"/>
      <c r="DK27"/>
      <c r="DL27"/>
      <c r="DM27"/>
      <c r="DN27"/>
      <c r="DO27"/>
      <c r="DP27"/>
    </row>
    <row r="28" spans="2:120" ht="6.75" customHeight="1">
      <c r="B28" s="95"/>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96"/>
      <c r="AG28"/>
      <c r="AH28" s="144" t="s">
        <v>1032</v>
      </c>
      <c r="AI28" s="143" t="s">
        <v>39</v>
      </c>
      <c r="AJ28" s="78"/>
      <c r="AK28" s="138"/>
      <c r="AL28" s="142" t="str">
        <f t="shared" si="0"/>
        <v/>
      </c>
      <c r="AM28" s="142" t="str">
        <f t="shared" si="1"/>
        <v/>
      </c>
      <c r="AN28"/>
      <c r="AO28"/>
      <c r="AP28">
        <v>26</v>
      </c>
      <c r="AQ28"/>
      <c r="AR28"/>
      <c r="AS28"/>
      <c r="AT28"/>
      <c r="AU28" t="s">
        <v>1340</v>
      </c>
      <c r="AV28"/>
      <c r="AW28" t="s">
        <v>1341</v>
      </c>
      <c r="AX28" t="s">
        <v>1342</v>
      </c>
      <c r="AY28"/>
      <c r="AZ28" t="s">
        <v>1343</v>
      </c>
      <c r="BA28" t="s">
        <v>1344</v>
      </c>
      <c r="BB28" t="s">
        <v>1345</v>
      </c>
      <c r="BC28" t="s">
        <v>1346</v>
      </c>
      <c r="BD28" t="s">
        <v>1347</v>
      </c>
      <c r="BE28" t="s">
        <v>1348</v>
      </c>
      <c r="BF28" t="s">
        <v>1349</v>
      </c>
      <c r="BG28" t="s">
        <v>1350</v>
      </c>
      <c r="BH28"/>
      <c r="BI28" t="s">
        <v>1351</v>
      </c>
      <c r="BJ28" t="s">
        <v>1352</v>
      </c>
      <c r="BK28" t="s">
        <v>1353</v>
      </c>
      <c r="BL28"/>
      <c r="BM28"/>
      <c r="BN28" t="s">
        <v>1354</v>
      </c>
      <c r="BO28"/>
      <c r="BP28" t="s">
        <v>1355</v>
      </c>
      <c r="BQ28"/>
      <c r="BR28" t="s">
        <v>1356</v>
      </c>
      <c r="BS28" t="s">
        <v>1357</v>
      </c>
      <c r="BT28" t="s">
        <v>1358</v>
      </c>
      <c r="BU28" t="s">
        <v>1359</v>
      </c>
      <c r="BV28" t="s">
        <v>1360</v>
      </c>
      <c r="BW28"/>
      <c r="BX28"/>
      <c r="BY28"/>
      <c r="BZ28"/>
      <c r="CA28"/>
      <c r="CB28"/>
      <c r="CC28"/>
      <c r="CD28" t="s">
        <v>1361</v>
      </c>
      <c r="CE28"/>
      <c r="CF28" t="s">
        <v>1362</v>
      </c>
      <c r="CG28" t="s">
        <v>719</v>
      </c>
      <c r="CH28"/>
      <c r="CI28" t="s">
        <v>1363</v>
      </c>
      <c r="CJ28" t="s">
        <v>1364</v>
      </c>
      <c r="CK28" t="s">
        <v>1365</v>
      </c>
      <c r="CL28" t="s">
        <v>1366</v>
      </c>
      <c r="CM28" t="s">
        <v>1367</v>
      </c>
      <c r="CN28" t="s">
        <v>1368</v>
      </c>
      <c r="CO28" t="s">
        <v>1369</v>
      </c>
      <c r="CP28" t="s">
        <v>1370</v>
      </c>
      <c r="CQ28"/>
      <c r="CR28" t="s">
        <v>1371</v>
      </c>
      <c r="CS28" t="s">
        <v>1372</v>
      </c>
      <c r="CT28" t="s">
        <v>1373</v>
      </c>
      <c r="CU28"/>
      <c r="CV28"/>
      <c r="CW28" t="s">
        <v>1374</v>
      </c>
      <c r="CX28"/>
      <c r="CY28" t="s">
        <v>1375</v>
      </c>
      <c r="CZ28"/>
      <c r="DA28" t="s">
        <v>1376</v>
      </c>
      <c r="DB28" t="s">
        <v>1377</v>
      </c>
      <c r="DC28" t="s">
        <v>1378</v>
      </c>
      <c r="DD28" t="s">
        <v>1379</v>
      </c>
      <c r="DE28" t="s">
        <v>1380</v>
      </c>
      <c r="DF28"/>
      <c r="DG28"/>
      <c r="DH28"/>
      <c r="DI28"/>
      <c r="DJ28"/>
      <c r="DK28"/>
      <c r="DL28"/>
      <c r="DM28"/>
      <c r="DN28"/>
      <c r="DO28"/>
      <c r="DP28"/>
    </row>
    <row r="29" spans="2:120" ht="60" customHeight="1">
      <c r="B29" s="95"/>
      <c r="C29" s="157" t="s">
        <v>1381</v>
      </c>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96"/>
      <c r="AG29"/>
      <c r="AH29" s="144" t="s">
        <v>1382</v>
      </c>
      <c r="AI29" s="143" t="s">
        <v>40</v>
      </c>
      <c r="AJ29" s="78"/>
      <c r="AK29" s="138"/>
      <c r="AL29" s="142" t="str">
        <f t="shared" si="0"/>
        <v/>
      </c>
      <c r="AM29" s="142" t="str">
        <f t="shared" si="1"/>
        <v/>
      </c>
      <c r="AN29"/>
      <c r="AO29"/>
      <c r="AP29">
        <v>27</v>
      </c>
      <c r="AQ29"/>
      <c r="AR29"/>
      <c r="AS29"/>
      <c r="AT29"/>
      <c r="AU29" t="s">
        <v>1383</v>
      </c>
      <c r="AV29"/>
      <c r="AW29" t="s">
        <v>1384</v>
      </c>
      <c r="AX29" t="s">
        <v>1385</v>
      </c>
      <c r="AY29"/>
      <c r="AZ29" t="s">
        <v>1386</v>
      </c>
      <c r="BA29" t="s">
        <v>1387</v>
      </c>
      <c r="BB29" t="s">
        <v>1388</v>
      </c>
      <c r="BC29" t="s">
        <v>1389</v>
      </c>
      <c r="BD29" t="s">
        <v>1390</v>
      </c>
      <c r="BE29" t="s">
        <v>1391</v>
      </c>
      <c r="BF29" t="s">
        <v>1392</v>
      </c>
      <c r="BG29" t="s">
        <v>1393</v>
      </c>
      <c r="BH29"/>
      <c r="BI29" t="s">
        <v>1394</v>
      </c>
      <c r="BJ29" t="s">
        <v>1395</v>
      </c>
      <c r="BK29" t="s">
        <v>1396</v>
      </c>
      <c r="BL29"/>
      <c r="BM29"/>
      <c r="BN29" t="s">
        <v>1397</v>
      </c>
      <c r="BO29"/>
      <c r="BP29" t="s">
        <v>1398</v>
      </c>
      <c r="BQ29"/>
      <c r="BR29" t="s">
        <v>1399</v>
      </c>
      <c r="BS29" t="s">
        <v>1400</v>
      </c>
      <c r="BT29" t="s">
        <v>1401</v>
      </c>
      <c r="BU29" t="s">
        <v>1402</v>
      </c>
      <c r="BV29" t="s">
        <v>1403</v>
      </c>
      <c r="BW29"/>
      <c r="BX29"/>
      <c r="BY29"/>
      <c r="BZ29"/>
      <c r="CA29"/>
      <c r="CB29"/>
      <c r="CC29"/>
      <c r="CD29" t="s">
        <v>1404</v>
      </c>
      <c r="CE29"/>
      <c r="CF29" t="s">
        <v>1405</v>
      </c>
      <c r="CG29" t="s">
        <v>1406</v>
      </c>
      <c r="CH29"/>
      <c r="CI29" t="s">
        <v>1407</v>
      </c>
      <c r="CJ29" t="s">
        <v>1408</v>
      </c>
      <c r="CK29" t="s">
        <v>1409</v>
      </c>
      <c r="CL29" t="s">
        <v>1410</v>
      </c>
      <c r="CM29" t="s">
        <v>1411</v>
      </c>
      <c r="CN29" t="s">
        <v>1412</v>
      </c>
      <c r="CO29" t="s">
        <v>1413</v>
      </c>
      <c r="CP29" t="s">
        <v>1414</v>
      </c>
      <c r="CQ29"/>
      <c r="CR29" t="s">
        <v>1039</v>
      </c>
      <c r="CS29" t="s">
        <v>1415</v>
      </c>
      <c r="CT29" t="s">
        <v>1416</v>
      </c>
      <c r="CU29"/>
      <c r="CV29"/>
      <c r="CW29" t="s">
        <v>1417</v>
      </c>
      <c r="CX29"/>
      <c r="CY29" t="s">
        <v>1418</v>
      </c>
      <c r="CZ29"/>
      <c r="DA29" t="s">
        <v>1419</v>
      </c>
      <c r="DB29" t="s">
        <v>1420</v>
      </c>
      <c r="DC29" t="s">
        <v>1421</v>
      </c>
      <c r="DD29" t="s">
        <v>1422</v>
      </c>
      <c r="DE29" t="s">
        <v>1423</v>
      </c>
      <c r="DF29"/>
      <c r="DG29"/>
      <c r="DH29"/>
      <c r="DI29"/>
      <c r="DJ29"/>
      <c r="DK29"/>
      <c r="DL29"/>
      <c r="DM29"/>
      <c r="DN29"/>
      <c r="DO29"/>
      <c r="DP29"/>
    </row>
    <row r="30" spans="2:120" ht="6.75" customHeight="1">
      <c r="B30" s="95"/>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96"/>
      <c r="AG30"/>
      <c r="AH30" s="144" t="s">
        <v>1424</v>
      </c>
      <c r="AI30" s="143" t="s">
        <v>41</v>
      </c>
      <c r="AJ30" s="78"/>
      <c r="AK30" s="138"/>
      <c r="AL30" s="142" t="str">
        <f t="shared" si="0"/>
        <v/>
      </c>
      <c r="AM30" s="142" t="str">
        <f t="shared" si="1"/>
        <v/>
      </c>
      <c r="AN30"/>
      <c r="AO30"/>
      <c r="AP30">
        <v>28</v>
      </c>
      <c r="AQ30"/>
      <c r="AR30"/>
      <c r="AS30"/>
      <c r="AT30"/>
      <c r="AU30" t="s">
        <v>1425</v>
      </c>
      <c r="AV30"/>
      <c r="AW30" t="s">
        <v>1426</v>
      </c>
      <c r="AX30" t="s">
        <v>1427</v>
      </c>
      <c r="AY30"/>
      <c r="AZ30" t="s">
        <v>1428</v>
      </c>
      <c r="BA30" t="s">
        <v>1429</v>
      </c>
      <c r="BB30" t="s">
        <v>1430</v>
      </c>
      <c r="BC30" t="s">
        <v>1431</v>
      </c>
      <c r="BD30" t="s">
        <v>1432</v>
      </c>
      <c r="BE30" t="s">
        <v>1433</v>
      </c>
      <c r="BF30" t="s">
        <v>1434</v>
      </c>
      <c r="BG30" t="s">
        <v>1435</v>
      </c>
      <c r="BH30"/>
      <c r="BI30" t="s">
        <v>1436</v>
      </c>
      <c r="BJ30" t="s">
        <v>1437</v>
      </c>
      <c r="BK30" t="s">
        <v>1438</v>
      </c>
      <c r="BL30"/>
      <c r="BM30"/>
      <c r="BN30" t="s">
        <v>1439</v>
      </c>
      <c r="BO30"/>
      <c r="BP30" t="s">
        <v>1440</v>
      </c>
      <c r="BQ30"/>
      <c r="BR30" t="s">
        <v>1441</v>
      </c>
      <c r="BS30" t="s">
        <v>1442</v>
      </c>
      <c r="BT30" t="s">
        <v>1443</v>
      </c>
      <c r="BU30" t="s">
        <v>1444</v>
      </c>
      <c r="BV30" t="s">
        <v>1445</v>
      </c>
      <c r="BW30"/>
      <c r="BX30"/>
      <c r="BY30"/>
      <c r="BZ30"/>
      <c r="CA30"/>
      <c r="CB30"/>
      <c r="CC30"/>
      <c r="CD30" t="s">
        <v>1446</v>
      </c>
      <c r="CE30"/>
      <c r="CF30" t="s">
        <v>1447</v>
      </c>
      <c r="CG30" t="s">
        <v>1448</v>
      </c>
      <c r="CH30"/>
      <c r="CI30" t="s">
        <v>1449</v>
      </c>
      <c r="CJ30" t="s">
        <v>1450</v>
      </c>
      <c r="CK30" t="s">
        <v>1451</v>
      </c>
      <c r="CL30" t="s">
        <v>1452</v>
      </c>
      <c r="CM30" t="s">
        <v>1453</v>
      </c>
      <c r="CN30" t="s">
        <v>1454</v>
      </c>
      <c r="CO30" t="s">
        <v>1455</v>
      </c>
      <c r="CP30" t="s">
        <v>1456</v>
      </c>
      <c r="CQ30"/>
      <c r="CR30" t="s">
        <v>1457</v>
      </c>
      <c r="CS30" t="s">
        <v>1458</v>
      </c>
      <c r="CT30" t="s">
        <v>1459</v>
      </c>
      <c r="CU30"/>
      <c r="CV30"/>
      <c r="CW30" t="s">
        <v>1460</v>
      </c>
      <c r="CX30"/>
      <c r="CY30" t="s">
        <v>1461</v>
      </c>
      <c r="CZ30"/>
      <c r="DA30" t="s">
        <v>1462</v>
      </c>
      <c r="DB30" t="s">
        <v>1463</v>
      </c>
      <c r="DC30" t="s">
        <v>294</v>
      </c>
      <c r="DD30" t="s">
        <v>1464</v>
      </c>
      <c r="DE30" t="s">
        <v>1465</v>
      </c>
      <c r="DF30"/>
      <c r="DG30"/>
      <c r="DH30"/>
      <c r="DI30"/>
      <c r="DJ30"/>
      <c r="DK30"/>
      <c r="DL30"/>
      <c r="DM30"/>
      <c r="DN30"/>
      <c r="DO30"/>
      <c r="DP30"/>
    </row>
    <row r="31" spans="2:120" ht="48" customHeight="1">
      <c r="B31" s="95"/>
      <c r="C31" s="157" t="s">
        <v>1466</v>
      </c>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96"/>
      <c r="AG31"/>
      <c r="AH31" s="144" t="s">
        <v>1467</v>
      </c>
      <c r="AI31" s="143" t="s">
        <v>42</v>
      </c>
      <c r="AJ31" s="78"/>
      <c r="AK31" s="138"/>
      <c r="AL31" s="142" t="str">
        <f t="shared" si="0"/>
        <v/>
      </c>
      <c r="AM31" s="142" t="str">
        <f t="shared" si="1"/>
        <v/>
      </c>
      <c r="AN31"/>
      <c r="AO31"/>
      <c r="AP31">
        <v>29</v>
      </c>
      <c r="AQ31"/>
      <c r="AR31"/>
      <c r="AS31"/>
      <c r="AT31"/>
      <c r="AU31" t="s">
        <v>1468</v>
      </c>
      <c r="AV31"/>
      <c r="AW31" t="s">
        <v>1469</v>
      </c>
      <c r="AX31" t="s">
        <v>1470</v>
      </c>
      <c r="AY31"/>
      <c r="AZ31" t="s">
        <v>1471</v>
      </c>
      <c r="BA31" t="s">
        <v>1472</v>
      </c>
      <c r="BB31" t="s">
        <v>1473</v>
      </c>
      <c r="BC31" t="s">
        <v>1474</v>
      </c>
      <c r="BD31" t="s">
        <v>1475</v>
      </c>
      <c r="BE31" t="s">
        <v>1476</v>
      </c>
      <c r="BF31" t="s">
        <v>1477</v>
      </c>
      <c r="BG31" t="s">
        <v>1478</v>
      </c>
      <c r="BH31"/>
      <c r="BI31" t="s">
        <v>1479</v>
      </c>
      <c r="BJ31" t="s">
        <v>1480</v>
      </c>
      <c r="BK31" t="s">
        <v>1481</v>
      </c>
      <c r="BL31"/>
      <c r="BM31"/>
      <c r="BN31" t="s">
        <v>1482</v>
      </c>
      <c r="BO31"/>
      <c r="BP31" t="s">
        <v>1483</v>
      </c>
      <c r="BQ31"/>
      <c r="BR31" t="s">
        <v>1484</v>
      </c>
      <c r="BS31" t="s">
        <v>1485</v>
      </c>
      <c r="BT31" t="s">
        <v>1486</v>
      </c>
      <c r="BU31" t="s">
        <v>1487</v>
      </c>
      <c r="BV31" t="s">
        <v>1488</v>
      </c>
      <c r="BW31"/>
      <c r="BX31"/>
      <c r="BY31"/>
      <c r="BZ31"/>
      <c r="CA31"/>
      <c r="CB31"/>
      <c r="CC31"/>
      <c r="CD31" t="s">
        <v>1489</v>
      </c>
      <c r="CE31"/>
      <c r="CF31" t="s">
        <v>1490</v>
      </c>
      <c r="CG31" t="s">
        <v>1039</v>
      </c>
      <c r="CH31"/>
      <c r="CI31" t="s">
        <v>980</v>
      </c>
      <c r="CJ31" t="s">
        <v>1491</v>
      </c>
      <c r="CK31" t="s">
        <v>1492</v>
      </c>
      <c r="CL31" t="s">
        <v>1493</v>
      </c>
      <c r="CM31" t="s">
        <v>406</v>
      </c>
      <c r="CN31" t="s">
        <v>1494</v>
      </c>
      <c r="CO31" t="s">
        <v>1495</v>
      </c>
      <c r="CP31" t="s">
        <v>1496</v>
      </c>
      <c r="CQ31"/>
      <c r="CR31" t="s">
        <v>1497</v>
      </c>
      <c r="CS31" t="s">
        <v>1498</v>
      </c>
      <c r="CT31" t="s">
        <v>1499</v>
      </c>
      <c r="CU31"/>
      <c r="CV31"/>
      <c r="CW31" t="s">
        <v>1300</v>
      </c>
      <c r="CX31"/>
      <c r="CY31" t="s">
        <v>1500</v>
      </c>
      <c r="CZ31"/>
      <c r="DA31" t="s">
        <v>1501</v>
      </c>
      <c r="DB31" t="s">
        <v>1502</v>
      </c>
      <c r="DC31" t="s">
        <v>1503</v>
      </c>
      <c r="DD31" t="s">
        <v>1504</v>
      </c>
      <c r="DE31" t="s">
        <v>1505</v>
      </c>
      <c r="DF31"/>
      <c r="DG31"/>
      <c r="DH31"/>
      <c r="DI31"/>
      <c r="DJ31"/>
      <c r="DK31"/>
      <c r="DL31"/>
      <c r="DM31"/>
      <c r="DN31"/>
      <c r="DO31"/>
      <c r="DP31"/>
    </row>
    <row r="32" spans="2:120" ht="6.75" customHeight="1">
      <c r="B32" s="95"/>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96"/>
      <c r="AG32"/>
      <c r="AH32" s="144" t="s">
        <v>1506</v>
      </c>
      <c r="AI32" s="143" t="s">
        <v>43</v>
      </c>
      <c r="AJ32" s="78"/>
      <c r="AK32" s="138"/>
      <c r="AL32" s="142" t="str">
        <f t="shared" si="0"/>
        <v/>
      </c>
      <c r="AM32" s="142" t="str">
        <f t="shared" si="1"/>
        <v/>
      </c>
      <c r="AN32"/>
      <c r="AO32"/>
      <c r="AP32">
        <v>30</v>
      </c>
      <c r="AQ32"/>
      <c r="AR32"/>
      <c r="AS32"/>
      <c r="AT32"/>
      <c r="AU32" t="s">
        <v>1507</v>
      </c>
      <c r="AV32"/>
      <c r="AW32" t="s">
        <v>1508</v>
      </c>
      <c r="AX32" t="s">
        <v>1509</v>
      </c>
      <c r="AY32"/>
      <c r="AZ32" t="s">
        <v>1510</v>
      </c>
      <c r="BA32" t="s">
        <v>1511</v>
      </c>
      <c r="BB32" t="s">
        <v>1512</v>
      </c>
      <c r="BC32" t="s">
        <v>1513</v>
      </c>
      <c r="BD32" t="s">
        <v>1514</v>
      </c>
      <c r="BE32" t="s">
        <v>1515</v>
      </c>
      <c r="BF32" t="s">
        <v>1516</v>
      </c>
      <c r="BG32" t="s">
        <v>1517</v>
      </c>
      <c r="BH32"/>
      <c r="BI32" t="s">
        <v>1518</v>
      </c>
      <c r="BJ32" t="s">
        <v>1519</v>
      </c>
      <c r="BK32" t="s">
        <v>1520</v>
      </c>
      <c r="BL32"/>
      <c r="BM32"/>
      <c r="BN32" t="s">
        <v>1521</v>
      </c>
      <c r="BO32"/>
      <c r="BP32" t="s">
        <v>1522</v>
      </c>
      <c r="BQ32"/>
      <c r="BR32" t="s">
        <v>1523</v>
      </c>
      <c r="BS32" t="s">
        <v>1524</v>
      </c>
      <c r="BT32" t="s">
        <v>1525</v>
      </c>
      <c r="BU32" t="s">
        <v>1526</v>
      </c>
      <c r="BV32" t="s">
        <v>1527</v>
      </c>
      <c r="BW32"/>
      <c r="BX32"/>
      <c r="BY32"/>
      <c r="BZ32"/>
      <c r="CA32"/>
      <c r="CB32"/>
      <c r="CC32"/>
      <c r="CD32" t="s">
        <v>1528</v>
      </c>
      <c r="CE32"/>
      <c r="CF32" t="s">
        <v>1529</v>
      </c>
      <c r="CG32" t="s">
        <v>1530</v>
      </c>
      <c r="CH32"/>
      <c r="CI32" t="s">
        <v>1531</v>
      </c>
      <c r="CJ32" t="s">
        <v>1532</v>
      </c>
      <c r="CK32" t="s">
        <v>1533</v>
      </c>
      <c r="CL32" t="s">
        <v>1534</v>
      </c>
      <c r="CM32" t="s">
        <v>1535</v>
      </c>
      <c r="CN32" t="s">
        <v>1536</v>
      </c>
      <c r="CO32" t="s">
        <v>1537</v>
      </c>
      <c r="CP32" t="s">
        <v>1538</v>
      </c>
      <c r="CQ32"/>
      <c r="CR32" t="s">
        <v>1539</v>
      </c>
      <c r="CS32" t="s">
        <v>1540</v>
      </c>
      <c r="CT32" t="s">
        <v>1541</v>
      </c>
      <c r="CU32"/>
      <c r="CV32"/>
      <c r="CW32" t="s">
        <v>1542</v>
      </c>
      <c r="CX32"/>
      <c r="CY32" t="s">
        <v>1543</v>
      </c>
      <c r="CZ32"/>
      <c r="DA32" t="s">
        <v>1018</v>
      </c>
      <c r="DB32" t="s">
        <v>1544</v>
      </c>
      <c r="DC32" t="s">
        <v>1545</v>
      </c>
      <c r="DD32" t="s">
        <v>1546</v>
      </c>
      <c r="DE32" t="s">
        <v>1547</v>
      </c>
      <c r="DF32"/>
      <c r="DG32"/>
      <c r="DH32"/>
      <c r="DI32"/>
      <c r="DJ32"/>
      <c r="DK32"/>
      <c r="DL32"/>
      <c r="DM32"/>
      <c r="DN32"/>
      <c r="DO32"/>
      <c r="DP32"/>
    </row>
    <row r="33" spans="2:120" ht="48" customHeight="1">
      <c r="B33" s="95"/>
      <c r="C33" s="163" t="s">
        <v>1548</v>
      </c>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96"/>
      <c r="AG33"/>
      <c r="AH33" s="144" t="s">
        <v>1549</v>
      </c>
      <c r="AI33" s="143" t="s">
        <v>44</v>
      </c>
      <c r="AJ33" s="78"/>
      <c r="AK33" s="138"/>
      <c r="AL33" s="142" t="str">
        <f t="shared" si="0"/>
        <v/>
      </c>
      <c r="AM33" s="142" t="str">
        <f t="shared" si="1"/>
        <v/>
      </c>
      <c r="AN33"/>
      <c r="AO33"/>
      <c r="AP33">
        <v>31</v>
      </c>
      <c r="AQ33"/>
      <c r="AR33"/>
      <c r="AS33"/>
      <c r="AT33"/>
      <c r="AU33" t="s">
        <v>1550</v>
      </c>
      <c r="AV33"/>
      <c r="AW33" t="s">
        <v>1551</v>
      </c>
      <c r="AX33" t="s">
        <v>1552</v>
      </c>
      <c r="AY33"/>
      <c r="AZ33" t="s">
        <v>1553</v>
      </c>
      <c r="BA33" t="s">
        <v>1554</v>
      </c>
      <c r="BB33" t="s">
        <v>1555</v>
      </c>
      <c r="BC33" t="s">
        <v>1556</v>
      </c>
      <c r="BD33" t="s">
        <v>1557</v>
      </c>
      <c r="BE33" t="s">
        <v>1558</v>
      </c>
      <c r="BF33" t="s">
        <v>1559</v>
      </c>
      <c r="BG33" t="s">
        <v>1560</v>
      </c>
      <c r="BH33"/>
      <c r="BI33" t="s">
        <v>1561</v>
      </c>
      <c r="BJ33" t="s">
        <v>1562</v>
      </c>
      <c r="BK33" t="s">
        <v>1563</v>
      </c>
      <c r="BL33"/>
      <c r="BM33"/>
      <c r="BN33" t="s">
        <v>1564</v>
      </c>
      <c r="BO33"/>
      <c r="BP33" t="s">
        <v>1565</v>
      </c>
      <c r="BQ33"/>
      <c r="BR33" t="s">
        <v>1566</v>
      </c>
      <c r="BS33" t="s">
        <v>1567</v>
      </c>
      <c r="BT33" t="s">
        <v>1568</v>
      </c>
      <c r="BU33" t="s">
        <v>1569</v>
      </c>
      <c r="BV33" t="s">
        <v>1570</v>
      </c>
      <c r="BW33"/>
      <c r="BX33"/>
      <c r="BY33"/>
      <c r="BZ33"/>
      <c r="CA33"/>
      <c r="CB33"/>
      <c r="CC33"/>
      <c r="CD33" t="s">
        <v>1571</v>
      </c>
      <c r="CE33"/>
      <c r="CF33" t="s">
        <v>1572</v>
      </c>
      <c r="CG33" t="s">
        <v>1573</v>
      </c>
      <c r="CH33"/>
      <c r="CI33" t="s">
        <v>1574</v>
      </c>
      <c r="CJ33" t="s">
        <v>454</v>
      </c>
      <c r="CK33" t="s">
        <v>1575</v>
      </c>
      <c r="CL33" t="s">
        <v>1576</v>
      </c>
      <c r="CM33" t="s">
        <v>1577</v>
      </c>
      <c r="CN33" t="s">
        <v>1578</v>
      </c>
      <c r="CO33" t="s">
        <v>1579</v>
      </c>
      <c r="CP33" t="s">
        <v>1580</v>
      </c>
      <c r="CQ33"/>
      <c r="CR33" t="s">
        <v>1581</v>
      </c>
      <c r="CS33" t="s">
        <v>1582</v>
      </c>
      <c r="CT33" t="s">
        <v>1583</v>
      </c>
      <c r="CU33"/>
      <c r="CV33"/>
      <c r="CW33" t="s">
        <v>1584</v>
      </c>
      <c r="CX33"/>
      <c r="CY33" t="s">
        <v>1585</v>
      </c>
      <c r="CZ33"/>
      <c r="DA33" t="s">
        <v>1586</v>
      </c>
      <c r="DB33" t="s">
        <v>1587</v>
      </c>
      <c r="DC33" t="s">
        <v>1588</v>
      </c>
      <c r="DD33" t="s">
        <v>1589</v>
      </c>
      <c r="DE33" t="s">
        <v>1590</v>
      </c>
      <c r="DF33"/>
      <c r="DG33"/>
      <c r="DH33"/>
      <c r="DI33"/>
      <c r="DJ33"/>
      <c r="DK33"/>
      <c r="DL33"/>
      <c r="DM33"/>
      <c r="DN33"/>
      <c r="DO33"/>
      <c r="DP33"/>
    </row>
    <row r="34" spans="2:120" ht="6.75" customHeight="1">
      <c r="B34" s="95"/>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96"/>
      <c r="AG34"/>
      <c r="AH34" s="144" t="s">
        <v>1591</v>
      </c>
      <c r="AI34" s="143" t="s">
        <v>45</v>
      </c>
      <c r="AJ34" s="78"/>
      <c r="AK34" s="138"/>
      <c r="AL34" s="142" t="str">
        <f t="shared" si="0"/>
        <v/>
      </c>
      <c r="AM34" s="142" t="str">
        <f t="shared" si="1"/>
        <v/>
      </c>
      <c r="AN34"/>
      <c r="AO34"/>
      <c r="AP34">
        <v>32</v>
      </c>
      <c r="AQ34"/>
      <c r="AR34"/>
      <c r="AS34"/>
      <c r="AT34"/>
      <c r="AU34" t="s">
        <v>1592</v>
      </c>
      <c r="AV34"/>
      <c r="AW34" t="s">
        <v>1593</v>
      </c>
      <c r="AX34" t="s">
        <v>1594</v>
      </c>
      <c r="AY34"/>
      <c r="AZ34" t="s">
        <v>1595</v>
      </c>
      <c r="BA34" t="s">
        <v>1596</v>
      </c>
      <c r="BB34" t="s">
        <v>1597</v>
      </c>
      <c r="BC34" t="s">
        <v>1598</v>
      </c>
      <c r="BD34" t="s">
        <v>1599</v>
      </c>
      <c r="BE34" t="s">
        <v>1600</v>
      </c>
      <c r="BF34" t="s">
        <v>1601</v>
      </c>
      <c r="BG34" t="s">
        <v>1602</v>
      </c>
      <c r="BH34"/>
      <c r="BI34" t="s">
        <v>1603</v>
      </c>
      <c r="BJ34" t="s">
        <v>1604</v>
      </c>
      <c r="BK34" t="s">
        <v>1605</v>
      </c>
      <c r="BL34"/>
      <c r="BM34"/>
      <c r="BN34" t="s">
        <v>1606</v>
      </c>
      <c r="BO34"/>
      <c r="BP34" t="s">
        <v>1607</v>
      </c>
      <c r="BQ34"/>
      <c r="BR34" t="s">
        <v>1608</v>
      </c>
      <c r="BS34" t="s">
        <v>1609</v>
      </c>
      <c r="BT34" t="s">
        <v>1610</v>
      </c>
      <c r="BU34" t="s">
        <v>1611</v>
      </c>
      <c r="BV34" t="s">
        <v>1612</v>
      </c>
      <c r="BW34"/>
      <c r="BX34"/>
      <c r="BY34"/>
      <c r="BZ34"/>
      <c r="CA34"/>
      <c r="CB34"/>
      <c r="CC34"/>
      <c r="CD34" t="s">
        <v>1613</v>
      </c>
      <c r="CE34"/>
      <c r="CF34" t="s">
        <v>1614</v>
      </c>
      <c r="CG34" t="s">
        <v>725</v>
      </c>
      <c r="CH34"/>
      <c r="CI34" t="s">
        <v>1615</v>
      </c>
      <c r="CJ34" t="s">
        <v>1616</v>
      </c>
      <c r="CK34" t="s">
        <v>1617</v>
      </c>
      <c r="CL34" t="s">
        <v>1618</v>
      </c>
      <c r="CM34" t="s">
        <v>1619</v>
      </c>
      <c r="CN34" t="s">
        <v>1620</v>
      </c>
      <c r="CO34" t="s">
        <v>1621</v>
      </c>
      <c r="CP34" t="s">
        <v>1622</v>
      </c>
      <c r="CQ34"/>
      <c r="CR34" t="s">
        <v>911</v>
      </c>
      <c r="CS34" t="s">
        <v>1623</v>
      </c>
      <c r="CT34" t="s">
        <v>1624</v>
      </c>
      <c r="CU34"/>
      <c r="CV34"/>
      <c r="CW34" t="s">
        <v>1625</v>
      </c>
      <c r="CX34"/>
      <c r="CY34" t="s">
        <v>1626</v>
      </c>
      <c r="CZ34"/>
      <c r="DA34" t="s">
        <v>1627</v>
      </c>
      <c r="DB34" t="s">
        <v>1628</v>
      </c>
      <c r="DC34" t="s">
        <v>1629</v>
      </c>
      <c r="DD34" t="s">
        <v>1630</v>
      </c>
      <c r="DE34" t="s">
        <v>1631</v>
      </c>
      <c r="DF34"/>
      <c r="DG34"/>
      <c r="DH34"/>
      <c r="DI34"/>
      <c r="DJ34"/>
      <c r="DK34"/>
      <c r="DL34"/>
      <c r="DM34"/>
      <c r="DN34"/>
      <c r="DO34"/>
      <c r="DP34"/>
    </row>
    <row r="35" spans="2:120" ht="84" customHeight="1">
      <c r="B35" s="95"/>
      <c r="C35" s="163" t="s">
        <v>1632</v>
      </c>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96"/>
      <c r="AG35"/>
      <c r="AH35" s="145" t="s">
        <v>1633</v>
      </c>
      <c r="AI35" s="146" t="s">
        <v>46</v>
      </c>
      <c r="AJ35" s="78"/>
      <c r="AK35" s="138"/>
      <c r="AL35" s="142" t="str">
        <f t="shared" si="0"/>
        <v/>
      </c>
      <c r="AM35" s="142" t="str">
        <f t="shared" si="1"/>
        <v/>
      </c>
      <c r="AN35"/>
      <c r="AO35"/>
      <c r="AP35">
        <v>33</v>
      </c>
      <c r="AQ35"/>
      <c r="AR35"/>
      <c r="AS35"/>
      <c r="AT35"/>
      <c r="AU35" t="s">
        <v>1634</v>
      </c>
      <c r="AV35"/>
      <c r="AW35" t="s">
        <v>1635</v>
      </c>
      <c r="AX35" t="s">
        <v>1636</v>
      </c>
      <c r="AY35"/>
      <c r="AZ35" t="s">
        <v>1637</v>
      </c>
      <c r="BA35" t="s">
        <v>1638</v>
      </c>
      <c r="BB35" t="s">
        <v>1639</v>
      </c>
      <c r="BC35" t="s">
        <v>1640</v>
      </c>
      <c r="BD35" t="s">
        <v>1641</v>
      </c>
      <c r="BE35" t="s">
        <v>1642</v>
      </c>
      <c r="BF35" t="s">
        <v>1643</v>
      </c>
      <c r="BG35" t="s">
        <v>1644</v>
      </c>
      <c r="BH35"/>
      <c r="BI35" t="s">
        <v>1645</v>
      </c>
      <c r="BJ35" t="s">
        <v>1646</v>
      </c>
      <c r="BK35" t="s">
        <v>1647</v>
      </c>
      <c r="BL35"/>
      <c r="BM35"/>
      <c r="BN35" t="s">
        <v>1648</v>
      </c>
      <c r="BO35"/>
      <c r="BP35" t="s">
        <v>1649</v>
      </c>
      <c r="BQ35"/>
      <c r="BR35" t="s">
        <v>1650</v>
      </c>
      <c r="BS35" t="s">
        <v>1651</v>
      </c>
      <c r="BT35" t="s">
        <v>1652</v>
      </c>
      <c r="BU35" t="s">
        <v>1653</v>
      </c>
      <c r="BV35" t="s">
        <v>1654</v>
      </c>
      <c r="BW35"/>
      <c r="BX35"/>
      <c r="BY35"/>
      <c r="BZ35"/>
      <c r="CA35"/>
      <c r="CB35"/>
      <c r="CC35"/>
      <c r="CD35" t="s">
        <v>1655</v>
      </c>
      <c r="CE35"/>
      <c r="CF35" t="s">
        <v>1656</v>
      </c>
      <c r="CG35" t="s">
        <v>1657</v>
      </c>
      <c r="CH35"/>
      <c r="CI35" t="s">
        <v>1658</v>
      </c>
      <c r="CJ35" t="s">
        <v>1659</v>
      </c>
      <c r="CK35" t="s">
        <v>1660</v>
      </c>
      <c r="CL35" t="s">
        <v>1661</v>
      </c>
      <c r="CM35" t="s">
        <v>1662</v>
      </c>
      <c r="CN35" t="s">
        <v>1663</v>
      </c>
      <c r="CO35" t="s">
        <v>1664</v>
      </c>
      <c r="CP35" t="s">
        <v>1665</v>
      </c>
      <c r="CQ35"/>
      <c r="CR35" t="s">
        <v>1666</v>
      </c>
      <c r="CS35" t="s">
        <v>1667</v>
      </c>
      <c r="CT35" t="s">
        <v>1668</v>
      </c>
      <c r="CU35"/>
      <c r="CV35"/>
      <c r="CW35" t="s">
        <v>1669</v>
      </c>
      <c r="CX35"/>
      <c r="CY35" t="s">
        <v>1670</v>
      </c>
      <c r="CZ35"/>
      <c r="DA35" t="s">
        <v>1671</v>
      </c>
      <c r="DB35" t="s">
        <v>1672</v>
      </c>
      <c r="DC35" t="s">
        <v>1673</v>
      </c>
      <c r="DD35" t="s">
        <v>1674</v>
      </c>
      <c r="DE35" t="s">
        <v>989</v>
      </c>
      <c r="DF35"/>
      <c r="DG35"/>
      <c r="DH35"/>
      <c r="DI35"/>
      <c r="DJ35"/>
      <c r="DK35"/>
      <c r="DL35"/>
      <c r="DM35"/>
      <c r="DN35"/>
      <c r="DO35"/>
      <c r="DP35"/>
    </row>
    <row r="36" spans="2:120" ht="6.75" customHeight="1">
      <c r="B36" s="95"/>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96"/>
      <c r="AG36"/>
      <c r="AH36" s="138"/>
      <c r="AI36" s="138"/>
      <c r="AJ36" s="138"/>
      <c r="AK36" s="138"/>
      <c r="AL36" s="142" t="str">
        <f t="shared" si="0"/>
        <v/>
      </c>
      <c r="AM36" s="142" t="str">
        <f t="shared" si="1"/>
        <v/>
      </c>
      <c r="AN36"/>
      <c r="AO36"/>
      <c r="AP36">
        <v>34</v>
      </c>
      <c r="AQ36"/>
      <c r="AR36"/>
      <c r="AS36"/>
      <c r="AT36"/>
      <c r="AU36" t="s">
        <v>1675</v>
      </c>
      <c r="AV36"/>
      <c r="AW36" t="s">
        <v>1676</v>
      </c>
      <c r="AX36" t="s">
        <v>1677</v>
      </c>
      <c r="AY36"/>
      <c r="AZ36" t="s">
        <v>1678</v>
      </c>
      <c r="BA36" t="s">
        <v>1679</v>
      </c>
      <c r="BB36" t="s">
        <v>1680</v>
      </c>
      <c r="BC36" t="s">
        <v>1681</v>
      </c>
      <c r="BD36" t="s">
        <v>1682</v>
      </c>
      <c r="BE36" t="s">
        <v>1683</v>
      </c>
      <c r="BF36" t="s">
        <v>1684</v>
      </c>
      <c r="BG36" t="s">
        <v>1685</v>
      </c>
      <c r="BH36"/>
      <c r="BI36" t="s">
        <v>1686</v>
      </c>
      <c r="BJ36" t="s">
        <v>1687</v>
      </c>
      <c r="BK36" t="s">
        <v>1688</v>
      </c>
      <c r="BL36"/>
      <c r="BM36"/>
      <c r="BN36" t="s">
        <v>1689</v>
      </c>
      <c r="BO36"/>
      <c r="BP36" t="s">
        <v>1690</v>
      </c>
      <c r="BQ36"/>
      <c r="BR36" t="s">
        <v>1691</v>
      </c>
      <c r="BS36" t="s">
        <v>1692</v>
      </c>
      <c r="BT36" t="s">
        <v>1693</v>
      </c>
      <c r="BU36" t="s">
        <v>1694</v>
      </c>
      <c r="BV36" t="s">
        <v>1695</v>
      </c>
      <c r="BW36"/>
      <c r="BX36"/>
      <c r="BY36"/>
      <c r="BZ36"/>
      <c r="CA36"/>
      <c r="CB36"/>
      <c r="CC36"/>
      <c r="CD36" t="s">
        <v>1696</v>
      </c>
      <c r="CE36"/>
      <c r="CF36" t="s">
        <v>1697</v>
      </c>
      <c r="CG36" t="s">
        <v>1698</v>
      </c>
      <c r="CH36"/>
      <c r="CI36" t="s">
        <v>1699</v>
      </c>
      <c r="CJ36" t="s">
        <v>1700</v>
      </c>
      <c r="CK36" t="s">
        <v>1701</v>
      </c>
      <c r="CL36" t="s">
        <v>1702</v>
      </c>
      <c r="CM36" t="s">
        <v>1703</v>
      </c>
      <c r="CN36" t="s">
        <v>1704</v>
      </c>
      <c r="CO36" t="s">
        <v>1705</v>
      </c>
      <c r="CP36" t="s">
        <v>1706</v>
      </c>
      <c r="CQ36"/>
      <c r="CR36" t="s">
        <v>1707</v>
      </c>
      <c r="CS36" t="s">
        <v>1708</v>
      </c>
      <c r="CT36" t="s">
        <v>1709</v>
      </c>
      <c r="CU36"/>
      <c r="CV36"/>
      <c r="CW36" t="s">
        <v>1710</v>
      </c>
      <c r="CX36"/>
      <c r="CY36" t="s">
        <v>1711</v>
      </c>
      <c r="CZ36"/>
      <c r="DA36" t="s">
        <v>1712</v>
      </c>
      <c r="DB36" t="s">
        <v>1506</v>
      </c>
      <c r="DC36" t="s">
        <v>1713</v>
      </c>
      <c r="DD36" t="s">
        <v>1714</v>
      </c>
      <c r="DE36" t="s">
        <v>1715</v>
      </c>
      <c r="DF36"/>
      <c r="DG36"/>
      <c r="DH36"/>
      <c r="DI36"/>
      <c r="DJ36"/>
      <c r="DK36"/>
      <c r="DL36"/>
      <c r="DM36"/>
      <c r="DN36"/>
      <c r="DO36"/>
      <c r="DP36"/>
    </row>
    <row r="37" spans="2:120" ht="36" customHeight="1">
      <c r="B37" s="95"/>
      <c r="C37" s="163" t="s">
        <v>1716</v>
      </c>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96"/>
      <c r="AG37"/>
      <c r="AH37" s="78"/>
      <c r="AI37" s="78"/>
      <c r="AJ37" s="78"/>
      <c r="AK37" s="78"/>
      <c r="AL37" s="142" t="str">
        <f t="shared" si="0"/>
        <v/>
      </c>
      <c r="AM37" s="142" t="str">
        <f t="shared" si="1"/>
        <v/>
      </c>
      <c r="AN37"/>
      <c r="AO37"/>
      <c r="AP37">
        <v>35</v>
      </c>
      <c r="AQ37"/>
      <c r="AR37"/>
      <c r="AS37"/>
      <c r="AT37"/>
      <c r="AU37" t="s">
        <v>1717</v>
      </c>
      <c r="AV37"/>
      <c r="AW37" t="s">
        <v>1718</v>
      </c>
      <c r="AX37" t="s">
        <v>1719</v>
      </c>
      <c r="AY37"/>
      <c r="AZ37" t="s">
        <v>1720</v>
      </c>
      <c r="BA37" t="s">
        <v>1721</v>
      </c>
      <c r="BB37" t="s">
        <v>1722</v>
      </c>
      <c r="BC37" t="s">
        <v>1723</v>
      </c>
      <c r="BD37" t="s">
        <v>1724</v>
      </c>
      <c r="BE37" t="s">
        <v>1725</v>
      </c>
      <c r="BF37" t="s">
        <v>1726</v>
      </c>
      <c r="BG37" t="s">
        <v>1727</v>
      </c>
      <c r="BH37"/>
      <c r="BI37" t="s">
        <v>1728</v>
      </c>
      <c r="BJ37" t="s">
        <v>1729</v>
      </c>
      <c r="BK37" t="s">
        <v>1730</v>
      </c>
      <c r="BL37"/>
      <c r="BM37"/>
      <c r="BN37" t="s">
        <v>1731</v>
      </c>
      <c r="BO37"/>
      <c r="BP37" t="s">
        <v>1732</v>
      </c>
      <c r="BQ37"/>
      <c r="BR37" t="s">
        <v>1733</v>
      </c>
      <c r="BS37" t="s">
        <v>1734</v>
      </c>
      <c r="BT37" t="s">
        <v>1735</v>
      </c>
      <c r="BU37" t="s">
        <v>1736</v>
      </c>
      <c r="BV37" t="s">
        <v>1737</v>
      </c>
      <c r="BW37"/>
      <c r="BX37"/>
      <c r="BY37"/>
      <c r="BZ37"/>
      <c r="CA37"/>
      <c r="CB37"/>
      <c r="CC37"/>
      <c r="CD37" t="s">
        <v>1738</v>
      </c>
      <c r="CE37"/>
      <c r="CF37" t="s">
        <v>1739</v>
      </c>
      <c r="CG37" t="s">
        <v>1740</v>
      </c>
      <c r="CH37"/>
      <c r="CI37" t="s">
        <v>1741</v>
      </c>
      <c r="CJ37" t="s">
        <v>1625</v>
      </c>
      <c r="CK37" t="s">
        <v>1742</v>
      </c>
      <c r="CL37" t="s">
        <v>1743</v>
      </c>
      <c r="CM37" t="s">
        <v>1744</v>
      </c>
      <c r="CN37" t="s">
        <v>1745</v>
      </c>
      <c r="CO37" t="s">
        <v>643</v>
      </c>
      <c r="CP37" t="s">
        <v>1746</v>
      </c>
      <c r="CQ37"/>
      <c r="CR37" t="s">
        <v>1747</v>
      </c>
      <c r="CS37" t="s">
        <v>1748</v>
      </c>
      <c r="CT37" t="s">
        <v>1749</v>
      </c>
      <c r="CU37"/>
      <c r="CV37"/>
      <c r="CW37" t="s">
        <v>1750</v>
      </c>
      <c r="CX37"/>
      <c r="CY37" t="s">
        <v>1751</v>
      </c>
      <c r="CZ37"/>
      <c r="DA37" t="s">
        <v>1752</v>
      </c>
      <c r="DB37" t="s">
        <v>1753</v>
      </c>
      <c r="DC37" t="s">
        <v>1754</v>
      </c>
      <c r="DD37" t="s">
        <v>1755</v>
      </c>
      <c r="DE37" t="s">
        <v>1756</v>
      </c>
      <c r="DF37"/>
      <c r="DG37"/>
      <c r="DH37"/>
      <c r="DI37"/>
      <c r="DJ37"/>
      <c r="DK37"/>
      <c r="DL37"/>
      <c r="DM37"/>
      <c r="DN37"/>
      <c r="DO37"/>
      <c r="DP37"/>
    </row>
    <row r="38" spans="2:120" ht="6.75" customHeight="1">
      <c r="B38" s="95"/>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96"/>
      <c r="AG38"/>
      <c r="AH38" s="138"/>
      <c r="AI38" s="138"/>
      <c r="AJ38" s="138"/>
      <c r="AK38" s="138"/>
      <c r="AL38" s="142" t="str">
        <f t="shared" si="0"/>
        <v/>
      </c>
      <c r="AM38" s="142" t="str">
        <f t="shared" si="1"/>
        <v/>
      </c>
      <c r="AN38"/>
      <c r="AO38"/>
      <c r="AP38">
        <v>36</v>
      </c>
      <c r="AQ38"/>
      <c r="AR38"/>
      <c r="AS38"/>
      <c r="AT38"/>
      <c r="AU38" t="s">
        <v>1757</v>
      </c>
      <c r="AV38"/>
      <c r="AW38" t="s">
        <v>1758</v>
      </c>
      <c r="AX38" t="s">
        <v>1759</v>
      </c>
      <c r="AY38"/>
      <c r="AZ38" t="s">
        <v>1760</v>
      </c>
      <c r="BA38" t="s">
        <v>1761</v>
      </c>
      <c r="BB38" t="s">
        <v>1762</v>
      </c>
      <c r="BC38" t="s">
        <v>1763</v>
      </c>
      <c r="BD38" t="s">
        <v>1764</v>
      </c>
      <c r="BE38" t="s">
        <v>1765</v>
      </c>
      <c r="BF38" t="s">
        <v>1766</v>
      </c>
      <c r="BG38" t="s">
        <v>1767</v>
      </c>
      <c r="BH38"/>
      <c r="BI38" t="s">
        <v>1768</v>
      </c>
      <c r="BJ38" t="s">
        <v>1769</v>
      </c>
      <c r="BK38" t="s">
        <v>1770</v>
      </c>
      <c r="BL38"/>
      <c r="BM38"/>
      <c r="BN38" t="s">
        <v>1771</v>
      </c>
      <c r="BO38"/>
      <c r="BP38" t="s">
        <v>1772</v>
      </c>
      <c r="BQ38"/>
      <c r="BR38" t="s">
        <v>1773</v>
      </c>
      <c r="BS38" t="s">
        <v>1774</v>
      </c>
      <c r="BT38" t="s">
        <v>1775</v>
      </c>
      <c r="BU38" t="s">
        <v>1776</v>
      </c>
      <c r="BV38" t="s">
        <v>1777</v>
      </c>
      <c r="BW38"/>
      <c r="BX38"/>
      <c r="BY38"/>
      <c r="BZ38"/>
      <c r="CA38"/>
      <c r="CB38"/>
      <c r="CC38"/>
      <c r="CD38" t="s">
        <v>1778</v>
      </c>
      <c r="CE38"/>
      <c r="CF38" t="s">
        <v>1779</v>
      </c>
      <c r="CG38" t="s">
        <v>1780</v>
      </c>
      <c r="CH38"/>
      <c r="CI38" t="s">
        <v>1781</v>
      </c>
      <c r="CJ38" t="s">
        <v>1782</v>
      </c>
      <c r="CK38" t="s">
        <v>1783</v>
      </c>
      <c r="CL38" t="s">
        <v>1784</v>
      </c>
      <c r="CM38" t="s">
        <v>1785</v>
      </c>
      <c r="CN38" t="s">
        <v>1786</v>
      </c>
      <c r="CO38" t="s">
        <v>1787</v>
      </c>
      <c r="CP38" t="s">
        <v>1788</v>
      </c>
      <c r="CQ38"/>
      <c r="CR38" t="s">
        <v>1465</v>
      </c>
      <c r="CS38" t="s">
        <v>1789</v>
      </c>
      <c r="CT38" t="s">
        <v>876</v>
      </c>
      <c r="CU38"/>
      <c r="CV38"/>
      <c r="CW38" t="s">
        <v>1790</v>
      </c>
      <c r="CX38"/>
      <c r="CY38" t="s">
        <v>1791</v>
      </c>
      <c r="CZ38"/>
      <c r="DA38" t="s">
        <v>1792</v>
      </c>
      <c r="DB38" t="s">
        <v>1793</v>
      </c>
      <c r="DC38" t="s">
        <v>1794</v>
      </c>
      <c r="DD38" t="s">
        <v>1795</v>
      </c>
      <c r="DE38" t="s">
        <v>1796</v>
      </c>
      <c r="DF38"/>
      <c r="DG38"/>
      <c r="DH38"/>
      <c r="DI38"/>
      <c r="DJ38"/>
      <c r="DK38"/>
      <c r="DL38"/>
      <c r="DM38"/>
      <c r="DN38"/>
      <c r="DO38"/>
      <c r="DP38"/>
    </row>
    <row r="39" spans="2:120" ht="36" customHeight="1">
      <c r="B39" s="95"/>
      <c r="C39" s="43"/>
      <c r="D39" s="163" t="s">
        <v>1797</v>
      </c>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96"/>
      <c r="AG39"/>
      <c r="AH39" s="138"/>
      <c r="AI39" s="138"/>
      <c r="AJ39" s="138"/>
      <c r="AK39" s="138"/>
      <c r="AL39" s="142" t="str">
        <f t="shared" si="0"/>
        <v/>
      </c>
      <c r="AM39" s="142" t="str">
        <f t="shared" si="1"/>
        <v/>
      </c>
      <c r="AN39"/>
      <c r="AO39"/>
      <c r="AP39">
        <v>37</v>
      </c>
      <c r="AQ39"/>
      <c r="AR39"/>
      <c r="AS39"/>
      <c r="AT39"/>
      <c r="AU39" t="s">
        <v>1798</v>
      </c>
      <c r="AV39"/>
      <c r="AW39" t="s">
        <v>1799</v>
      </c>
      <c r="AX39" t="s">
        <v>1800</v>
      </c>
      <c r="AY39"/>
      <c r="AZ39" t="s">
        <v>1801</v>
      </c>
      <c r="BA39" t="s">
        <v>1802</v>
      </c>
      <c r="BB39" t="s">
        <v>1803</v>
      </c>
      <c r="BC39" t="s">
        <v>1804</v>
      </c>
      <c r="BD39" t="s">
        <v>1805</v>
      </c>
      <c r="BE39" t="s">
        <v>1806</v>
      </c>
      <c r="BF39" t="s">
        <v>1807</v>
      </c>
      <c r="BG39" t="s">
        <v>1808</v>
      </c>
      <c r="BH39"/>
      <c r="BI39" t="s">
        <v>1809</v>
      </c>
      <c r="BJ39" t="s">
        <v>1810</v>
      </c>
      <c r="BK39" t="s">
        <v>1811</v>
      </c>
      <c r="BL39"/>
      <c r="BM39"/>
      <c r="BN39" t="s">
        <v>1812</v>
      </c>
      <c r="BO39"/>
      <c r="BP39" t="s">
        <v>1813</v>
      </c>
      <c r="BQ39"/>
      <c r="BR39" t="s">
        <v>1814</v>
      </c>
      <c r="BS39" t="s">
        <v>1815</v>
      </c>
      <c r="BT39" t="s">
        <v>1816</v>
      </c>
      <c r="BU39" t="s">
        <v>1817</v>
      </c>
      <c r="BV39" t="s">
        <v>1818</v>
      </c>
      <c r="BW39"/>
      <c r="BX39"/>
      <c r="BY39"/>
      <c r="BZ39"/>
      <c r="CA39"/>
      <c r="CB39"/>
      <c r="CC39"/>
      <c r="CD39" t="s">
        <v>1819</v>
      </c>
      <c r="CE39"/>
      <c r="CF39" t="s">
        <v>1820</v>
      </c>
      <c r="CG39" t="s">
        <v>861</v>
      </c>
      <c r="CH39"/>
      <c r="CI39" t="s">
        <v>1821</v>
      </c>
      <c r="CJ39" t="s">
        <v>1822</v>
      </c>
      <c r="CK39" t="s">
        <v>1823</v>
      </c>
      <c r="CL39" t="s">
        <v>1824</v>
      </c>
      <c r="CM39" t="s">
        <v>1825</v>
      </c>
      <c r="CN39" t="s">
        <v>1826</v>
      </c>
      <c r="CO39" t="s">
        <v>1827</v>
      </c>
      <c r="CP39" t="s">
        <v>1828</v>
      </c>
      <c r="CQ39"/>
      <c r="CR39" t="s">
        <v>1829</v>
      </c>
      <c r="CS39" t="s">
        <v>1830</v>
      </c>
      <c r="CT39" t="s">
        <v>1831</v>
      </c>
      <c r="CU39"/>
      <c r="CV39"/>
      <c r="CW39" t="s">
        <v>1832</v>
      </c>
      <c r="CX39"/>
      <c r="CY39" t="s">
        <v>1833</v>
      </c>
      <c r="CZ39"/>
      <c r="DA39" t="s">
        <v>1834</v>
      </c>
      <c r="DB39" t="s">
        <v>1835</v>
      </c>
      <c r="DC39" t="s">
        <v>1836</v>
      </c>
      <c r="DD39" t="s">
        <v>1837</v>
      </c>
      <c r="DE39" t="s">
        <v>1838</v>
      </c>
      <c r="DF39"/>
      <c r="DG39"/>
      <c r="DH39"/>
      <c r="DI39"/>
      <c r="DJ39"/>
      <c r="DK39"/>
      <c r="DL39"/>
      <c r="DM39"/>
      <c r="DN39"/>
      <c r="DO39"/>
      <c r="DP39"/>
    </row>
    <row r="40" spans="2:120" ht="6.75" customHeight="1">
      <c r="B40" s="95"/>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96"/>
      <c r="AG40"/>
      <c r="AH40" s="138"/>
      <c r="AI40" s="138"/>
      <c r="AJ40" s="138"/>
      <c r="AK40" s="138"/>
      <c r="AL40" s="142" t="str">
        <f t="shared" si="0"/>
        <v/>
      </c>
      <c r="AM40" s="142" t="str">
        <f t="shared" si="1"/>
        <v/>
      </c>
      <c r="AN40"/>
      <c r="AO40"/>
      <c r="AP40">
        <v>38</v>
      </c>
      <c r="AQ40"/>
      <c r="AR40"/>
      <c r="AS40"/>
      <c r="AT40"/>
      <c r="AU40" t="s">
        <v>1839</v>
      </c>
      <c r="AV40"/>
      <c r="AW40" t="s">
        <v>1840</v>
      </c>
      <c r="AX40" t="s">
        <v>1841</v>
      </c>
      <c r="AY40"/>
      <c r="AZ40" t="s">
        <v>1842</v>
      </c>
      <c r="BA40" t="s">
        <v>1843</v>
      </c>
      <c r="BB40" t="s">
        <v>1844</v>
      </c>
      <c r="BC40" t="s">
        <v>1845</v>
      </c>
      <c r="BD40" t="s">
        <v>1846</v>
      </c>
      <c r="BE40" t="s">
        <v>1847</v>
      </c>
      <c r="BF40" t="s">
        <v>1848</v>
      </c>
      <c r="BG40">
        <v>17099</v>
      </c>
      <c r="BH40"/>
      <c r="BI40" t="s">
        <v>1849</v>
      </c>
      <c r="BJ40" t="s">
        <v>1850</v>
      </c>
      <c r="BK40" t="s">
        <v>1851</v>
      </c>
      <c r="BL40"/>
      <c r="BM40"/>
      <c r="BN40" t="s">
        <v>1852</v>
      </c>
      <c r="BO40"/>
      <c r="BP40" t="s">
        <v>1853</v>
      </c>
      <c r="BQ40"/>
      <c r="BR40" t="s">
        <v>1854</v>
      </c>
      <c r="BS40" t="s">
        <v>1855</v>
      </c>
      <c r="BT40" t="s">
        <v>1856</v>
      </c>
      <c r="BU40" t="s">
        <v>1857</v>
      </c>
      <c r="BV40" t="s">
        <v>1858</v>
      </c>
      <c r="BW40"/>
      <c r="BX40"/>
      <c r="BY40"/>
      <c r="BZ40"/>
      <c r="CA40"/>
      <c r="CB40"/>
      <c r="CC40"/>
      <c r="CD40" t="s">
        <v>1859</v>
      </c>
      <c r="CE40"/>
      <c r="CF40" t="s">
        <v>1860</v>
      </c>
      <c r="CG40" t="s">
        <v>911</v>
      </c>
      <c r="CH40"/>
      <c r="CI40" t="s">
        <v>1861</v>
      </c>
      <c r="CJ40" t="s">
        <v>1862</v>
      </c>
      <c r="CK40" t="s">
        <v>1863</v>
      </c>
      <c r="CL40" t="s">
        <v>1864</v>
      </c>
      <c r="CM40" t="s">
        <v>1865</v>
      </c>
      <c r="CN40" t="s">
        <v>1866</v>
      </c>
      <c r="CO40" t="s">
        <v>1867</v>
      </c>
      <c r="CP40" t="s">
        <v>392</v>
      </c>
      <c r="CQ40"/>
      <c r="CR40" t="s">
        <v>1868</v>
      </c>
      <c r="CS40" t="s">
        <v>1869</v>
      </c>
      <c r="CT40" t="s">
        <v>1286</v>
      </c>
      <c r="CU40"/>
      <c r="CV40"/>
      <c r="CW40" t="s">
        <v>1870</v>
      </c>
      <c r="CX40"/>
      <c r="CY40" t="s">
        <v>1871</v>
      </c>
      <c r="CZ40"/>
      <c r="DA40" t="s">
        <v>1872</v>
      </c>
      <c r="DB40" t="s">
        <v>1873</v>
      </c>
      <c r="DC40" t="s">
        <v>1874</v>
      </c>
      <c r="DD40" t="s">
        <v>1875</v>
      </c>
      <c r="DE40" t="s">
        <v>1876</v>
      </c>
      <c r="DF40"/>
      <c r="DG40"/>
      <c r="DH40"/>
      <c r="DI40"/>
      <c r="DJ40"/>
      <c r="DK40"/>
      <c r="DL40"/>
      <c r="DM40"/>
      <c r="DN40"/>
      <c r="DO40"/>
      <c r="DP40"/>
    </row>
    <row r="41" spans="2:120" ht="72" customHeight="1">
      <c r="B41" s="95"/>
      <c r="C41" s="163" t="s">
        <v>1877</v>
      </c>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96"/>
      <c r="AG41"/>
      <c r="AH41" s="138"/>
      <c r="AI41" s="138"/>
      <c r="AJ41" s="138"/>
      <c r="AK41" s="138"/>
      <c r="AL41" s="142" t="str">
        <f t="shared" si="0"/>
        <v/>
      </c>
      <c r="AM41" s="142" t="str">
        <f t="shared" si="1"/>
        <v/>
      </c>
      <c r="AN41"/>
      <c r="AO41"/>
      <c r="AP41">
        <v>39</v>
      </c>
      <c r="AQ41"/>
      <c r="AR41"/>
      <c r="AS41"/>
      <c r="AT41"/>
      <c r="AU41" t="s">
        <v>1878</v>
      </c>
      <c r="AV41"/>
      <c r="AW41" t="s">
        <v>1879</v>
      </c>
      <c r="AX41" t="s">
        <v>1880</v>
      </c>
      <c r="AY41"/>
      <c r="AZ41" t="s">
        <v>1881</v>
      </c>
      <c r="BA41" t="s">
        <v>1882</v>
      </c>
      <c r="BB41" t="s">
        <v>1883</v>
      </c>
      <c r="BC41" t="s">
        <v>1884</v>
      </c>
      <c r="BD41" t="s">
        <v>1885</v>
      </c>
      <c r="BE41" t="s">
        <v>1886</v>
      </c>
      <c r="BF41" t="s">
        <v>1887</v>
      </c>
      <c r="BG41"/>
      <c r="BH41"/>
      <c r="BI41" t="s">
        <v>1888</v>
      </c>
      <c r="BJ41" t="s">
        <v>1889</v>
      </c>
      <c r="BK41" t="s">
        <v>1890</v>
      </c>
      <c r="BL41"/>
      <c r="BM41"/>
      <c r="BN41" t="s">
        <v>1891</v>
      </c>
      <c r="BO41"/>
      <c r="BP41" t="s">
        <v>1892</v>
      </c>
      <c r="BQ41"/>
      <c r="BR41" t="s">
        <v>1893</v>
      </c>
      <c r="BS41" t="s">
        <v>1894</v>
      </c>
      <c r="BT41" t="s">
        <v>1895</v>
      </c>
      <c r="BU41" t="s">
        <v>1896</v>
      </c>
      <c r="BV41" t="s">
        <v>1897</v>
      </c>
      <c r="BW41"/>
      <c r="BX41"/>
      <c r="BY41"/>
      <c r="BZ41"/>
      <c r="CA41"/>
      <c r="CB41"/>
      <c r="CC41"/>
      <c r="CD41" t="s">
        <v>1898</v>
      </c>
      <c r="CE41"/>
      <c r="CF41" t="s">
        <v>1899</v>
      </c>
      <c r="CG41" t="s">
        <v>1900</v>
      </c>
      <c r="CH41"/>
      <c r="CI41" t="s">
        <v>1901</v>
      </c>
      <c r="CJ41" t="s">
        <v>1902</v>
      </c>
      <c r="CK41" t="s">
        <v>1903</v>
      </c>
      <c r="CL41" t="s">
        <v>1904</v>
      </c>
      <c r="CM41" t="s">
        <v>1905</v>
      </c>
      <c r="CN41" t="s">
        <v>1906</v>
      </c>
      <c r="CO41" t="s">
        <v>1907</v>
      </c>
      <c r="CP41"/>
      <c r="CQ41"/>
      <c r="CR41" t="s">
        <v>1908</v>
      </c>
      <c r="CS41" t="s">
        <v>1909</v>
      </c>
      <c r="CT41" t="s">
        <v>1910</v>
      </c>
      <c r="CU41"/>
      <c r="CV41"/>
      <c r="CW41" t="s">
        <v>1911</v>
      </c>
      <c r="CX41"/>
      <c r="CY41" t="s">
        <v>1253</v>
      </c>
      <c r="CZ41"/>
      <c r="DA41" t="s">
        <v>1912</v>
      </c>
      <c r="DB41" t="s">
        <v>1913</v>
      </c>
      <c r="DC41" t="s">
        <v>1583</v>
      </c>
      <c r="DD41" t="s">
        <v>1914</v>
      </c>
      <c r="DE41" t="s">
        <v>1915</v>
      </c>
      <c r="DF41"/>
      <c r="DG41"/>
      <c r="DH41"/>
      <c r="DI41"/>
      <c r="DJ41"/>
      <c r="DK41"/>
      <c r="DL41"/>
      <c r="DM41"/>
      <c r="DN41"/>
      <c r="DO41"/>
      <c r="DP41"/>
    </row>
    <row r="42" spans="2:120" ht="6.75" customHeight="1">
      <c r="B42" s="95"/>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96"/>
      <c r="AG42"/>
      <c r="AH42" s="138"/>
      <c r="AI42" s="138"/>
      <c r="AJ42" s="138"/>
      <c r="AK42" s="138"/>
      <c r="AL42" s="142" t="str">
        <f t="shared" si="0"/>
        <v/>
      </c>
      <c r="AM42" s="142" t="str">
        <f t="shared" si="1"/>
        <v/>
      </c>
      <c r="AN42"/>
      <c r="AO42"/>
      <c r="AP42">
        <v>40</v>
      </c>
      <c r="AQ42"/>
      <c r="AR42"/>
      <c r="AS42"/>
      <c r="AT42"/>
      <c r="AU42" t="s">
        <v>1916</v>
      </c>
      <c r="AV42"/>
      <c r="AW42" t="s">
        <v>1917</v>
      </c>
      <c r="AX42" t="s">
        <v>1918</v>
      </c>
      <c r="AY42"/>
      <c r="AZ42" t="s">
        <v>1919</v>
      </c>
      <c r="BA42" t="s">
        <v>1920</v>
      </c>
      <c r="BB42" t="s">
        <v>1921</v>
      </c>
      <c r="BC42" t="s">
        <v>1922</v>
      </c>
      <c r="BD42" t="s">
        <v>1923</v>
      </c>
      <c r="BE42" t="s">
        <v>1924</v>
      </c>
      <c r="BF42" t="s">
        <v>1925</v>
      </c>
      <c r="BG42"/>
      <c r="BH42"/>
      <c r="BI42" t="s">
        <v>1926</v>
      </c>
      <c r="BJ42" t="s">
        <v>1927</v>
      </c>
      <c r="BK42" t="s">
        <v>1928</v>
      </c>
      <c r="BL42"/>
      <c r="BM42"/>
      <c r="BN42" t="s">
        <v>1929</v>
      </c>
      <c r="BO42"/>
      <c r="BP42" t="s">
        <v>1930</v>
      </c>
      <c r="BQ42"/>
      <c r="BR42" t="s">
        <v>1931</v>
      </c>
      <c r="BS42" t="s">
        <v>1932</v>
      </c>
      <c r="BT42" t="s">
        <v>1933</v>
      </c>
      <c r="BU42" t="s">
        <v>1934</v>
      </c>
      <c r="BV42" t="s">
        <v>1935</v>
      </c>
      <c r="BW42"/>
      <c r="BX42"/>
      <c r="BY42"/>
      <c r="BZ42"/>
      <c r="CA42"/>
      <c r="CB42"/>
      <c r="CC42"/>
      <c r="CD42" t="s">
        <v>392</v>
      </c>
      <c r="CE42"/>
      <c r="CF42" t="s">
        <v>1936</v>
      </c>
      <c r="CG42" t="s">
        <v>1937</v>
      </c>
      <c r="CH42"/>
      <c r="CI42" t="s">
        <v>1938</v>
      </c>
      <c r="CJ42" t="s">
        <v>1939</v>
      </c>
      <c r="CK42" t="s">
        <v>1940</v>
      </c>
      <c r="CL42" t="s">
        <v>1941</v>
      </c>
      <c r="CM42" t="s">
        <v>1942</v>
      </c>
      <c r="CN42" t="s">
        <v>1943</v>
      </c>
      <c r="CO42" t="s">
        <v>1944</v>
      </c>
      <c r="CP42"/>
      <c r="CQ42"/>
      <c r="CR42" t="s">
        <v>1945</v>
      </c>
      <c r="CS42" t="s">
        <v>1946</v>
      </c>
      <c r="CT42" t="s">
        <v>1947</v>
      </c>
      <c r="CU42"/>
      <c r="CV42"/>
      <c r="CW42" t="s">
        <v>1948</v>
      </c>
      <c r="CX42"/>
      <c r="CY42" t="s">
        <v>1949</v>
      </c>
      <c r="CZ42"/>
      <c r="DA42" t="s">
        <v>1950</v>
      </c>
      <c r="DB42" t="s">
        <v>1951</v>
      </c>
      <c r="DC42" t="s">
        <v>1952</v>
      </c>
      <c r="DD42" t="s">
        <v>1953</v>
      </c>
      <c r="DE42" t="s">
        <v>1954</v>
      </c>
      <c r="DF42"/>
      <c r="DG42"/>
      <c r="DH42"/>
      <c r="DI42"/>
      <c r="DJ42"/>
      <c r="DK42"/>
      <c r="DL42"/>
      <c r="DM42"/>
      <c r="DN42"/>
      <c r="DO42"/>
      <c r="DP42"/>
    </row>
    <row r="43" spans="2:120" ht="60" customHeight="1">
      <c r="B43" s="95"/>
      <c r="C43" s="163" t="s">
        <v>1955</v>
      </c>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96"/>
      <c r="AG43"/>
      <c r="AH43" s="138"/>
      <c r="AI43" s="138"/>
      <c r="AJ43" s="138"/>
      <c r="AK43" s="138"/>
      <c r="AL43" s="142" t="str">
        <f t="shared" si="0"/>
        <v/>
      </c>
      <c r="AM43" s="142" t="str">
        <f t="shared" si="1"/>
        <v/>
      </c>
      <c r="AN43"/>
      <c r="AO43"/>
      <c r="AP43">
        <v>41</v>
      </c>
      <c r="AQ43"/>
      <c r="AR43"/>
      <c r="AS43"/>
      <c r="AT43"/>
      <c r="AU43"/>
      <c r="AV43"/>
      <c r="AW43" t="s">
        <v>1956</v>
      </c>
      <c r="AX43" t="s">
        <v>1957</v>
      </c>
      <c r="AY43"/>
      <c r="AZ43">
        <v>10099</v>
      </c>
      <c r="BA43" t="s">
        <v>1958</v>
      </c>
      <c r="BB43" t="s">
        <v>1959</v>
      </c>
      <c r="BC43" t="s">
        <v>1960</v>
      </c>
      <c r="BD43" t="s">
        <v>1961</v>
      </c>
      <c r="BE43" t="s">
        <v>1962</v>
      </c>
      <c r="BF43" t="s">
        <v>1963</v>
      </c>
      <c r="BG43"/>
      <c r="BH43"/>
      <c r="BI43" t="s">
        <v>1964</v>
      </c>
      <c r="BJ43" t="s">
        <v>1965</v>
      </c>
      <c r="BK43" t="s">
        <v>1966</v>
      </c>
      <c r="BL43"/>
      <c r="BM43"/>
      <c r="BN43" t="s">
        <v>1967</v>
      </c>
      <c r="BO43"/>
      <c r="BP43" t="s">
        <v>1968</v>
      </c>
      <c r="BQ43"/>
      <c r="BR43" t="s">
        <v>1969</v>
      </c>
      <c r="BS43" t="s">
        <v>1970</v>
      </c>
      <c r="BT43" t="s">
        <v>1971</v>
      </c>
      <c r="BU43" t="s">
        <v>1972</v>
      </c>
      <c r="BV43" t="s">
        <v>1973</v>
      </c>
      <c r="BW43"/>
      <c r="BX43"/>
      <c r="BY43"/>
      <c r="BZ43"/>
      <c r="CA43"/>
      <c r="CB43"/>
      <c r="CC43"/>
      <c r="CD43"/>
      <c r="CE43"/>
      <c r="CF43" t="s">
        <v>1974</v>
      </c>
      <c r="CG43" t="s">
        <v>1975</v>
      </c>
      <c r="CH43"/>
      <c r="CI43" t="s">
        <v>392</v>
      </c>
      <c r="CJ43" t="s">
        <v>1976</v>
      </c>
      <c r="CK43" t="s">
        <v>1977</v>
      </c>
      <c r="CL43" t="s">
        <v>1978</v>
      </c>
      <c r="CM43" t="s">
        <v>1979</v>
      </c>
      <c r="CN43" t="s">
        <v>1980</v>
      </c>
      <c r="CO43" t="s">
        <v>1981</v>
      </c>
      <c r="CP43"/>
      <c r="CQ43"/>
      <c r="CR43" t="s">
        <v>1982</v>
      </c>
      <c r="CS43" t="s">
        <v>1983</v>
      </c>
      <c r="CT43" t="s">
        <v>1984</v>
      </c>
      <c r="CU43"/>
      <c r="CV43"/>
      <c r="CW43" t="s">
        <v>1985</v>
      </c>
      <c r="CX43"/>
      <c r="CY43" t="s">
        <v>1986</v>
      </c>
      <c r="CZ43"/>
      <c r="DA43" t="s">
        <v>1987</v>
      </c>
      <c r="DB43" t="s">
        <v>1988</v>
      </c>
      <c r="DC43" t="s">
        <v>1989</v>
      </c>
      <c r="DD43" t="s">
        <v>1990</v>
      </c>
      <c r="DE43" t="s">
        <v>1991</v>
      </c>
      <c r="DF43"/>
      <c r="DG43"/>
      <c r="DH43"/>
      <c r="DI43"/>
      <c r="DJ43"/>
      <c r="DK43"/>
      <c r="DL43"/>
      <c r="DM43"/>
      <c r="DN43"/>
      <c r="DO43"/>
      <c r="DP43"/>
    </row>
    <row r="44" spans="2:120" ht="6.75" customHeight="1">
      <c r="B44" s="95"/>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96"/>
      <c r="AG44"/>
      <c r="AH44" s="138"/>
      <c r="AI44" s="138"/>
      <c r="AJ44" s="138"/>
      <c r="AK44" s="138"/>
      <c r="AL44" s="142" t="str">
        <f t="shared" si="0"/>
        <v/>
      </c>
      <c r="AM44" s="142" t="str">
        <f t="shared" si="1"/>
        <v/>
      </c>
      <c r="AN44"/>
      <c r="AO44"/>
      <c r="AP44">
        <v>42</v>
      </c>
      <c r="AQ44"/>
      <c r="AR44"/>
      <c r="AS44"/>
      <c r="AT44"/>
      <c r="AU44"/>
      <c r="AV44"/>
      <c r="AW44" t="s">
        <v>1992</v>
      </c>
      <c r="AX44" t="s">
        <v>1993</v>
      </c>
      <c r="AY44"/>
      <c r="AZ44"/>
      <c r="BA44" t="s">
        <v>1994</v>
      </c>
      <c r="BB44" t="s">
        <v>1995</v>
      </c>
      <c r="BC44" t="s">
        <v>1996</v>
      </c>
      <c r="BD44" t="s">
        <v>1997</v>
      </c>
      <c r="BE44" t="s">
        <v>1998</v>
      </c>
      <c r="BF44" t="s">
        <v>1999</v>
      </c>
      <c r="BG44"/>
      <c r="BH44"/>
      <c r="BI44" t="s">
        <v>2000</v>
      </c>
      <c r="BJ44" t="s">
        <v>2001</v>
      </c>
      <c r="BK44" t="s">
        <v>2002</v>
      </c>
      <c r="BL44"/>
      <c r="BM44"/>
      <c r="BN44" t="s">
        <v>2003</v>
      </c>
      <c r="BO44"/>
      <c r="BP44" t="s">
        <v>2004</v>
      </c>
      <c r="BQ44"/>
      <c r="BR44" t="s">
        <v>2005</v>
      </c>
      <c r="BS44" t="s">
        <v>2006</v>
      </c>
      <c r="BT44" t="s">
        <v>2007</v>
      </c>
      <c r="BU44" t="s">
        <v>2008</v>
      </c>
      <c r="BV44" t="s">
        <v>2009</v>
      </c>
      <c r="BW44"/>
      <c r="BX44"/>
      <c r="BY44"/>
      <c r="BZ44"/>
      <c r="CA44"/>
      <c r="CB44"/>
      <c r="CC44"/>
      <c r="CD44"/>
      <c r="CE44"/>
      <c r="CF44" t="s">
        <v>2010</v>
      </c>
      <c r="CG44" t="s">
        <v>2011</v>
      </c>
      <c r="CH44"/>
      <c r="CI44"/>
      <c r="CJ44" t="s">
        <v>2012</v>
      </c>
      <c r="CK44" t="s">
        <v>2013</v>
      </c>
      <c r="CL44" t="s">
        <v>2014</v>
      </c>
      <c r="CM44" t="s">
        <v>2015</v>
      </c>
      <c r="CN44" t="s">
        <v>2016</v>
      </c>
      <c r="CO44" t="s">
        <v>2017</v>
      </c>
      <c r="CP44"/>
      <c r="CQ44"/>
      <c r="CR44" t="s">
        <v>2018</v>
      </c>
      <c r="CS44" t="s">
        <v>2019</v>
      </c>
      <c r="CT44" t="s">
        <v>2020</v>
      </c>
      <c r="CU44"/>
      <c r="CV44"/>
      <c r="CW44" t="s">
        <v>2021</v>
      </c>
      <c r="CX44"/>
      <c r="CY44" t="s">
        <v>2022</v>
      </c>
      <c r="CZ44"/>
      <c r="DA44" t="s">
        <v>2023</v>
      </c>
      <c r="DB44" t="s">
        <v>2024</v>
      </c>
      <c r="DC44" t="s">
        <v>2025</v>
      </c>
      <c r="DD44" t="s">
        <v>2026</v>
      </c>
      <c r="DE44" t="s">
        <v>2027</v>
      </c>
      <c r="DF44"/>
      <c r="DG44"/>
      <c r="DH44"/>
      <c r="DI44"/>
      <c r="DJ44"/>
      <c r="DK44"/>
      <c r="DL44"/>
      <c r="DM44"/>
      <c r="DN44"/>
      <c r="DO44"/>
      <c r="DP44"/>
    </row>
    <row r="45" spans="2:120" ht="24" customHeight="1">
      <c r="B45" s="95"/>
      <c r="C45" s="157" t="s">
        <v>2028</v>
      </c>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96"/>
      <c r="AG45"/>
      <c r="AH45" s="138"/>
      <c r="AI45" s="138"/>
      <c r="AJ45" s="138"/>
      <c r="AK45" s="138"/>
      <c r="AL45" s="142" t="str">
        <f t="shared" si="0"/>
        <v/>
      </c>
      <c r="AM45" s="142" t="str">
        <f t="shared" si="1"/>
        <v/>
      </c>
      <c r="AN45"/>
      <c r="AO45"/>
      <c r="AP45">
        <v>43</v>
      </c>
      <c r="AQ45"/>
      <c r="AR45"/>
      <c r="AS45"/>
      <c r="AT45"/>
      <c r="AU45"/>
      <c r="AV45"/>
      <c r="AW45" t="s">
        <v>2029</v>
      </c>
      <c r="AX45" t="s">
        <v>2030</v>
      </c>
      <c r="AY45"/>
      <c r="AZ45"/>
      <c r="BA45" t="s">
        <v>2031</v>
      </c>
      <c r="BB45" t="s">
        <v>2032</v>
      </c>
      <c r="BC45" t="s">
        <v>2033</v>
      </c>
      <c r="BD45" t="s">
        <v>2034</v>
      </c>
      <c r="BE45" t="s">
        <v>2035</v>
      </c>
      <c r="BF45" t="s">
        <v>2036</v>
      </c>
      <c r="BG45"/>
      <c r="BH45"/>
      <c r="BI45" t="s">
        <v>2037</v>
      </c>
      <c r="BJ45" t="s">
        <v>2038</v>
      </c>
      <c r="BK45" t="s">
        <v>2039</v>
      </c>
      <c r="BL45"/>
      <c r="BM45"/>
      <c r="BN45" t="s">
        <v>2040</v>
      </c>
      <c r="BO45"/>
      <c r="BP45" t="s">
        <v>2041</v>
      </c>
      <c r="BQ45"/>
      <c r="BR45" t="s">
        <v>2042</v>
      </c>
      <c r="BS45" t="s">
        <v>2043</v>
      </c>
      <c r="BT45" t="s">
        <v>2044</v>
      </c>
      <c r="BU45" t="s">
        <v>2045</v>
      </c>
      <c r="BV45" t="s">
        <v>2046</v>
      </c>
      <c r="BW45"/>
      <c r="BX45"/>
      <c r="BY45"/>
      <c r="BZ45"/>
      <c r="CA45"/>
      <c r="CB45"/>
      <c r="CC45"/>
      <c r="CD45"/>
      <c r="CE45"/>
      <c r="CF45" t="s">
        <v>2047</v>
      </c>
      <c r="CG45" t="s">
        <v>2048</v>
      </c>
      <c r="CH45"/>
      <c r="CI45"/>
      <c r="CJ45" t="s">
        <v>2049</v>
      </c>
      <c r="CK45" t="s">
        <v>2050</v>
      </c>
      <c r="CL45" t="s">
        <v>2051</v>
      </c>
      <c r="CM45" t="s">
        <v>2052</v>
      </c>
      <c r="CN45" t="s">
        <v>2053</v>
      </c>
      <c r="CO45" t="s">
        <v>2054</v>
      </c>
      <c r="CP45"/>
      <c r="CQ45"/>
      <c r="CR45" t="s">
        <v>2055</v>
      </c>
      <c r="CS45" t="s">
        <v>2056</v>
      </c>
      <c r="CT45" t="s">
        <v>2057</v>
      </c>
      <c r="CU45"/>
      <c r="CV45"/>
      <c r="CW45" t="s">
        <v>2058</v>
      </c>
      <c r="CX45"/>
      <c r="CY45" t="s">
        <v>2059</v>
      </c>
      <c r="CZ45"/>
      <c r="DA45" t="s">
        <v>2060</v>
      </c>
      <c r="DB45" t="s">
        <v>2061</v>
      </c>
      <c r="DC45" t="s">
        <v>2062</v>
      </c>
      <c r="DD45" t="s">
        <v>2063</v>
      </c>
      <c r="DE45" t="s">
        <v>2064</v>
      </c>
      <c r="DF45"/>
      <c r="DG45"/>
      <c r="DH45"/>
      <c r="DI45"/>
      <c r="DJ45"/>
      <c r="DK45"/>
      <c r="DL45"/>
      <c r="DM45"/>
      <c r="DN45"/>
      <c r="DO45"/>
      <c r="DP45"/>
    </row>
    <row r="46" spans="2:120" ht="6.75" customHeight="1">
      <c r="B46" s="95"/>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96"/>
      <c r="AG46"/>
      <c r="AH46" s="138"/>
      <c r="AI46" s="138"/>
      <c r="AJ46" s="138"/>
      <c r="AK46" s="138"/>
      <c r="AL46" s="142" t="str">
        <f t="shared" si="0"/>
        <v/>
      </c>
      <c r="AM46" s="142" t="str">
        <f t="shared" si="1"/>
        <v/>
      </c>
      <c r="AN46"/>
      <c r="AO46"/>
      <c r="AP46">
        <v>44</v>
      </c>
      <c r="AQ46"/>
      <c r="AR46"/>
      <c r="AS46"/>
      <c r="AT46"/>
      <c r="AU46"/>
      <c r="AV46"/>
      <c r="AW46" t="s">
        <v>2065</v>
      </c>
      <c r="AX46" t="s">
        <v>2066</v>
      </c>
      <c r="AY46"/>
      <c r="AZ46"/>
      <c r="BA46" t="s">
        <v>2067</v>
      </c>
      <c r="BB46" t="s">
        <v>2068</v>
      </c>
      <c r="BC46" t="s">
        <v>2069</v>
      </c>
      <c r="BD46" t="s">
        <v>2070</v>
      </c>
      <c r="BE46" t="s">
        <v>2071</v>
      </c>
      <c r="BF46" t="s">
        <v>2072</v>
      </c>
      <c r="BG46"/>
      <c r="BH46"/>
      <c r="BI46" t="s">
        <v>2073</v>
      </c>
      <c r="BJ46" t="s">
        <v>2074</v>
      </c>
      <c r="BK46" t="s">
        <v>2075</v>
      </c>
      <c r="BL46"/>
      <c r="BM46"/>
      <c r="BN46" t="s">
        <v>2076</v>
      </c>
      <c r="BO46"/>
      <c r="BP46" t="s">
        <v>2077</v>
      </c>
      <c r="BQ46"/>
      <c r="BR46" t="s">
        <v>2078</v>
      </c>
      <c r="BS46" t="s">
        <v>2079</v>
      </c>
      <c r="BT46" t="s">
        <v>2080</v>
      </c>
      <c r="BU46" t="s">
        <v>2081</v>
      </c>
      <c r="BV46" t="s">
        <v>2082</v>
      </c>
      <c r="BW46"/>
      <c r="BX46"/>
      <c r="BY46"/>
      <c r="BZ46"/>
      <c r="CA46"/>
      <c r="CB46"/>
      <c r="CC46"/>
      <c r="CD46"/>
      <c r="CE46"/>
      <c r="CF46" t="s">
        <v>2083</v>
      </c>
      <c r="CG46" t="s">
        <v>2084</v>
      </c>
      <c r="CH46"/>
      <c r="CI46"/>
      <c r="CJ46" t="s">
        <v>2023</v>
      </c>
      <c r="CK46" t="s">
        <v>2085</v>
      </c>
      <c r="CL46" t="s">
        <v>2086</v>
      </c>
      <c r="CM46" t="s">
        <v>2087</v>
      </c>
      <c r="CN46" t="s">
        <v>2088</v>
      </c>
      <c r="CO46" t="s">
        <v>2089</v>
      </c>
      <c r="CP46"/>
      <c r="CQ46"/>
      <c r="CR46" t="s">
        <v>2090</v>
      </c>
      <c r="CS46" t="s">
        <v>2091</v>
      </c>
      <c r="CT46" t="s">
        <v>2092</v>
      </c>
      <c r="CU46"/>
      <c r="CV46"/>
      <c r="CW46" t="s">
        <v>2093</v>
      </c>
      <c r="CX46"/>
      <c r="CY46" t="s">
        <v>2094</v>
      </c>
      <c r="CZ46"/>
      <c r="DA46" t="s">
        <v>2095</v>
      </c>
      <c r="DB46" t="s">
        <v>2096</v>
      </c>
      <c r="DC46" t="s">
        <v>2097</v>
      </c>
      <c r="DD46" t="s">
        <v>2098</v>
      </c>
      <c r="DE46" t="s">
        <v>2099</v>
      </c>
      <c r="DF46"/>
      <c r="DG46"/>
      <c r="DH46"/>
      <c r="DI46"/>
      <c r="DJ46"/>
      <c r="DK46"/>
      <c r="DL46"/>
      <c r="DM46"/>
      <c r="DN46"/>
      <c r="DO46"/>
      <c r="DP46"/>
    </row>
    <row r="47" spans="2:120" ht="84" customHeight="1">
      <c r="B47" s="95"/>
      <c r="C47" s="157" t="s">
        <v>2100</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96"/>
      <c r="AG47"/>
      <c r="AH47" s="138"/>
      <c r="AI47" s="138"/>
      <c r="AJ47" s="138"/>
      <c r="AK47" s="138"/>
      <c r="AL47" s="142" t="str">
        <f t="shared" si="0"/>
        <v/>
      </c>
      <c r="AM47" s="142" t="str">
        <f t="shared" si="1"/>
        <v/>
      </c>
      <c r="AN47"/>
      <c r="AO47"/>
      <c r="AP47">
        <v>45</v>
      </c>
      <c r="AQ47"/>
      <c r="AR47"/>
      <c r="AS47"/>
      <c r="AT47"/>
      <c r="AU47"/>
      <c r="AV47"/>
      <c r="AW47" t="s">
        <v>2101</v>
      </c>
      <c r="AX47" t="s">
        <v>2102</v>
      </c>
      <c r="AY47"/>
      <c r="AZ47"/>
      <c r="BA47" t="s">
        <v>2103</v>
      </c>
      <c r="BB47" t="s">
        <v>2104</v>
      </c>
      <c r="BC47" t="s">
        <v>2105</v>
      </c>
      <c r="BD47" t="s">
        <v>2106</v>
      </c>
      <c r="BE47" t="s">
        <v>2107</v>
      </c>
      <c r="BF47" t="s">
        <v>2108</v>
      </c>
      <c r="BG47"/>
      <c r="BH47"/>
      <c r="BI47" t="s">
        <v>2109</v>
      </c>
      <c r="BJ47" t="s">
        <v>2110</v>
      </c>
      <c r="BK47" t="s">
        <v>2111</v>
      </c>
      <c r="BL47"/>
      <c r="BM47"/>
      <c r="BN47" t="s">
        <v>2112</v>
      </c>
      <c r="BO47"/>
      <c r="BP47" t="s">
        <v>2113</v>
      </c>
      <c r="BQ47"/>
      <c r="BR47">
        <v>28099</v>
      </c>
      <c r="BS47" t="s">
        <v>2114</v>
      </c>
      <c r="BT47" t="s">
        <v>2115</v>
      </c>
      <c r="BU47" t="s">
        <v>2116</v>
      </c>
      <c r="BV47" t="s">
        <v>2117</v>
      </c>
      <c r="BW47"/>
      <c r="BX47"/>
      <c r="BY47"/>
      <c r="BZ47"/>
      <c r="CA47"/>
      <c r="CB47"/>
      <c r="CC47"/>
      <c r="CD47"/>
      <c r="CE47"/>
      <c r="CF47" t="s">
        <v>2118</v>
      </c>
      <c r="CG47" t="s">
        <v>1016</v>
      </c>
      <c r="CH47"/>
      <c r="CI47"/>
      <c r="CJ47" t="s">
        <v>2060</v>
      </c>
      <c r="CK47" t="s">
        <v>2119</v>
      </c>
      <c r="CL47" t="s">
        <v>2120</v>
      </c>
      <c r="CM47" t="s">
        <v>2121</v>
      </c>
      <c r="CN47" t="s">
        <v>2122</v>
      </c>
      <c r="CO47" t="s">
        <v>861</v>
      </c>
      <c r="CP47"/>
      <c r="CQ47"/>
      <c r="CR47" t="s">
        <v>2123</v>
      </c>
      <c r="CS47" t="s">
        <v>2124</v>
      </c>
      <c r="CT47" t="s">
        <v>2125</v>
      </c>
      <c r="CU47"/>
      <c r="CV47"/>
      <c r="CW47" t="s">
        <v>2126</v>
      </c>
      <c r="CX47"/>
      <c r="CY47" t="s">
        <v>2127</v>
      </c>
      <c r="CZ47"/>
      <c r="DA47" t="s">
        <v>392</v>
      </c>
      <c r="DB47" t="s">
        <v>2128</v>
      </c>
      <c r="DC47" t="s">
        <v>2129</v>
      </c>
      <c r="DD47" t="s">
        <v>2130</v>
      </c>
      <c r="DE47" t="s">
        <v>1424</v>
      </c>
      <c r="DF47"/>
      <c r="DG47"/>
      <c r="DH47"/>
      <c r="DI47"/>
      <c r="DJ47"/>
      <c r="DK47"/>
      <c r="DL47"/>
      <c r="DM47"/>
      <c r="DN47"/>
      <c r="DO47"/>
      <c r="DP47"/>
    </row>
    <row r="48" spans="2:120" ht="6.75" customHeight="1">
      <c r="B48" s="95"/>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96"/>
      <c r="AG48"/>
      <c r="AH48" s="138"/>
      <c r="AI48" s="138"/>
      <c r="AJ48" s="138"/>
      <c r="AK48" s="138"/>
      <c r="AL48" s="142" t="str">
        <f t="shared" si="0"/>
        <v/>
      </c>
      <c r="AM48" s="142" t="str">
        <f t="shared" si="1"/>
        <v/>
      </c>
      <c r="AN48"/>
      <c r="AO48"/>
      <c r="AP48">
        <v>46</v>
      </c>
      <c r="AQ48"/>
      <c r="AR48"/>
      <c r="AS48"/>
      <c r="AT48"/>
      <c r="AU48"/>
      <c r="AV48"/>
      <c r="AW48" t="s">
        <v>2131</v>
      </c>
      <c r="AX48" t="s">
        <v>2132</v>
      </c>
      <c r="AY48"/>
      <c r="AZ48"/>
      <c r="BA48" t="s">
        <v>2133</v>
      </c>
      <c r="BB48" t="s">
        <v>2134</v>
      </c>
      <c r="BC48" t="s">
        <v>2135</v>
      </c>
      <c r="BD48" t="s">
        <v>2136</v>
      </c>
      <c r="BE48" t="s">
        <v>2137</v>
      </c>
      <c r="BF48" t="s">
        <v>2138</v>
      </c>
      <c r="BG48"/>
      <c r="BH48"/>
      <c r="BI48" t="s">
        <v>2139</v>
      </c>
      <c r="BJ48" t="s">
        <v>2140</v>
      </c>
      <c r="BK48" t="s">
        <v>2141</v>
      </c>
      <c r="BL48"/>
      <c r="BM48"/>
      <c r="BN48" t="s">
        <v>2142</v>
      </c>
      <c r="BO48"/>
      <c r="BP48" t="s">
        <v>2143</v>
      </c>
      <c r="BQ48"/>
      <c r="BR48"/>
      <c r="BS48" t="s">
        <v>2144</v>
      </c>
      <c r="BT48" t="s">
        <v>2145</v>
      </c>
      <c r="BU48" t="s">
        <v>2146</v>
      </c>
      <c r="BV48" t="s">
        <v>2147</v>
      </c>
      <c r="BW48"/>
      <c r="BX48"/>
      <c r="BY48"/>
      <c r="BZ48"/>
      <c r="CA48"/>
      <c r="CB48"/>
      <c r="CC48"/>
      <c r="CD48"/>
      <c r="CE48"/>
      <c r="CF48" t="s">
        <v>2148</v>
      </c>
      <c r="CG48" t="s">
        <v>2149</v>
      </c>
      <c r="CH48"/>
      <c r="CI48"/>
      <c r="CJ48" t="s">
        <v>2150</v>
      </c>
      <c r="CK48" t="s">
        <v>2151</v>
      </c>
      <c r="CL48" t="s">
        <v>2152</v>
      </c>
      <c r="CM48" t="s">
        <v>2153</v>
      </c>
      <c r="CN48" t="s">
        <v>2154</v>
      </c>
      <c r="CO48" t="s">
        <v>2155</v>
      </c>
      <c r="CP48"/>
      <c r="CQ48"/>
      <c r="CR48" t="s">
        <v>2156</v>
      </c>
      <c r="CS48" t="s">
        <v>2157</v>
      </c>
      <c r="CT48" t="s">
        <v>2158</v>
      </c>
      <c r="CU48"/>
      <c r="CV48"/>
      <c r="CW48" t="s">
        <v>2159</v>
      </c>
      <c r="CX48"/>
      <c r="CY48" t="s">
        <v>2160</v>
      </c>
      <c r="CZ48"/>
      <c r="DA48"/>
      <c r="DB48" t="s">
        <v>294</v>
      </c>
      <c r="DC48" t="s">
        <v>2161</v>
      </c>
      <c r="DD48" t="s">
        <v>2162</v>
      </c>
      <c r="DE48" t="s">
        <v>2163</v>
      </c>
      <c r="DF48"/>
      <c r="DG48"/>
      <c r="DH48"/>
      <c r="DI48"/>
      <c r="DJ48"/>
      <c r="DK48"/>
      <c r="DL48"/>
      <c r="DM48"/>
      <c r="DN48"/>
      <c r="DO48"/>
      <c r="DP48"/>
    </row>
    <row r="49" spans="2:120" ht="72" customHeight="1">
      <c r="B49" s="95"/>
      <c r="C49" s="157" t="s">
        <v>2164</v>
      </c>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96"/>
      <c r="AG49"/>
      <c r="AH49" s="138"/>
      <c r="AI49" s="138"/>
      <c r="AJ49" s="138"/>
      <c r="AK49" s="138"/>
      <c r="AL49" s="142" t="str">
        <f t="shared" si="0"/>
        <v/>
      </c>
      <c r="AM49" s="142" t="str">
        <f t="shared" si="1"/>
        <v/>
      </c>
      <c r="AN49"/>
      <c r="AO49"/>
      <c r="AP49">
        <v>47</v>
      </c>
      <c r="AQ49"/>
      <c r="AR49"/>
      <c r="AS49"/>
      <c r="AT49"/>
      <c r="AU49"/>
      <c r="AV49"/>
      <c r="AW49" t="s">
        <v>2165</v>
      </c>
      <c r="AX49" t="s">
        <v>2166</v>
      </c>
      <c r="AY49"/>
      <c r="AZ49"/>
      <c r="BA49" t="s">
        <v>2167</v>
      </c>
      <c r="BB49" t="s">
        <v>2168</v>
      </c>
      <c r="BC49" t="s">
        <v>2169</v>
      </c>
      <c r="BD49" t="s">
        <v>2170</v>
      </c>
      <c r="BE49" t="s">
        <v>2171</v>
      </c>
      <c r="BF49" t="s">
        <v>2172</v>
      </c>
      <c r="BG49"/>
      <c r="BH49"/>
      <c r="BI49" t="s">
        <v>2173</v>
      </c>
      <c r="BJ49" t="s">
        <v>2174</v>
      </c>
      <c r="BK49" t="s">
        <v>2175</v>
      </c>
      <c r="BL49"/>
      <c r="BM49"/>
      <c r="BN49" t="s">
        <v>2176</v>
      </c>
      <c r="BO49"/>
      <c r="BP49" t="s">
        <v>2177</v>
      </c>
      <c r="BQ49"/>
      <c r="BR49"/>
      <c r="BS49" t="s">
        <v>2178</v>
      </c>
      <c r="BT49" t="s">
        <v>2179</v>
      </c>
      <c r="BU49" t="s">
        <v>2180</v>
      </c>
      <c r="BV49" t="s">
        <v>2181</v>
      </c>
      <c r="BW49"/>
      <c r="BX49"/>
      <c r="BY49"/>
      <c r="BZ49"/>
      <c r="CA49"/>
      <c r="CB49"/>
      <c r="CC49"/>
      <c r="CD49"/>
      <c r="CE49"/>
      <c r="CF49" t="s">
        <v>2182</v>
      </c>
      <c r="CG49" t="s">
        <v>989</v>
      </c>
      <c r="CH49"/>
      <c r="CI49"/>
      <c r="CJ49" t="s">
        <v>2183</v>
      </c>
      <c r="CK49" t="s">
        <v>2184</v>
      </c>
      <c r="CL49" t="s">
        <v>2185</v>
      </c>
      <c r="CM49" t="s">
        <v>2186</v>
      </c>
      <c r="CN49" t="s">
        <v>2187</v>
      </c>
      <c r="CO49" t="s">
        <v>911</v>
      </c>
      <c r="CP49"/>
      <c r="CQ49"/>
      <c r="CR49" t="s">
        <v>2188</v>
      </c>
      <c r="CS49" t="s">
        <v>2189</v>
      </c>
      <c r="CT49" t="s">
        <v>2190</v>
      </c>
      <c r="CU49"/>
      <c r="CV49"/>
      <c r="CW49" t="s">
        <v>2191</v>
      </c>
      <c r="CX49"/>
      <c r="CY49" t="s">
        <v>2192</v>
      </c>
      <c r="CZ49"/>
      <c r="DA49"/>
      <c r="DB49" t="s">
        <v>478</v>
      </c>
      <c r="DC49" t="s">
        <v>2193</v>
      </c>
      <c r="DD49" t="s">
        <v>2194</v>
      </c>
      <c r="DE49" t="s">
        <v>2195</v>
      </c>
      <c r="DF49"/>
      <c r="DG49"/>
      <c r="DH49"/>
      <c r="DI49"/>
      <c r="DJ49"/>
      <c r="DK49"/>
      <c r="DL49"/>
      <c r="DM49"/>
      <c r="DN49"/>
      <c r="DO49"/>
      <c r="DP49"/>
    </row>
    <row r="50" spans="2:120" ht="6.75" customHeight="1">
      <c r="B50" s="95"/>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96"/>
      <c r="AG50"/>
      <c r="AH50" s="138"/>
      <c r="AI50" s="138"/>
      <c r="AJ50" s="138"/>
      <c r="AK50" s="138"/>
      <c r="AL50" s="142" t="str">
        <f t="shared" si="0"/>
        <v/>
      </c>
      <c r="AM50" s="142" t="str">
        <f t="shared" si="1"/>
        <v/>
      </c>
      <c r="AN50"/>
      <c r="AO50"/>
      <c r="AP50">
        <v>48</v>
      </c>
      <c r="AQ50"/>
      <c r="AR50"/>
      <c r="AS50"/>
      <c r="AT50"/>
      <c r="AU50"/>
      <c r="AV50"/>
      <c r="AW50" t="s">
        <v>2196</v>
      </c>
      <c r="AX50" t="s">
        <v>2197</v>
      </c>
      <c r="AY50"/>
      <c r="AZ50"/>
      <c r="BA50">
        <v>11099</v>
      </c>
      <c r="BB50" t="s">
        <v>2198</v>
      </c>
      <c r="BC50" t="s">
        <v>2199</v>
      </c>
      <c r="BD50" t="s">
        <v>2200</v>
      </c>
      <c r="BE50" t="s">
        <v>2201</v>
      </c>
      <c r="BF50" t="s">
        <v>2202</v>
      </c>
      <c r="BG50"/>
      <c r="BH50"/>
      <c r="BI50" t="s">
        <v>2203</v>
      </c>
      <c r="BJ50" t="s">
        <v>2204</v>
      </c>
      <c r="BK50" t="s">
        <v>2205</v>
      </c>
      <c r="BL50"/>
      <c r="BM50"/>
      <c r="BN50" t="s">
        <v>2206</v>
      </c>
      <c r="BO50"/>
      <c r="BP50" t="s">
        <v>2207</v>
      </c>
      <c r="BQ50"/>
      <c r="BR50"/>
      <c r="BS50" t="s">
        <v>2208</v>
      </c>
      <c r="BT50" t="s">
        <v>2209</v>
      </c>
      <c r="BU50" t="s">
        <v>2210</v>
      </c>
      <c r="BV50" t="s">
        <v>2211</v>
      </c>
      <c r="BW50"/>
      <c r="BX50"/>
      <c r="BY50"/>
      <c r="BZ50"/>
      <c r="CA50"/>
      <c r="CB50"/>
      <c r="CC50"/>
      <c r="CD50"/>
      <c r="CE50"/>
      <c r="CF50" t="s">
        <v>2212</v>
      </c>
      <c r="CG50" t="s">
        <v>2213</v>
      </c>
      <c r="CH50"/>
      <c r="CI50"/>
      <c r="CJ50" t="s">
        <v>392</v>
      </c>
      <c r="CK50" t="s">
        <v>2214</v>
      </c>
      <c r="CL50" t="s">
        <v>2215</v>
      </c>
      <c r="CM50" t="s">
        <v>2216</v>
      </c>
      <c r="CN50" t="s">
        <v>2217</v>
      </c>
      <c r="CO50" t="s">
        <v>2218</v>
      </c>
      <c r="CP50"/>
      <c r="CQ50"/>
      <c r="CR50" t="s">
        <v>643</v>
      </c>
      <c r="CS50" t="s">
        <v>2219</v>
      </c>
      <c r="CT50" t="s">
        <v>1494</v>
      </c>
      <c r="CU50"/>
      <c r="CV50"/>
      <c r="CW50" t="s">
        <v>2220</v>
      </c>
      <c r="CX50"/>
      <c r="CY50" t="s">
        <v>2221</v>
      </c>
      <c r="CZ50"/>
      <c r="DA50"/>
      <c r="DB50" t="s">
        <v>474</v>
      </c>
      <c r="DC50" t="s">
        <v>2222</v>
      </c>
      <c r="DD50" t="s">
        <v>2223</v>
      </c>
      <c r="DE50" t="s">
        <v>2224</v>
      </c>
      <c r="DF50"/>
      <c r="DG50"/>
      <c r="DH50"/>
      <c r="DI50"/>
      <c r="DJ50"/>
      <c r="DK50"/>
      <c r="DL50"/>
      <c r="DM50"/>
      <c r="DN50"/>
      <c r="DO50"/>
      <c r="DP50"/>
    </row>
    <row r="51" spans="2:120" ht="48" customHeight="1">
      <c r="B51" s="95"/>
      <c r="C51" s="157" t="s">
        <v>2225</v>
      </c>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96"/>
      <c r="AG51"/>
      <c r="AH51" s="138"/>
      <c r="AI51" s="138"/>
      <c r="AJ51" s="138"/>
      <c r="AK51" s="138"/>
      <c r="AL51" s="142" t="str">
        <f t="shared" si="0"/>
        <v/>
      </c>
      <c r="AM51" s="142" t="str">
        <f t="shared" si="1"/>
        <v/>
      </c>
      <c r="AN51"/>
      <c r="AO51"/>
      <c r="AP51">
        <v>49</v>
      </c>
      <c r="AQ51"/>
      <c r="AR51"/>
      <c r="AS51"/>
      <c r="AT51"/>
      <c r="AU51"/>
      <c r="AV51"/>
      <c r="AW51" t="s">
        <v>2226</v>
      </c>
      <c r="AX51" t="s">
        <v>2227</v>
      </c>
      <c r="AY51"/>
      <c r="AZ51"/>
      <c r="BA51"/>
      <c r="BB51" t="s">
        <v>2228</v>
      </c>
      <c r="BC51" t="s">
        <v>2229</v>
      </c>
      <c r="BD51" t="s">
        <v>2230</v>
      </c>
      <c r="BE51" t="s">
        <v>2231</v>
      </c>
      <c r="BF51" t="s">
        <v>2232</v>
      </c>
      <c r="BG51"/>
      <c r="BH51"/>
      <c r="BI51" t="s">
        <v>2233</v>
      </c>
      <c r="BJ51" t="s">
        <v>2234</v>
      </c>
      <c r="BK51" t="s">
        <v>2235</v>
      </c>
      <c r="BL51"/>
      <c r="BM51"/>
      <c r="BN51" t="s">
        <v>2236</v>
      </c>
      <c r="BO51"/>
      <c r="BP51" t="s">
        <v>2237</v>
      </c>
      <c r="BQ51"/>
      <c r="BR51"/>
      <c r="BS51" t="s">
        <v>2238</v>
      </c>
      <c r="BT51" t="s">
        <v>2239</v>
      </c>
      <c r="BU51" t="s">
        <v>2240</v>
      </c>
      <c r="BV51" t="s">
        <v>2241</v>
      </c>
      <c r="BW51"/>
      <c r="BX51"/>
      <c r="BY51"/>
      <c r="BZ51"/>
      <c r="CA51"/>
      <c r="CB51"/>
      <c r="CC51"/>
      <c r="CD51"/>
      <c r="CE51"/>
      <c r="CF51" t="s">
        <v>911</v>
      </c>
      <c r="CG51" t="s">
        <v>2242</v>
      </c>
      <c r="CH51"/>
      <c r="CI51"/>
      <c r="CJ51"/>
      <c r="CK51" t="s">
        <v>2243</v>
      </c>
      <c r="CL51" t="s">
        <v>2244</v>
      </c>
      <c r="CM51" t="s">
        <v>328</v>
      </c>
      <c r="CN51" t="s">
        <v>2245</v>
      </c>
      <c r="CO51" t="s">
        <v>1124</v>
      </c>
      <c r="CP51"/>
      <c r="CQ51"/>
      <c r="CR51" t="s">
        <v>1625</v>
      </c>
      <c r="CS51" t="s">
        <v>2246</v>
      </c>
      <c r="CT51" t="s">
        <v>2247</v>
      </c>
      <c r="CU51"/>
      <c r="CV51"/>
      <c r="CW51" t="s">
        <v>2248</v>
      </c>
      <c r="CX51"/>
      <c r="CY51" t="s">
        <v>2249</v>
      </c>
      <c r="CZ51"/>
      <c r="DA51"/>
      <c r="DB51" t="s">
        <v>2250</v>
      </c>
      <c r="DC51" t="s">
        <v>2251</v>
      </c>
      <c r="DD51" t="s">
        <v>2252</v>
      </c>
      <c r="DE51" t="s">
        <v>2253</v>
      </c>
      <c r="DF51"/>
      <c r="DG51"/>
      <c r="DH51"/>
      <c r="DI51"/>
      <c r="DJ51"/>
      <c r="DK51"/>
      <c r="DL51"/>
      <c r="DM51"/>
      <c r="DN51"/>
      <c r="DO51"/>
      <c r="DP51"/>
    </row>
    <row r="52" spans="2:120" ht="6.75" customHeight="1">
      <c r="B52" s="95"/>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96"/>
      <c r="AG52"/>
      <c r="AH52" s="138"/>
      <c r="AI52" s="138"/>
      <c r="AJ52" s="138"/>
      <c r="AK52" s="138"/>
      <c r="AL52" s="142" t="str">
        <f t="shared" si="0"/>
        <v/>
      </c>
      <c r="AM52" s="142" t="str">
        <f t="shared" si="1"/>
        <v/>
      </c>
      <c r="AN52"/>
      <c r="AO52"/>
      <c r="AP52">
        <v>50</v>
      </c>
      <c r="AQ52"/>
      <c r="AR52"/>
      <c r="AS52"/>
      <c r="AT52"/>
      <c r="AU52"/>
      <c r="AV52"/>
      <c r="AW52" t="s">
        <v>2254</v>
      </c>
      <c r="AX52" t="s">
        <v>2255</v>
      </c>
      <c r="AY52"/>
      <c r="AZ52"/>
      <c r="BA52"/>
      <c r="BB52" t="s">
        <v>2256</v>
      </c>
      <c r="BC52" t="s">
        <v>2257</v>
      </c>
      <c r="BD52" t="s">
        <v>2258</v>
      </c>
      <c r="BE52" t="s">
        <v>2259</v>
      </c>
      <c r="BF52" t="s">
        <v>2260</v>
      </c>
      <c r="BG52"/>
      <c r="BH52"/>
      <c r="BI52" t="s">
        <v>2261</v>
      </c>
      <c r="BJ52" t="s">
        <v>2262</v>
      </c>
      <c r="BK52" t="s">
        <v>2263</v>
      </c>
      <c r="BL52"/>
      <c r="BM52"/>
      <c r="BN52" t="s">
        <v>2264</v>
      </c>
      <c r="BO52"/>
      <c r="BP52" t="s">
        <v>2265</v>
      </c>
      <c r="BQ52"/>
      <c r="BR52"/>
      <c r="BS52" t="s">
        <v>2266</v>
      </c>
      <c r="BT52" t="s">
        <v>2267</v>
      </c>
      <c r="BU52" t="s">
        <v>2268</v>
      </c>
      <c r="BV52" t="s">
        <v>2269</v>
      </c>
      <c r="BW52"/>
      <c r="BX52"/>
      <c r="BY52"/>
      <c r="BZ52"/>
      <c r="CA52"/>
      <c r="CB52"/>
      <c r="CC52"/>
      <c r="CD52"/>
      <c r="CE52"/>
      <c r="CF52" t="s">
        <v>2270</v>
      </c>
      <c r="CG52" t="s">
        <v>2271</v>
      </c>
      <c r="CH52"/>
      <c r="CI52"/>
      <c r="CJ52"/>
      <c r="CK52" t="s">
        <v>2272</v>
      </c>
      <c r="CL52" t="s">
        <v>2273</v>
      </c>
      <c r="CM52" t="s">
        <v>2274</v>
      </c>
      <c r="CN52" t="s">
        <v>2275</v>
      </c>
      <c r="CO52" t="s">
        <v>2276</v>
      </c>
      <c r="CP52"/>
      <c r="CQ52"/>
      <c r="CR52" t="s">
        <v>2277</v>
      </c>
      <c r="CS52" t="s">
        <v>2278</v>
      </c>
      <c r="CT52" t="s">
        <v>2279</v>
      </c>
      <c r="CU52"/>
      <c r="CV52"/>
      <c r="CW52" t="s">
        <v>2280</v>
      </c>
      <c r="CX52"/>
      <c r="CY52" t="s">
        <v>2281</v>
      </c>
      <c r="CZ52"/>
      <c r="DA52"/>
      <c r="DB52" t="s">
        <v>2282</v>
      </c>
      <c r="DC52" t="s">
        <v>2283</v>
      </c>
      <c r="DD52" t="s">
        <v>2284</v>
      </c>
      <c r="DE52" t="s">
        <v>2285</v>
      </c>
      <c r="DF52"/>
      <c r="DG52"/>
      <c r="DH52"/>
      <c r="DI52"/>
      <c r="DJ52"/>
      <c r="DK52"/>
      <c r="DL52"/>
      <c r="DM52"/>
      <c r="DN52"/>
      <c r="DO52"/>
      <c r="DP52"/>
    </row>
    <row r="53" spans="2:120" ht="36" customHeight="1">
      <c r="B53" s="95"/>
      <c r="C53" s="157" t="s">
        <v>2286</v>
      </c>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96"/>
      <c r="AG53"/>
      <c r="AH53" s="138"/>
      <c r="AI53" s="138"/>
      <c r="AJ53" s="138"/>
      <c r="AK53" s="138"/>
      <c r="AL53" s="142" t="str">
        <f t="shared" si="0"/>
        <v/>
      </c>
      <c r="AM53" s="142" t="str">
        <f t="shared" si="1"/>
        <v/>
      </c>
      <c r="AN53"/>
      <c r="AO53"/>
      <c r="AP53">
        <v>51</v>
      </c>
      <c r="AQ53"/>
      <c r="AR53"/>
      <c r="AS53"/>
      <c r="AT53"/>
      <c r="AU53"/>
      <c r="AV53"/>
      <c r="AW53" t="s">
        <v>2287</v>
      </c>
      <c r="AX53" t="s">
        <v>2288</v>
      </c>
      <c r="AY53"/>
      <c r="AZ53"/>
      <c r="BA53"/>
      <c r="BB53" t="s">
        <v>2289</v>
      </c>
      <c r="BC53" t="s">
        <v>2290</v>
      </c>
      <c r="BD53" t="s">
        <v>2291</v>
      </c>
      <c r="BE53" t="s">
        <v>2292</v>
      </c>
      <c r="BF53" t="s">
        <v>2293</v>
      </c>
      <c r="BG53"/>
      <c r="BH53"/>
      <c r="BI53" t="s">
        <v>2294</v>
      </c>
      <c r="BJ53" t="s">
        <v>2295</v>
      </c>
      <c r="BK53" t="s">
        <v>2296</v>
      </c>
      <c r="BL53"/>
      <c r="BM53"/>
      <c r="BN53" t="s">
        <v>2297</v>
      </c>
      <c r="BO53"/>
      <c r="BP53" t="s">
        <v>2298</v>
      </c>
      <c r="BQ53"/>
      <c r="BR53"/>
      <c r="BS53" t="s">
        <v>2299</v>
      </c>
      <c r="BT53" t="s">
        <v>2300</v>
      </c>
      <c r="BU53" t="s">
        <v>2301</v>
      </c>
      <c r="BV53" t="s">
        <v>2302</v>
      </c>
      <c r="BW53"/>
      <c r="BX53"/>
      <c r="BY53"/>
      <c r="BZ53"/>
      <c r="CA53"/>
      <c r="CB53"/>
      <c r="CC53"/>
      <c r="CD53"/>
      <c r="CE53"/>
      <c r="CF53" t="s">
        <v>2303</v>
      </c>
      <c r="CG53" t="s">
        <v>2304</v>
      </c>
      <c r="CH53"/>
      <c r="CI53"/>
      <c r="CJ53"/>
      <c r="CK53" t="s">
        <v>2305</v>
      </c>
      <c r="CL53" t="s">
        <v>2306</v>
      </c>
      <c r="CM53" t="s">
        <v>2307</v>
      </c>
      <c r="CN53" t="s">
        <v>2308</v>
      </c>
      <c r="CO53" t="s">
        <v>2309</v>
      </c>
      <c r="CP53"/>
      <c r="CQ53"/>
      <c r="CR53" t="s">
        <v>2310</v>
      </c>
      <c r="CS53" t="s">
        <v>2311</v>
      </c>
      <c r="CT53" t="s">
        <v>2312</v>
      </c>
      <c r="CU53"/>
      <c r="CV53"/>
      <c r="CW53" t="s">
        <v>2313</v>
      </c>
      <c r="CX53"/>
      <c r="CY53" t="s">
        <v>1292</v>
      </c>
      <c r="CZ53"/>
      <c r="DA53"/>
      <c r="DB53" t="s">
        <v>2314</v>
      </c>
      <c r="DC53" t="s">
        <v>2315</v>
      </c>
      <c r="DD53" t="s">
        <v>2316</v>
      </c>
      <c r="DE53" t="s">
        <v>2317</v>
      </c>
      <c r="DF53"/>
      <c r="DG53"/>
      <c r="DH53"/>
      <c r="DI53"/>
      <c r="DJ53"/>
      <c r="DK53"/>
      <c r="DL53"/>
      <c r="DM53"/>
      <c r="DN53"/>
      <c r="DO53"/>
      <c r="DP53"/>
    </row>
    <row r="54" spans="2:120" ht="6.75" customHeight="1">
      <c r="B54" s="95"/>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96"/>
      <c r="AG54"/>
      <c r="AH54" s="138"/>
      <c r="AI54" s="138"/>
      <c r="AJ54" s="138"/>
      <c r="AK54" s="138"/>
      <c r="AL54" s="142" t="str">
        <f t="shared" si="0"/>
        <v/>
      </c>
      <c r="AM54" s="142" t="str">
        <f t="shared" si="1"/>
        <v/>
      </c>
      <c r="AN54"/>
      <c r="AO54"/>
      <c r="AP54">
        <v>52</v>
      </c>
      <c r="AQ54"/>
      <c r="AR54"/>
      <c r="AS54"/>
      <c r="AT54"/>
      <c r="AU54"/>
      <c r="AV54"/>
      <c r="AW54" t="s">
        <v>2318</v>
      </c>
      <c r="AX54" t="s">
        <v>2319</v>
      </c>
      <c r="AY54"/>
      <c r="AZ54"/>
      <c r="BA54"/>
      <c r="BB54" t="s">
        <v>2320</v>
      </c>
      <c r="BC54" t="s">
        <v>2321</v>
      </c>
      <c r="BD54" t="s">
        <v>2322</v>
      </c>
      <c r="BE54" t="s">
        <v>2323</v>
      </c>
      <c r="BF54" t="s">
        <v>2324</v>
      </c>
      <c r="BG54"/>
      <c r="BH54"/>
      <c r="BI54" t="s">
        <v>2325</v>
      </c>
      <c r="BJ54" t="s">
        <v>2326</v>
      </c>
      <c r="BK54" t="s">
        <v>2327</v>
      </c>
      <c r="BL54"/>
      <c r="BM54"/>
      <c r="BN54" t="s">
        <v>2328</v>
      </c>
      <c r="BO54"/>
      <c r="BP54" t="s">
        <v>2329</v>
      </c>
      <c r="BQ54"/>
      <c r="BR54"/>
      <c r="BS54" t="s">
        <v>2330</v>
      </c>
      <c r="BT54" t="s">
        <v>2331</v>
      </c>
      <c r="BU54" t="s">
        <v>2332</v>
      </c>
      <c r="BV54" t="s">
        <v>2333</v>
      </c>
      <c r="BW54"/>
      <c r="BX54"/>
      <c r="BY54"/>
      <c r="BZ54"/>
      <c r="CA54"/>
      <c r="CB54"/>
      <c r="CC54"/>
      <c r="CD54"/>
      <c r="CE54"/>
      <c r="CF54" t="s">
        <v>2334</v>
      </c>
      <c r="CG54" t="s">
        <v>1018</v>
      </c>
      <c r="CH54"/>
      <c r="CI54"/>
      <c r="CJ54"/>
      <c r="CK54" t="s">
        <v>2335</v>
      </c>
      <c r="CL54" t="s">
        <v>2336</v>
      </c>
      <c r="CM54" t="s">
        <v>2337</v>
      </c>
      <c r="CN54" t="s">
        <v>2338</v>
      </c>
      <c r="CO54" t="s">
        <v>2339</v>
      </c>
      <c r="CP54"/>
      <c r="CQ54"/>
      <c r="CR54" t="s">
        <v>2340</v>
      </c>
      <c r="CS54" t="s">
        <v>2341</v>
      </c>
      <c r="CT54" t="s">
        <v>2342</v>
      </c>
      <c r="CU54"/>
      <c r="CV54"/>
      <c r="CW54" t="s">
        <v>1909</v>
      </c>
      <c r="CX54"/>
      <c r="CY54" t="s">
        <v>877</v>
      </c>
      <c r="CZ54"/>
      <c r="DA54"/>
      <c r="DB54" t="s">
        <v>2343</v>
      </c>
      <c r="DC54" t="s">
        <v>2344</v>
      </c>
      <c r="DD54" t="s">
        <v>2345</v>
      </c>
      <c r="DE54" t="s">
        <v>2346</v>
      </c>
      <c r="DF54"/>
      <c r="DG54"/>
      <c r="DH54"/>
      <c r="DI54"/>
      <c r="DJ54"/>
      <c r="DK54"/>
      <c r="DL54"/>
      <c r="DM54"/>
      <c r="DN54"/>
      <c r="DO54"/>
      <c r="DP54"/>
    </row>
    <row r="55" spans="2:120" ht="72" customHeight="1">
      <c r="B55" s="95"/>
      <c r="C55" s="157" t="s">
        <v>2347</v>
      </c>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96"/>
      <c r="AG55"/>
      <c r="AH55" s="138"/>
      <c r="AI55" s="138"/>
      <c r="AJ55" s="138"/>
      <c r="AK55" s="138"/>
      <c r="AL55" s="142" t="str">
        <f t="shared" si="0"/>
        <v/>
      </c>
      <c r="AM55" s="142" t="str">
        <f t="shared" si="1"/>
        <v/>
      </c>
      <c r="AN55"/>
      <c r="AO55"/>
      <c r="AP55">
        <v>53</v>
      </c>
      <c r="AQ55"/>
      <c r="AR55"/>
      <c r="AS55"/>
      <c r="AT55"/>
      <c r="AU55"/>
      <c r="AV55"/>
      <c r="AW55" t="s">
        <v>2348</v>
      </c>
      <c r="AX55" t="s">
        <v>2349</v>
      </c>
      <c r="AY55"/>
      <c r="AZ55"/>
      <c r="BA55"/>
      <c r="BB55" t="s">
        <v>2350</v>
      </c>
      <c r="BC55" t="s">
        <v>2351</v>
      </c>
      <c r="BD55" t="s">
        <v>2352</v>
      </c>
      <c r="BE55" t="s">
        <v>2353</v>
      </c>
      <c r="BF55" t="s">
        <v>2354</v>
      </c>
      <c r="BG55"/>
      <c r="BH55"/>
      <c r="BI55">
        <v>19099</v>
      </c>
      <c r="BJ55" t="s">
        <v>2355</v>
      </c>
      <c r="BK55" t="s">
        <v>2356</v>
      </c>
      <c r="BL55"/>
      <c r="BM55"/>
      <c r="BN55" t="s">
        <v>2357</v>
      </c>
      <c r="BO55"/>
      <c r="BP55" t="s">
        <v>2358</v>
      </c>
      <c r="BQ55"/>
      <c r="BR55"/>
      <c r="BS55" t="s">
        <v>2359</v>
      </c>
      <c r="BT55" t="s">
        <v>2360</v>
      </c>
      <c r="BU55" t="s">
        <v>2361</v>
      </c>
      <c r="BV55" t="s">
        <v>2362</v>
      </c>
      <c r="BW55"/>
      <c r="BX55"/>
      <c r="BY55"/>
      <c r="BZ55"/>
      <c r="CA55"/>
      <c r="CB55"/>
      <c r="CC55"/>
      <c r="CD55"/>
      <c r="CE55"/>
      <c r="CF55" t="s">
        <v>2363</v>
      </c>
      <c r="CG55" t="s">
        <v>2364</v>
      </c>
      <c r="CH55"/>
      <c r="CI55"/>
      <c r="CJ55"/>
      <c r="CK55" t="s">
        <v>2365</v>
      </c>
      <c r="CL55" t="s">
        <v>2366</v>
      </c>
      <c r="CM55" t="s">
        <v>2367</v>
      </c>
      <c r="CN55" t="s">
        <v>2368</v>
      </c>
      <c r="CO55" t="s">
        <v>474</v>
      </c>
      <c r="CP55"/>
      <c r="CQ55"/>
      <c r="CR55" t="s">
        <v>392</v>
      </c>
      <c r="CS55" t="s">
        <v>2369</v>
      </c>
      <c r="CT55" t="s">
        <v>2370</v>
      </c>
      <c r="CU55"/>
      <c r="CV55"/>
      <c r="CW55" t="s">
        <v>2371</v>
      </c>
      <c r="CX55"/>
      <c r="CY55" t="s">
        <v>2372</v>
      </c>
      <c r="CZ55"/>
      <c r="DA55"/>
      <c r="DB55" t="s">
        <v>2373</v>
      </c>
      <c r="DC55" t="s">
        <v>2374</v>
      </c>
      <c r="DD55" t="s">
        <v>2375</v>
      </c>
      <c r="DE55" t="s">
        <v>2376</v>
      </c>
      <c r="DF55"/>
      <c r="DG55"/>
      <c r="DH55"/>
      <c r="DI55"/>
      <c r="DJ55"/>
      <c r="DK55"/>
      <c r="DL55"/>
      <c r="DM55"/>
      <c r="DN55"/>
      <c r="DO55"/>
      <c r="DP55"/>
    </row>
    <row r="56" spans="2:120" ht="6.75" customHeight="1">
      <c r="B56" s="95"/>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96"/>
      <c r="AG56"/>
      <c r="AH56" s="138"/>
      <c r="AI56" s="138"/>
      <c r="AJ56" s="138"/>
      <c r="AK56" s="138"/>
      <c r="AL56" s="142" t="str">
        <f t="shared" si="0"/>
        <v/>
      </c>
      <c r="AM56" s="142" t="str">
        <f t="shared" si="1"/>
        <v/>
      </c>
      <c r="AN56"/>
      <c r="AO56"/>
      <c r="AP56">
        <v>54</v>
      </c>
      <c r="AQ56"/>
      <c r="AR56"/>
      <c r="AS56"/>
      <c r="AT56"/>
      <c r="AU56"/>
      <c r="AV56"/>
      <c r="AW56" t="s">
        <v>2377</v>
      </c>
      <c r="AX56" t="s">
        <v>2378</v>
      </c>
      <c r="AY56"/>
      <c r="AZ56"/>
      <c r="BA56"/>
      <c r="BB56" t="s">
        <v>2379</v>
      </c>
      <c r="BC56" t="s">
        <v>2380</v>
      </c>
      <c r="BD56" t="s">
        <v>2381</v>
      </c>
      <c r="BE56" t="s">
        <v>2382</v>
      </c>
      <c r="BF56" t="s">
        <v>2383</v>
      </c>
      <c r="BG56"/>
      <c r="BH56"/>
      <c r="BI56"/>
      <c r="BJ56" t="s">
        <v>2384</v>
      </c>
      <c r="BK56" t="s">
        <v>2385</v>
      </c>
      <c r="BL56"/>
      <c r="BM56"/>
      <c r="BN56" t="s">
        <v>2386</v>
      </c>
      <c r="BO56"/>
      <c r="BP56" t="s">
        <v>2387</v>
      </c>
      <c r="BQ56"/>
      <c r="BR56"/>
      <c r="BS56" t="s">
        <v>2388</v>
      </c>
      <c r="BT56" t="s">
        <v>2389</v>
      </c>
      <c r="BU56" t="s">
        <v>2390</v>
      </c>
      <c r="BV56" t="s">
        <v>2391</v>
      </c>
      <c r="BW56"/>
      <c r="BX56"/>
      <c r="BY56"/>
      <c r="BZ56"/>
      <c r="CA56"/>
      <c r="CB56"/>
      <c r="CC56"/>
      <c r="CD56"/>
      <c r="CE56"/>
      <c r="CF56" t="s">
        <v>2392</v>
      </c>
      <c r="CG56" t="s">
        <v>2393</v>
      </c>
      <c r="CH56"/>
      <c r="CI56"/>
      <c r="CJ56"/>
      <c r="CK56" t="s">
        <v>2394</v>
      </c>
      <c r="CL56" t="s">
        <v>2395</v>
      </c>
      <c r="CM56" t="s">
        <v>2396</v>
      </c>
      <c r="CN56" t="s">
        <v>1465</v>
      </c>
      <c r="CO56" t="s">
        <v>2397</v>
      </c>
      <c r="CP56"/>
      <c r="CQ56"/>
      <c r="CR56"/>
      <c r="CS56" t="s">
        <v>2398</v>
      </c>
      <c r="CT56" t="s">
        <v>2399</v>
      </c>
      <c r="CU56"/>
      <c r="CV56"/>
      <c r="CW56" t="s">
        <v>2400</v>
      </c>
      <c r="CX56"/>
      <c r="CY56" t="s">
        <v>2401</v>
      </c>
      <c r="CZ56"/>
      <c r="DA56"/>
      <c r="DB56" t="s">
        <v>2402</v>
      </c>
      <c r="DC56" t="s">
        <v>2403</v>
      </c>
      <c r="DD56" t="s">
        <v>2404</v>
      </c>
      <c r="DE56" t="s">
        <v>2405</v>
      </c>
      <c r="DF56"/>
      <c r="DG56"/>
      <c r="DH56"/>
      <c r="DI56"/>
      <c r="DJ56"/>
      <c r="DK56"/>
      <c r="DL56"/>
      <c r="DM56"/>
      <c r="DN56"/>
      <c r="DO56"/>
      <c r="DP56"/>
    </row>
    <row r="57" spans="2:120" ht="60" customHeight="1">
      <c r="B57" s="95"/>
      <c r="C57" s="157" t="s">
        <v>2406</v>
      </c>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96"/>
      <c r="AG57"/>
      <c r="AH57" s="138"/>
      <c r="AI57" s="138"/>
      <c r="AJ57" s="138"/>
      <c r="AK57" s="138"/>
      <c r="AL57" s="142" t="str">
        <f t="shared" si="0"/>
        <v/>
      </c>
      <c r="AM57" s="142" t="str">
        <f t="shared" si="1"/>
        <v/>
      </c>
      <c r="AN57"/>
      <c r="AO57"/>
      <c r="AP57">
        <v>55</v>
      </c>
      <c r="AQ57"/>
      <c r="AR57"/>
      <c r="AS57"/>
      <c r="AT57"/>
      <c r="AU57"/>
      <c r="AV57"/>
      <c r="AW57" t="s">
        <v>2407</v>
      </c>
      <c r="AX57" t="s">
        <v>2408</v>
      </c>
      <c r="AY57"/>
      <c r="AZ57"/>
      <c r="BA57"/>
      <c r="BB57" t="s">
        <v>2409</v>
      </c>
      <c r="BC57" t="s">
        <v>2410</v>
      </c>
      <c r="BD57" t="s">
        <v>2411</v>
      </c>
      <c r="BE57" t="s">
        <v>2412</v>
      </c>
      <c r="BF57" t="s">
        <v>2413</v>
      </c>
      <c r="BG57"/>
      <c r="BH57"/>
      <c r="BI57"/>
      <c r="BJ57" t="s">
        <v>2414</v>
      </c>
      <c r="BK57" t="s">
        <v>2415</v>
      </c>
      <c r="BL57"/>
      <c r="BM57"/>
      <c r="BN57" t="s">
        <v>2416</v>
      </c>
      <c r="BO57"/>
      <c r="BP57" t="s">
        <v>2417</v>
      </c>
      <c r="BQ57"/>
      <c r="BR57"/>
      <c r="BS57" t="s">
        <v>2418</v>
      </c>
      <c r="BT57" t="s">
        <v>2419</v>
      </c>
      <c r="BU57" t="s">
        <v>2420</v>
      </c>
      <c r="BV57" t="s">
        <v>2421</v>
      </c>
      <c r="BW57"/>
      <c r="BX57"/>
      <c r="BY57"/>
      <c r="BZ57"/>
      <c r="CA57"/>
      <c r="CB57"/>
      <c r="CC57"/>
      <c r="CD57"/>
      <c r="CE57"/>
      <c r="CF57" t="s">
        <v>1871</v>
      </c>
      <c r="CG57" t="s">
        <v>2422</v>
      </c>
      <c r="CH57"/>
      <c r="CI57"/>
      <c r="CJ57"/>
      <c r="CK57" t="s">
        <v>2423</v>
      </c>
      <c r="CL57" t="s">
        <v>2424</v>
      </c>
      <c r="CM57" t="s">
        <v>2425</v>
      </c>
      <c r="CN57" t="s">
        <v>1784</v>
      </c>
      <c r="CO57" t="s">
        <v>989</v>
      </c>
      <c r="CP57"/>
      <c r="CQ57"/>
      <c r="CR57"/>
      <c r="CS57" t="s">
        <v>2426</v>
      </c>
      <c r="CT57" t="s">
        <v>2427</v>
      </c>
      <c r="CU57"/>
      <c r="CV57"/>
      <c r="CW57" t="s">
        <v>2428</v>
      </c>
      <c r="CX57"/>
      <c r="CY57" t="s">
        <v>2429</v>
      </c>
      <c r="CZ57"/>
      <c r="DA57"/>
      <c r="DB57" t="s">
        <v>2430</v>
      </c>
      <c r="DC57" t="s">
        <v>2431</v>
      </c>
      <c r="DD57" t="s">
        <v>2432</v>
      </c>
      <c r="DE57" t="s">
        <v>1909</v>
      </c>
      <c r="DF57"/>
      <c r="DG57"/>
      <c r="DH57"/>
      <c r="DI57"/>
      <c r="DJ57"/>
      <c r="DK57"/>
      <c r="DL57"/>
      <c r="DM57"/>
      <c r="DN57"/>
      <c r="DO57"/>
      <c r="DP57"/>
    </row>
    <row r="58" spans="2:120" ht="6.75" customHeight="1">
      <c r="B58" s="95"/>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96"/>
      <c r="AG58"/>
      <c r="AH58" s="138"/>
      <c r="AI58" s="138"/>
      <c r="AJ58" s="138"/>
      <c r="AK58" s="138"/>
      <c r="AL58" s="142" t="str">
        <f t="shared" si="0"/>
        <v/>
      </c>
      <c r="AM58" s="142" t="str">
        <f t="shared" si="1"/>
        <v/>
      </c>
      <c r="AN58"/>
      <c r="AO58"/>
      <c r="AP58">
        <v>56</v>
      </c>
      <c r="AQ58"/>
      <c r="AR58"/>
      <c r="AS58"/>
      <c r="AT58"/>
      <c r="AU58"/>
      <c r="AV58"/>
      <c r="AW58" t="s">
        <v>2433</v>
      </c>
      <c r="AX58" t="s">
        <v>2434</v>
      </c>
      <c r="AY58"/>
      <c r="AZ58"/>
      <c r="BA58"/>
      <c r="BB58" t="s">
        <v>2435</v>
      </c>
      <c r="BC58" t="s">
        <v>2436</v>
      </c>
      <c r="BD58" t="s">
        <v>2437</v>
      </c>
      <c r="BE58" t="s">
        <v>2438</v>
      </c>
      <c r="BF58" t="s">
        <v>2439</v>
      </c>
      <c r="BG58"/>
      <c r="BH58"/>
      <c r="BI58"/>
      <c r="BJ58" t="s">
        <v>2440</v>
      </c>
      <c r="BK58" t="s">
        <v>2441</v>
      </c>
      <c r="BL58"/>
      <c r="BM58"/>
      <c r="BN58" t="s">
        <v>2442</v>
      </c>
      <c r="BO58"/>
      <c r="BP58" t="s">
        <v>2443</v>
      </c>
      <c r="BQ58"/>
      <c r="BR58"/>
      <c r="BS58" t="s">
        <v>2444</v>
      </c>
      <c r="BT58" t="s">
        <v>2445</v>
      </c>
      <c r="BU58" t="s">
        <v>2446</v>
      </c>
      <c r="BV58" t="s">
        <v>2447</v>
      </c>
      <c r="BW58"/>
      <c r="BX58"/>
      <c r="BY58"/>
      <c r="BZ58"/>
      <c r="CA58"/>
      <c r="CB58"/>
      <c r="CC58"/>
      <c r="CD58"/>
      <c r="CE58"/>
      <c r="CF58" t="s">
        <v>2448</v>
      </c>
      <c r="CG58" t="s">
        <v>2449</v>
      </c>
      <c r="CH58"/>
      <c r="CI58"/>
      <c r="CJ58"/>
      <c r="CK58" t="s">
        <v>2450</v>
      </c>
      <c r="CL58" t="s">
        <v>2451</v>
      </c>
      <c r="CM58" t="s">
        <v>1833</v>
      </c>
      <c r="CN58" t="s">
        <v>2452</v>
      </c>
      <c r="CO58" t="s">
        <v>2453</v>
      </c>
      <c r="CP58"/>
      <c r="CQ58"/>
      <c r="CR58"/>
      <c r="CS58" t="s">
        <v>2454</v>
      </c>
      <c r="CT58" t="s">
        <v>2455</v>
      </c>
      <c r="CU58"/>
      <c r="CV58"/>
      <c r="CW58" t="s">
        <v>1898</v>
      </c>
      <c r="CX58"/>
      <c r="CY58" t="s">
        <v>2456</v>
      </c>
      <c r="CZ58"/>
      <c r="DA58"/>
      <c r="DB58" t="s">
        <v>2457</v>
      </c>
      <c r="DC58" t="s">
        <v>2458</v>
      </c>
      <c r="DD58" t="s">
        <v>2459</v>
      </c>
      <c r="DE58" t="s">
        <v>2460</v>
      </c>
      <c r="DF58"/>
      <c r="DG58"/>
      <c r="DH58"/>
      <c r="DI58"/>
      <c r="DJ58"/>
      <c r="DK58"/>
      <c r="DL58"/>
      <c r="DM58"/>
      <c r="DN58"/>
      <c r="DO58"/>
      <c r="DP58"/>
    </row>
    <row r="59" spans="2:120" ht="15" customHeight="1">
      <c r="B59" s="95"/>
      <c r="C59" s="157" t="s">
        <v>2461</v>
      </c>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96"/>
      <c r="AG59"/>
      <c r="AH59" s="138"/>
      <c r="AI59" s="138"/>
      <c r="AJ59" s="138"/>
      <c r="AK59" s="138"/>
      <c r="AL59" s="142" t="str">
        <f t="shared" si="0"/>
        <v/>
      </c>
      <c r="AM59" s="142" t="str">
        <f t="shared" si="1"/>
        <v/>
      </c>
      <c r="AN59"/>
      <c r="AO59"/>
      <c r="AP59">
        <v>57</v>
      </c>
      <c r="AQ59"/>
      <c r="AR59"/>
      <c r="AS59"/>
      <c r="AT59"/>
      <c r="AU59"/>
      <c r="AV59"/>
      <c r="AW59" t="s">
        <v>2462</v>
      </c>
      <c r="AX59" t="s">
        <v>2463</v>
      </c>
      <c r="AY59"/>
      <c r="AZ59"/>
      <c r="BA59"/>
      <c r="BB59" t="s">
        <v>2464</v>
      </c>
      <c r="BC59" t="s">
        <v>2465</v>
      </c>
      <c r="BD59" t="s">
        <v>2466</v>
      </c>
      <c r="BE59" t="s">
        <v>2467</v>
      </c>
      <c r="BF59" t="s">
        <v>2468</v>
      </c>
      <c r="BG59"/>
      <c r="BH59"/>
      <c r="BI59"/>
      <c r="BJ59" t="s">
        <v>2469</v>
      </c>
      <c r="BK59" t="s">
        <v>2470</v>
      </c>
      <c r="BL59"/>
      <c r="BM59"/>
      <c r="BN59" t="s">
        <v>2471</v>
      </c>
      <c r="BO59"/>
      <c r="BP59" t="s">
        <v>2472</v>
      </c>
      <c r="BQ59"/>
      <c r="BR59"/>
      <c r="BS59" t="s">
        <v>2473</v>
      </c>
      <c r="BT59" t="s">
        <v>2474</v>
      </c>
      <c r="BU59" t="s">
        <v>2475</v>
      </c>
      <c r="BV59" t="s">
        <v>2476</v>
      </c>
      <c r="BW59"/>
      <c r="BX59"/>
      <c r="BY59"/>
      <c r="BZ59"/>
      <c r="CA59"/>
      <c r="CB59"/>
      <c r="CC59"/>
      <c r="CD59"/>
      <c r="CE59"/>
      <c r="CF59" t="s">
        <v>2477</v>
      </c>
      <c r="CG59" t="s">
        <v>877</v>
      </c>
      <c r="CH59"/>
      <c r="CI59"/>
      <c r="CJ59"/>
      <c r="CK59" t="s">
        <v>2478</v>
      </c>
      <c r="CL59" t="s">
        <v>2479</v>
      </c>
      <c r="CM59" t="s">
        <v>871</v>
      </c>
      <c r="CN59" t="s">
        <v>989</v>
      </c>
      <c r="CO59" t="s">
        <v>2480</v>
      </c>
      <c r="CP59"/>
      <c r="CQ59"/>
      <c r="CR59"/>
      <c r="CS59" t="s">
        <v>2481</v>
      </c>
      <c r="CT59" t="s">
        <v>2482</v>
      </c>
      <c r="CU59"/>
      <c r="CV59"/>
      <c r="CW59" t="s">
        <v>2483</v>
      </c>
      <c r="CX59"/>
      <c r="CY59" t="s">
        <v>2484</v>
      </c>
      <c r="CZ59"/>
      <c r="DA59"/>
      <c r="DB59" t="s">
        <v>2485</v>
      </c>
      <c r="DC59" t="s">
        <v>2486</v>
      </c>
      <c r="DD59" t="s">
        <v>2487</v>
      </c>
      <c r="DE59" t="s">
        <v>1633</v>
      </c>
      <c r="DF59"/>
      <c r="DG59"/>
      <c r="DH59"/>
      <c r="DI59"/>
      <c r="DJ59"/>
      <c r="DK59"/>
      <c r="DL59"/>
      <c r="DM59"/>
      <c r="DN59"/>
      <c r="DO59"/>
      <c r="DP59"/>
    </row>
    <row r="60" spans="2:120" ht="6.75" customHeight="1">
      <c r="B60" s="95"/>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96"/>
      <c r="AG60"/>
      <c r="AH60" s="138"/>
      <c r="AI60" s="138"/>
      <c r="AJ60" s="138"/>
      <c r="AK60" s="138"/>
      <c r="AL60" s="142" t="str">
        <f t="shared" si="0"/>
        <v/>
      </c>
      <c r="AM60" s="142" t="str">
        <f t="shared" si="1"/>
        <v/>
      </c>
      <c r="AN60"/>
      <c r="AO60"/>
      <c r="AP60">
        <v>58</v>
      </c>
      <c r="AQ60"/>
      <c r="AR60"/>
      <c r="AS60"/>
      <c r="AT60"/>
      <c r="AU60"/>
      <c r="AV60"/>
      <c r="AW60" t="s">
        <v>2488</v>
      </c>
      <c r="AX60" t="s">
        <v>2489</v>
      </c>
      <c r="AY60"/>
      <c r="AZ60"/>
      <c r="BA60"/>
      <c r="BB60" t="s">
        <v>2490</v>
      </c>
      <c r="BC60" t="s">
        <v>2491</v>
      </c>
      <c r="BD60" t="s">
        <v>2492</v>
      </c>
      <c r="BE60" t="s">
        <v>2493</v>
      </c>
      <c r="BF60" t="s">
        <v>2494</v>
      </c>
      <c r="BG60"/>
      <c r="BH60"/>
      <c r="BI60"/>
      <c r="BJ60" t="s">
        <v>2495</v>
      </c>
      <c r="BK60" t="s">
        <v>2496</v>
      </c>
      <c r="BL60"/>
      <c r="BM60"/>
      <c r="BN60" t="s">
        <v>2497</v>
      </c>
      <c r="BO60"/>
      <c r="BP60" t="s">
        <v>2498</v>
      </c>
      <c r="BQ60"/>
      <c r="BR60"/>
      <c r="BS60" t="s">
        <v>2499</v>
      </c>
      <c r="BT60" t="s">
        <v>2500</v>
      </c>
      <c r="BU60" t="s">
        <v>2501</v>
      </c>
      <c r="BV60" t="s">
        <v>2502</v>
      </c>
      <c r="BW60"/>
      <c r="BX60"/>
      <c r="BY60"/>
      <c r="BZ60"/>
      <c r="CA60"/>
      <c r="CB60"/>
      <c r="CC60"/>
      <c r="CD60"/>
      <c r="CE60"/>
      <c r="CF60" t="s">
        <v>2503</v>
      </c>
      <c r="CG60" t="s">
        <v>2504</v>
      </c>
      <c r="CH60"/>
      <c r="CI60"/>
      <c r="CJ60"/>
      <c r="CK60" t="s">
        <v>2505</v>
      </c>
      <c r="CL60" t="s">
        <v>2506</v>
      </c>
      <c r="CM60" t="s">
        <v>2507</v>
      </c>
      <c r="CN60" t="s">
        <v>2508</v>
      </c>
      <c r="CO60" t="s">
        <v>2509</v>
      </c>
      <c r="CP60"/>
      <c r="CQ60"/>
      <c r="CR60"/>
      <c r="CS60" t="s">
        <v>2510</v>
      </c>
      <c r="CT60" t="s">
        <v>2511</v>
      </c>
      <c r="CU60"/>
      <c r="CV60"/>
      <c r="CW60" t="s">
        <v>2512</v>
      </c>
      <c r="CX60"/>
      <c r="CY60" t="s">
        <v>2513</v>
      </c>
      <c r="CZ60"/>
      <c r="DA60"/>
      <c r="DB60" t="s">
        <v>2514</v>
      </c>
      <c r="DC60" t="s">
        <v>2515</v>
      </c>
      <c r="DD60" t="s">
        <v>2516</v>
      </c>
      <c r="DE60" t="s">
        <v>2517</v>
      </c>
      <c r="DF60"/>
      <c r="DG60"/>
      <c r="DH60"/>
      <c r="DI60"/>
      <c r="DJ60"/>
      <c r="DK60"/>
      <c r="DL60"/>
      <c r="DM60"/>
      <c r="DN60"/>
      <c r="DO60"/>
      <c r="DP60"/>
    </row>
    <row r="61" spans="2:120" ht="84" customHeight="1">
      <c r="B61" s="95"/>
      <c r="C61" s="43"/>
      <c r="D61" s="157" t="s">
        <v>2518</v>
      </c>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96"/>
      <c r="AG61"/>
      <c r="AH61" s="138"/>
      <c r="AI61" s="138"/>
      <c r="AJ61" s="138"/>
      <c r="AK61" s="138"/>
      <c r="AL61" s="142" t="str">
        <f t="shared" si="0"/>
        <v/>
      </c>
      <c r="AM61" s="142" t="str">
        <f t="shared" si="1"/>
        <v/>
      </c>
      <c r="AN61"/>
      <c r="AO61"/>
      <c r="AP61">
        <v>59</v>
      </c>
      <c r="AQ61"/>
      <c r="AR61"/>
      <c r="AS61"/>
      <c r="AT61"/>
      <c r="AU61"/>
      <c r="AV61"/>
      <c r="AW61" t="s">
        <v>2519</v>
      </c>
      <c r="AX61" t="s">
        <v>2520</v>
      </c>
      <c r="AY61"/>
      <c r="AZ61"/>
      <c r="BA61"/>
      <c r="BB61" t="s">
        <v>2521</v>
      </c>
      <c r="BC61" t="s">
        <v>2522</v>
      </c>
      <c r="BD61" t="s">
        <v>2523</v>
      </c>
      <c r="BE61" t="s">
        <v>2524</v>
      </c>
      <c r="BF61" t="s">
        <v>2525</v>
      </c>
      <c r="BG61"/>
      <c r="BH61"/>
      <c r="BI61"/>
      <c r="BJ61" t="s">
        <v>2526</v>
      </c>
      <c r="BK61" t="s">
        <v>2527</v>
      </c>
      <c r="BL61"/>
      <c r="BM61"/>
      <c r="BN61" t="s">
        <v>2528</v>
      </c>
      <c r="BO61"/>
      <c r="BP61" t="s">
        <v>2529</v>
      </c>
      <c r="BQ61"/>
      <c r="BR61"/>
      <c r="BS61" t="s">
        <v>2530</v>
      </c>
      <c r="BT61" t="s">
        <v>2531</v>
      </c>
      <c r="BU61" t="s">
        <v>2532</v>
      </c>
      <c r="BV61" t="s">
        <v>2533</v>
      </c>
      <c r="BW61"/>
      <c r="BX61"/>
      <c r="BY61"/>
      <c r="BZ61"/>
      <c r="CA61"/>
      <c r="CB61"/>
      <c r="CC61"/>
      <c r="CD61"/>
      <c r="CE61"/>
      <c r="CF61" t="s">
        <v>2534</v>
      </c>
      <c r="CG61" t="s">
        <v>2535</v>
      </c>
      <c r="CH61"/>
      <c r="CI61"/>
      <c r="CJ61"/>
      <c r="CK61" t="s">
        <v>2536</v>
      </c>
      <c r="CL61" t="s">
        <v>2537</v>
      </c>
      <c r="CM61" t="s">
        <v>2538</v>
      </c>
      <c r="CN61" t="s">
        <v>2539</v>
      </c>
      <c r="CO61" t="s">
        <v>2540</v>
      </c>
      <c r="CP61"/>
      <c r="CQ61"/>
      <c r="CR61"/>
      <c r="CS61" t="s">
        <v>2541</v>
      </c>
      <c r="CT61" t="s">
        <v>2542</v>
      </c>
      <c r="CU61"/>
      <c r="CV61"/>
      <c r="CW61" t="s">
        <v>2543</v>
      </c>
      <c r="CX61"/>
      <c r="CY61" t="s">
        <v>2544</v>
      </c>
      <c r="CZ61"/>
      <c r="DA61"/>
      <c r="DB61" t="s">
        <v>2545</v>
      </c>
      <c r="DC61" t="s">
        <v>2546</v>
      </c>
      <c r="DD61" t="s">
        <v>2547</v>
      </c>
      <c r="DE61" t="s">
        <v>2548</v>
      </c>
      <c r="DF61"/>
      <c r="DG61"/>
      <c r="DH61"/>
      <c r="DI61"/>
      <c r="DJ61"/>
      <c r="DK61"/>
      <c r="DL61"/>
      <c r="DM61"/>
      <c r="DN61"/>
      <c r="DO61"/>
      <c r="DP61"/>
    </row>
    <row r="62" spans="2:120" ht="6.75" customHeight="1">
      <c r="B62" s="95"/>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96"/>
      <c r="AG62"/>
      <c r="AH62" s="138"/>
      <c r="AI62" s="138"/>
      <c r="AJ62" s="138"/>
      <c r="AK62" s="138"/>
      <c r="AL62" s="142" t="str">
        <f t="shared" si="0"/>
        <v/>
      </c>
      <c r="AM62" s="142" t="str">
        <f t="shared" si="1"/>
        <v/>
      </c>
      <c r="AN62"/>
      <c r="AO62"/>
      <c r="AP62">
        <v>60</v>
      </c>
      <c r="AQ62"/>
      <c r="AR62"/>
      <c r="AS62"/>
      <c r="AT62"/>
      <c r="AU62"/>
      <c r="AV62"/>
      <c r="AW62" t="s">
        <v>2549</v>
      </c>
      <c r="AX62" t="s">
        <v>2550</v>
      </c>
      <c r="AY62"/>
      <c r="AZ62"/>
      <c r="BA62"/>
      <c r="BB62" t="s">
        <v>2551</v>
      </c>
      <c r="BC62" t="s">
        <v>2552</v>
      </c>
      <c r="BD62" t="s">
        <v>2553</v>
      </c>
      <c r="BE62" t="s">
        <v>2554</v>
      </c>
      <c r="BF62" t="s">
        <v>2555</v>
      </c>
      <c r="BG62"/>
      <c r="BH62"/>
      <c r="BI62"/>
      <c r="BJ62" t="s">
        <v>2556</v>
      </c>
      <c r="BK62" t="s">
        <v>2557</v>
      </c>
      <c r="BL62"/>
      <c r="BM62"/>
      <c r="BN62">
        <v>24099</v>
      </c>
      <c r="BO62"/>
      <c r="BP62" t="s">
        <v>2558</v>
      </c>
      <c r="BQ62"/>
      <c r="BR62"/>
      <c r="BS62" t="s">
        <v>2559</v>
      </c>
      <c r="BT62" t="s">
        <v>2560</v>
      </c>
      <c r="BU62" t="s">
        <v>2561</v>
      </c>
      <c r="BV62">
        <v>32099</v>
      </c>
      <c r="BW62"/>
      <c r="BX62"/>
      <c r="BY62"/>
      <c r="BZ62"/>
      <c r="CA62"/>
      <c r="CB62"/>
      <c r="CC62"/>
      <c r="CD62"/>
      <c r="CE62"/>
      <c r="CF62" t="s">
        <v>2562</v>
      </c>
      <c r="CG62" t="s">
        <v>2563</v>
      </c>
      <c r="CH62"/>
      <c r="CI62"/>
      <c r="CJ62"/>
      <c r="CK62" t="s">
        <v>2564</v>
      </c>
      <c r="CL62" t="s">
        <v>2565</v>
      </c>
      <c r="CM62" t="s">
        <v>2566</v>
      </c>
      <c r="CN62" t="s">
        <v>2567</v>
      </c>
      <c r="CO62" t="s">
        <v>2568</v>
      </c>
      <c r="CP62"/>
      <c r="CQ62"/>
      <c r="CR62"/>
      <c r="CS62" t="s">
        <v>2569</v>
      </c>
      <c r="CT62" t="s">
        <v>2570</v>
      </c>
      <c r="CU62"/>
      <c r="CV62"/>
      <c r="CW62" t="s">
        <v>392</v>
      </c>
      <c r="CX62"/>
      <c r="CY62" t="s">
        <v>2571</v>
      </c>
      <c r="CZ62"/>
      <c r="DA62"/>
      <c r="DB62" t="s">
        <v>2572</v>
      </c>
      <c r="DC62" t="s">
        <v>2573</v>
      </c>
      <c r="DD62" t="s">
        <v>1404</v>
      </c>
      <c r="DE62" t="s">
        <v>392</v>
      </c>
      <c r="DF62"/>
      <c r="DG62"/>
      <c r="DH62"/>
      <c r="DI62"/>
      <c r="DJ62"/>
      <c r="DK62"/>
      <c r="DL62"/>
      <c r="DM62"/>
      <c r="DN62"/>
      <c r="DO62"/>
      <c r="DP62"/>
    </row>
    <row r="63" spans="2:120" ht="15" customHeight="1">
      <c r="B63" s="95"/>
      <c r="C63" s="157" t="s">
        <v>2574</v>
      </c>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96"/>
      <c r="AG63"/>
      <c r="AH63" s="138"/>
      <c r="AI63" s="138"/>
      <c r="AJ63" s="138"/>
      <c r="AK63" s="138"/>
      <c r="AL63" s="142" t="str">
        <f t="shared" si="0"/>
        <v/>
      </c>
      <c r="AM63" s="142" t="str">
        <f t="shared" si="1"/>
        <v/>
      </c>
      <c r="AN63"/>
      <c r="AO63"/>
      <c r="AP63">
        <v>61</v>
      </c>
      <c r="AQ63"/>
      <c r="AR63"/>
      <c r="AS63"/>
      <c r="AT63"/>
      <c r="AU63"/>
      <c r="AV63"/>
      <c r="AW63" t="s">
        <v>2575</v>
      </c>
      <c r="AX63" t="s">
        <v>2576</v>
      </c>
      <c r="AY63"/>
      <c r="AZ63"/>
      <c r="BA63"/>
      <c r="BB63" t="s">
        <v>2577</v>
      </c>
      <c r="BC63" t="s">
        <v>2578</v>
      </c>
      <c r="BD63" t="s">
        <v>2579</v>
      </c>
      <c r="BE63" t="s">
        <v>2580</v>
      </c>
      <c r="BF63" t="s">
        <v>2581</v>
      </c>
      <c r="BG63"/>
      <c r="BH63"/>
      <c r="BI63"/>
      <c r="BJ63" t="s">
        <v>2582</v>
      </c>
      <c r="BK63" t="s">
        <v>2583</v>
      </c>
      <c r="BL63"/>
      <c r="BM63"/>
      <c r="BN63"/>
      <c r="BO63"/>
      <c r="BP63" t="s">
        <v>2584</v>
      </c>
      <c r="BQ63"/>
      <c r="BR63"/>
      <c r="BS63" t="s">
        <v>2585</v>
      </c>
      <c r="BT63" t="s">
        <v>2586</v>
      </c>
      <c r="BU63" t="s">
        <v>2587</v>
      </c>
      <c r="BV63"/>
      <c r="BW63"/>
      <c r="BX63"/>
      <c r="BY63"/>
      <c r="BZ63"/>
      <c r="CA63"/>
      <c r="CB63"/>
      <c r="CC63"/>
      <c r="CD63"/>
      <c r="CE63"/>
      <c r="CF63" t="s">
        <v>2588</v>
      </c>
      <c r="CG63" t="s">
        <v>2589</v>
      </c>
      <c r="CH63"/>
      <c r="CI63"/>
      <c r="CJ63"/>
      <c r="CK63" t="s">
        <v>2590</v>
      </c>
      <c r="CL63" t="s">
        <v>2591</v>
      </c>
      <c r="CM63" t="s">
        <v>2592</v>
      </c>
      <c r="CN63" t="s">
        <v>2593</v>
      </c>
      <c r="CO63" t="s">
        <v>2594</v>
      </c>
      <c r="CP63"/>
      <c r="CQ63"/>
      <c r="CR63"/>
      <c r="CS63" t="s">
        <v>2595</v>
      </c>
      <c r="CT63" t="s">
        <v>2596</v>
      </c>
      <c r="CU63"/>
      <c r="CV63"/>
      <c r="CW63"/>
      <c r="CX63"/>
      <c r="CY63" t="s">
        <v>2597</v>
      </c>
      <c r="CZ63"/>
      <c r="DA63"/>
      <c r="DB63" t="s">
        <v>2598</v>
      </c>
      <c r="DC63" t="s">
        <v>2599</v>
      </c>
      <c r="DD63" t="s">
        <v>1259</v>
      </c>
      <c r="DE63"/>
      <c r="DF63"/>
      <c r="DG63"/>
      <c r="DH63"/>
      <c r="DI63"/>
      <c r="DJ63"/>
      <c r="DK63"/>
      <c r="DL63"/>
      <c r="DM63"/>
      <c r="DN63"/>
      <c r="DO63"/>
      <c r="DP63"/>
    </row>
    <row r="64" spans="2:120" ht="6.75" customHeight="1">
      <c r="B64" s="9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96"/>
      <c r="AG64"/>
      <c r="AH64" s="138"/>
      <c r="AI64" s="138"/>
      <c r="AJ64" s="138"/>
      <c r="AK64" s="138"/>
      <c r="AL64" s="142" t="str">
        <f t="shared" si="0"/>
        <v/>
      </c>
      <c r="AM64" s="142" t="str">
        <f t="shared" si="1"/>
        <v/>
      </c>
      <c r="AN64"/>
      <c r="AO64"/>
      <c r="AP64">
        <v>62</v>
      </c>
      <c r="AQ64"/>
      <c r="AR64"/>
      <c r="AS64"/>
      <c r="AT64"/>
      <c r="AU64"/>
      <c r="AV64"/>
      <c r="AW64" t="s">
        <v>2600</v>
      </c>
      <c r="AX64" t="s">
        <v>2601</v>
      </c>
      <c r="AY64"/>
      <c r="AZ64"/>
      <c r="BA64"/>
      <c r="BB64" t="s">
        <v>2602</v>
      </c>
      <c r="BC64" t="s">
        <v>2603</v>
      </c>
      <c r="BD64" t="s">
        <v>2604</v>
      </c>
      <c r="BE64" t="s">
        <v>2605</v>
      </c>
      <c r="BF64" t="s">
        <v>2606</v>
      </c>
      <c r="BG64"/>
      <c r="BH64"/>
      <c r="BI64"/>
      <c r="BJ64" t="s">
        <v>2607</v>
      </c>
      <c r="BK64" t="s">
        <v>2608</v>
      </c>
      <c r="BL64"/>
      <c r="BM64"/>
      <c r="BN64"/>
      <c r="BO64"/>
      <c r="BP64" t="s">
        <v>2609</v>
      </c>
      <c r="BQ64"/>
      <c r="BR64"/>
      <c r="BS64">
        <v>29099</v>
      </c>
      <c r="BT64" t="s">
        <v>2610</v>
      </c>
      <c r="BU64" t="s">
        <v>2611</v>
      </c>
      <c r="BV64"/>
      <c r="BW64"/>
      <c r="BX64"/>
      <c r="BY64"/>
      <c r="BZ64"/>
      <c r="CA64"/>
      <c r="CB64"/>
      <c r="CC64"/>
      <c r="CD64"/>
      <c r="CE64"/>
      <c r="CF64" t="s">
        <v>2612</v>
      </c>
      <c r="CG64" t="s">
        <v>2613</v>
      </c>
      <c r="CH64"/>
      <c r="CI64"/>
      <c r="CJ64"/>
      <c r="CK64" t="s">
        <v>2614</v>
      </c>
      <c r="CL64" t="s">
        <v>2615</v>
      </c>
      <c r="CM64" t="s">
        <v>2616</v>
      </c>
      <c r="CN64" t="s">
        <v>2617</v>
      </c>
      <c r="CO64" t="s">
        <v>1018</v>
      </c>
      <c r="CP64"/>
      <c r="CQ64"/>
      <c r="CR64"/>
      <c r="CS64" t="s">
        <v>2618</v>
      </c>
      <c r="CT64" t="s">
        <v>1161</v>
      </c>
      <c r="CU64"/>
      <c r="CV64"/>
      <c r="CW64"/>
      <c r="CX64"/>
      <c r="CY64" t="s">
        <v>2619</v>
      </c>
      <c r="CZ64"/>
      <c r="DA64"/>
      <c r="DB64" t="s">
        <v>392</v>
      </c>
      <c r="DC64" t="s">
        <v>2620</v>
      </c>
      <c r="DD64" t="s">
        <v>2621</v>
      </c>
      <c r="DE64"/>
      <c r="DF64"/>
      <c r="DG64"/>
      <c r="DH64"/>
      <c r="DI64"/>
      <c r="DJ64"/>
      <c r="DK64"/>
      <c r="DL64"/>
      <c r="DM64"/>
      <c r="DN64"/>
      <c r="DO64"/>
      <c r="DP64"/>
    </row>
    <row r="65" spans="2:120" ht="24" customHeight="1">
      <c r="B65" s="95"/>
      <c r="C65" s="43"/>
      <c r="D65" s="163" t="s">
        <v>2622</v>
      </c>
      <c r="E65" s="163"/>
      <c r="F65" s="163"/>
      <c r="G65" s="163"/>
      <c r="H65" s="163"/>
      <c r="I65" s="163"/>
      <c r="J65" s="163"/>
      <c r="K65" s="163"/>
      <c r="L65" s="163"/>
      <c r="M65" s="163"/>
      <c r="N65" s="163"/>
      <c r="O65" s="163"/>
      <c r="P65" s="163"/>
      <c r="Q65" s="163"/>
      <c r="R65" s="163"/>
      <c r="S65" s="163"/>
      <c r="T65" s="163"/>
      <c r="U65" s="163"/>
      <c r="V65" s="163"/>
      <c r="W65" s="163"/>
      <c r="X65" s="163"/>
      <c r="Y65" s="163"/>
      <c r="Z65" s="163"/>
      <c r="AA65" s="163"/>
      <c r="AB65" s="163"/>
      <c r="AC65" s="163"/>
      <c r="AD65" s="96"/>
      <c r="AG65"/>
      <c r="AH65" s="138"/>
      <c r="AI65" s="138"/>
      <c r="AJ65" s="138"/>
      <c r="AK65" s="138"/>
      <c r="AL65" s="142" t="str">
        <f t="shared" si="0"/>
        <v/>
      </c>
      <c r="AM65" s="142" t="str">
        <f t="shared" si="1"/>
        <v/>
      </c>
      <c r="AN65"/>
      <c r="AO65"/>
      <c r="AP65">
        <v>63</v>
      </c>
      <c r="AQ65"/>
      <c r="AR65"/>
      <c r="AS65"/>
      <c r="AT65"/>
      <c r="AU65"/>
      <c r="AV65"/>
      <c r="AW65" t="s">
        <v>2623</v>
      </c>
      <c r="AX65" t="s">
        <v>2624</v>
      </c>
      <c r="AY65"/>
      <c r="AZ65"/>
      <c r="BA65"/>
      <c r="BB65" t="s">
        <v>2625</v>
      </c>
      <c r="BC65" t="s">
        <v>2626</v>
      </c>
      <c r="BD65" t="s">
        <v>2627</v>
      </c>
      <c r="BE65" t="s">
        <v>2628</v>
      </c>
      <c r="BF65" t="s">
        <v>2629</v>
      </c>
      <c r="BG65"/>
      <c r="BH65"/>
      <c r="BI65"/>
      <c r="BJ65" t="s">
        <v>2630</v>
      </c>
      <c r="BK65" t="s">
        <v>2631</v>
      </c>
      <c r="BL65"/>
      <c r="BM65"/>
      <c r="BN65"/>
      <c r="BO65"/>
      <c r="BP65" t="s">
        <v>2632</v>
      </c>
      <c r="BQ65"/>
      <c r="BR65"/>
      <c r="BS65"/>
      <c r="BT65" t="s">
        <v>2633</v>
      </c>
      <c r="BU65" t="s">
        <v>2634</v>
      </c>
      <c r="BV65"/>
      <c r="BW65"/>
      <c r="BX65"/>
      <c r="BY65"/>
      <c r="BZ65"/>
      <c r="CA65"/>
      <c r="CB65"/>
      <c r="CC65"/>
      <c r="CD65"/>
      <c r="CE65"/>
      <c r="CF65" t="s">
        <v>2635</v>
      </c>
      <c r="CG65" t="s">
        <v>2636</v>
      </c>
      <c r="CH65"/>
      <c r="CI65"/>
      <c r="CJ65"/>
      <c r="CK65" t="s">
        <v>2637</v>
      </c>
      <c r="CL65" t="s">
        <v>2638</v>
      </c>
      <c r="CM65" t="s">
        <v>2639</v>
      </c>
      <c r="CN65" t="s">
        <v>2640</v>
      </c>
      <c r="CO65" t="s">
        <v>2641</v>
      </c>
      <c r="CP65"/>
      <c r="CQ65"/>
      <c r="CR65"/>
      <c r="CS65" t="s">
        <v>2642</v>
      </c>
      <c r="CT65" t="s">
        <v>2643</v>
      </c>
      <c r="CU65"/>
      <c r="CV65"/>
      <c r="CW65"/>
      <c r="CX65"/>
      <c r="CY65" t="s">
        <v>2644</v>
      </c>
      <c r="CZ65"/>
      <c r="DA65"/>
      <c r="DB65"/>
      <c r="DC65" t="s">
        <v>2645</v>
      </c>
      <c r="DD65" t="s">
        <v>2646</v>
      </c>
      <c r="DE65"/>
      <c r="DF65"/>
      <c r="DG65"/>
      <c r="DH65"/>
      <c r="DI65"/>
      <c r="DJ65"/>
      <c r="DK65"/>
      <c r="DL65"/>
      <c r="DM65"/>
      <c r="DN65"/>
      <c r="DO65"/>
      <c r="DP65"/>
    </row>
    <row r="66" spans="2:120" ht="6.75" customHeight="1">
      <c r="B66" s="95"/>
      <c r="C66" s="43"/>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96"/>
      <c r="AG66"/>
      <c r="AH66" s="138"/>
      <c r="AI66" s="138"/>
      <c r="AJ66" s="138"/>
      <c r="AK66" s="138"/>
      <c r="AL66" s="142" t="str">
        <f t="shared" si="0"/>
        <v/>
      </c>
      <c r="AM66" s="142" t="str">
        <f t="shared" si="1"/>
        <v/>
      </c>
      <c r="AN66"/>
      <c r="AO66"/>
      <c r="AP66">
        <v>64</v>
      </c>
      <c r="AQ66"/>
      <c r="AR66"/>
      <c r="AS66"/>
      <c r="AT66"/>
      <c r="AU66"/>
      <c r="AV66"/>
      <c r="AW66" t="s">
        <v>2647</v>
      </c>
      <c r="AX66" t="s">
        <v>2648</v>
      </c>
      <c r="AY66"/>
      <c r="AZ66"/>
      <c r="BA66"/>
      <c r="BB66" t="s">
        <v>2649</v>
      </c>
      <c r="BC66" t="s">
        <v>2650</v>
      </c>
      <c r="BD66" t="s">
        <v>2651</v>
      </c>
      <c r="BE66" t="s">
        <v>2652</v>
      </c>
      <c r="BF66" t="s">
        <v>2653</v>
      </c>
      <c r="BG66"/>
      <c r="BH66"/>
      <c r="BI66"/>
      <c r="BJ66" t="s">
        <v>2654</v>
      </c>
      <c r="BK66" t="s">
        <v>2655</v>
      </c>
      <c r="BL66"/>
      <c r="BM66"/>
      <c r="BN66"/>
      <c r="BO66"/>
      <c r="BP66" t="s">
        <v>2656</v>
      </c>
      <c r="BQ66"/>
      <c r="BR66"/>
      <c r="BS66"/>
      <c r="BT66" t="s">
        <v>2657</v>
      </c>
      <c r="BU66" t="s">
        <v>2658</v>
      </c>
      <c r="BV66"/>
      <c r="BW66"/>
      <c r="BX66"/>
      <c r="BY66"/>
      <c r="BZ66"/>
      <c r="CA66"/>
      <c r="CB66"/>
      <c r="CC66"/>
      <c r="CD66"/>
      <c r="CE66"/>
      <c r="CF66" t="s">
        <v>2659</v>
      </c>
      <c r="CG66" t="s">
        <v>2660</v>
      </c>
      <c r="CH66"/>
      <c r="CI66"/>
      <c r="CJ66"/>
      <c r="CK66" t="s">
        <v>2661</v>
      </c>
      <c r="CL66" t="s">
        <v>2662</v>
      </c>
      <c r="CM66" t="s">
        <v>2663</v>
      </c>
      <c r="CN66" t="s">
        <v>2664</v>
      </c>
      <c r="CO66" t="s">
        <v>2665</v>
      </c>
      <c r="CP66"/>
      <c r="CQ66"/>
      <c r="CR66"/>
      <c r="CS66" t="s">
        <v>2666</v>
      </c>
      <c r="CT66" t="s">
        <v>2667</v>
      </c>
      <c r="CU66"/>
      <c r="CV66"/>
      <c r="CW66"/>
      <c r="CX66"/>
      <c r="CY66" t="s">
        <v>2668</v>
      </c>
      <c r="CZ66"/>
      <c r="DA66"/>
      <c r="DB66"/>
      <c r="DC66" t="s">
        <v>2669</v>
      </c>
      <c r="DD66" t="s">
        <v>2670</v>
      </c>
      <c r="DE66"/>
      <c r="DF66"/>
      <c r="DG66"/>
      <c r="DH66"/>
      <c r="DI66"/>
      <c r="DJ66"/>
      <c r="DK66"/>
      <c r="DL66"/>
      <c r="DM66"/>
      <c r="DN66"/>
      <c r="DO66"/>
      <c r="DP66"/>
    </row>
    <row r="67" spans="2:120" ht="24" customHeight="1">
      <c r="B67" s="95"/>
      <c r="C67" s="43"/>
      <c r="D67" s="163" t="s">
        <v>2671</v>
      </c>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96"/>
      <c r="AG67"/>
      <c r="AH67" s="138"/>
      <c r="AI67" s="138"/>
      <c r="AJ67" s="138"/>
      <c r="AK67" s="138"/>
      <c r="AL67" s="142" t="str">
        <f t="shared" si="0"/>
        <v/>
      </c>
      <c r="AM67" s="142" t="str">
        <f t="shared" si="1"/>
        <v/>
      </c>
      <c r="AN67"/>
      <c r="AO67"/>
      <c r="AP67">
        <v>65</v>
      </c>
      <c r="AQ67"/>
      <c r="AR67"/>
      <c r="AS67"/>
      <c r="AT67"/>
      <c r="AU67"/>
      <c r="AV67"/>
      <c r="AW67" t="s">
        <v>2672</v>
      </c>
      <c r="AX67" t="s">
        <v>2673</v>
      </c>
      <c r="AY67"/>
      <c r="AZ67"/>
      <c r="BA67"/>
      <c r="BB67" t="s">
        <v>2674</v>
      </c>
      <c r="BC67" t="s">
        <v>2675</v>
      </c>
      <c r="BD67" t="s">
        <v>2676</v>
      </c>
      <c r="BE67" t="s">
        <v>2677</v>
      </c>
      <c r="BF67" t="s">
        <v>2678</v>
      </c>
      <c r="BG67"/>
      <c r="BH67"/>
      <c r="BI67"/>
      <c r="BJ67" t="s">
        <v>2679</v>
      </c>
      <c r="BK67" t="s">
        <v>2680</v>
      </c>
      <c r="BL67"/>
      <c r="BM67"/>
      <c r="BN67"/>
      <c r="BO67"/>
      <c r="BP67" t="s">
        <v>2681</v>
      </c>
      <c r="BQ67"/>
      <c r="BR67"/>
      <c r="BS67"/>
      <c r="BT67" t="s">
        <v>2682</v>
      </c>
      <c r="BU67" t="s">
        <v>2683</v>
      </c>
      <c r="BV67"/>
      <c r="BW67"/>
      <c r="BX67"/>
      <c r="BY67"/>
      <c r="BZ67"/>
      <c r="CA67"/>
      <c r="CB67"/>
      <c r="CC67"/>
      <c r="CD67"/>
      <c r="CE67"/>
      <c r="CF67" t="s">
        <v>2684</v>
      </c>
      <c r="CG67" t="s">
        <v>2685</v>
      </c>
      <c r="CH67"/>
      <c r="CI67"/>
      <c r="CJ67"/>
      <c r="CK67" t="s">
        <v>2686</v>
      </c>
      <c r="CL67" t="s">
        <v>2687</v>
      </c>
      <c r="CM67" t="s">
        <v>2688</v>
      </c>
      <c r="CN67" t="s">
        <v>1069</v>
      </c>
      <c r="CO67" t="s">
        <v>2689</v>
      </c>
      <c r="CP67"/>
      <c r="CQ67"/>
      <c r="CR67"/>
      <c r="CS67" t="s">
        <v>2690</v>
      </c>
      <c r="CT67" t="s">
        <v>2691</v>
      </c>
      <c r="CU67"/>
      <c r="CV67"/>
      <c r="CW67"/>
      <c r="CX67"/>
      <c r="CY67" t="s">
        <v>2692</v>
      </c>
      <c r="CZ67"/>
      <c r="DA67"/>
      <c r="DB67"/>
      <c r="DC67" t="s">
        <v>2693</v>
      </c>
      <c r="DD67" t="s">
        <v>2694</v>
      </c>
      <c r="DE67"/>
      <c r="DF67"/>
      <c r="DG67"/>
      <c r="DH67"/>
      <c r="DI67"/>
      <c r="DJ67"/>
      <c r="DK67"/>
      <c r="DL67"/>
      <c r="DM67"/>
      <c r="DN67"/>
      <c r="DO67"/>
      <c r="DP67"/>
    </row>
    <row r="68" spans="2:120" ht="6.75" customHeight="1">
      <c r="B68" s="95"/>
      <c r="C68" s="43"/>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96"/>
      <c r="AG68"/>
      <c r="AH68" s="138"/>
      <c r="AI68" s="138"/>
      <c r="AJ68" s="138"/>
      <c r="AK68" s="138"/>
      <c r="AL68" s="142" t="str">
        <f t="shared" si="0"/>
        <v/>
      </c>
      <c r="AM68" s="142" t="str">
        <f t="shared" si="1"/>
        <v/>
      </c>
      <c r="AN68"/>
      <c r="AO68"/>
      <c r="AP68">
        <v>66</v>
      </c>
      <c r="AQ68"/>
      <c r="AR68"/>
      <c r="AS68"/>
      <c r="AT68"/>
      <c r="AU68"/>
      <c r="AV68"/>
      <c r="AW68" t="s">
        <v>2695</v>
      </c>
      <c r="AX68" t="s">
        <v>2696</v>
      </c>
      <c r="AY68"/>
      <c r="AZ68"/>
      <c r="BA68"/>
      <c r="BB68" t="s">
        <v>2697</v>
      </c>
      <c r="BC68" t="s">
        <v>2698</v>
      </c>
      <c r="BD68" t="s">
        <v>2699</v>
      </c>
      <c r="BE68" t="s">
        <v>2700</v>
      </c>
      <c r="BF68" t="s">
        <v>2701</v>
      </c>
      <c r="BG68"/>
      <c r="BH68"/>
      <c r="BI68"/>
      <c r="BJ68" t="s">
        <v>2702</v>
      </c>
      <c r="BK68" t="s">
        <v>2703</v>
      </c>
      <c r="BL68"/>
      <c r="BM68"/>
      <c r="BN68"/>
      <c r="BO68"/>
      <c r="BP68" t="s">
        <v>2704</v>
      </c>
      <c r="BQ68"/>
      <c r="BR68"/>
      <c r="BS68"/>
      <c r="BT68" t="s">
        <v>2705</v>
      </c>
      <c r="BU68" t="s">
        <v>2706</v>
      </c>
      <c r="BV68"/>
      <c r="BW68"/>
      <c r="BX68"/>
      <c r="BY68"/>
      <c r="BZ68"/>
      <c r="CA68"/>
      <c r="CB68"/>
      <c r="CC68"/>
      <c r="CD68"/>
      <c r="CE68"/>
      <c r="CF68" t="s">
        <v>2707</v>
      </c>
      <c r="CG68" t="s">
        <v>2708</v>
      </c>
      <c r="CH68"/>
      <c r="CI68"/>
      <c r="CJ68"/>
      <c r="CK68" t="s">
        <v>2709</v>
      </c>
      <c r="CL68" t="s">
        <v>2710</v>
      </c>
      <c r="CM68" t="s">
        <v>2711</v>
      </c>
      <c r="CN68" t="s">
        <v>2712</v>
      </c>
      <c r="CO68" t="s">
        <v>2713</v>
      </c>
      <c r="CP68"/>
      <c r="CQ68"/>
      <c r="CR68"/>
      <c r="CS68" t="s">
        <v>2714</v>
      </c>
      <c r="CT68" t="s">
        <v>2715</v>
      </c>
      <c r="CU68"/>
      <c r="CV68"/>
      <c r="CW68"/>
      <c r="CX68"/>
      <c r="CY68" t="s">
        <v>2716</v>
      </c>
      <c r="CZ68"/>
      <c r="DA68"/>
      <c r="DB68"/>
      <c r="DC68" t="s">
        <v>478</v>
      </c>
      <c r="DD68" t="s">
        <v>454</v>
      </c>
      <c r="DE68"/>
      <c r="DF68"/>
      <c r="DG68"/>
      <c r="DH68"/>
      <c r="DI68"/>
      <c r="DJ68"/>
      <c r="DK68"/>
      <c r="DL68"/>
      <c r="DM68"/>
      <c r="DN68"/>
      <c r="DO68"/>
      <c r="DP68"/>
    </row>
    <row r="69" spans="2:120" ht="24" customHeight="1">
      <c r="B69" s="95"/>
      <c r="C69" s="43"/>
      <c r="D69" s="163" t="s">
        <v>2717</v>
      </c>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96"/>
      <c r="AG69"/>
      <c r="AH69" s="138"/>
      <c r="AI69" s="138"/>
      <c r="AJ69" s="138"/>
      <c r="AK69" s="138"/>
      <c r="AL69" s="142" t="str">
        <f t="shared" ref="AL69:AL132" si="2">IFERROR(IF(HLOOKUP($N$10, $BZ$3:$DE$574, $AP69, FALSE )="", "", HLOOKUP($N$10, $BZ$3:$DE$574, $AP69, FALSE)), "")</f>
        <v/>
      </c>
      <c r="AM69" s="142" t="str">
        <f t="shared" ref="AM69:AM132" si="3">IFERROR(IF(AL69="", "", HLOOKUP($N$10, $AQ$3:$BV$574, AP69, FALSE)), "")</f>
        <v/>
      </c>
      <c r="AN69"/>
      <c r="AO69"/>
      <c r="AP69">
        <v>67</v>
      </c>
      <c r="AQ69"/>
      <c r="AR69"/>
      <c r="AS69"/>
      <c r="AT69"/>
      <c r="AU69"/>
      <c r="AV69"/>
      <c r="AW69" t="s">
        <v>2718</v>
      </c>
      <c r="AX69" t="s">
        <v>2719</v>
      </c>
      <c r="AY69"/>
      <c r="AZ69"/>
      <c r="BA69"/>
      <c r="BB69" t="s">
        <v>2720</v>
      </c>
      <c r="BC69" t="s">
        <v>2721</v>
      </c>
      <c r="BD69" t="s">
        <v>2722</v>
      </c>
      <c r="BE69" t="s">
        <v>2723</v>
      </c>
      <c r="BF69" t="s">
        <v>2724</v>
      </c>
      <c r="BG69"/>
      <c r="BH69"/>
      <c r="BI69"/>
      <c r="BJ69" t="s">
        <v>2725</v>
      </c>
      <c r="BK69" t="s">
        <v>2726</v>
      </c>
      <c r="BL69"/>
      <c r="BM69"/>
      <c r="BN69"/>
      <c r="BO69"/>
      <c r="BP69" t="s">
        <v>2727</v>
      </c>
      <c r="BQ69"/>
      <c r="BR69"/>
      <c r="BS69"/>
      <c r="BT69" t="s">
        <v>2728</v>
      </c>
      <c r="BU69" t="s">
        <v>2729</v>
      </c>
      <c r="BV69"/>
      <c r="BW69"/>
      <c r="BX69"/>
      <c r="BY69"/>
      <c r="BZ69"/>
      <c r="CA69"/>
      <c r="CB69"/>
      <c r="CC69"/>
      <c r="CD69"/>
      <c r="CE69"/>
      <c r="CF69" t="s">
        <v>2730</v>
      </c>
      <c r="CG69" t="s">
        <v>2731</v>
      </c>
      <c r="CH69"/>
      <c r="CI69"/>
      <c r="CJ69"/>
      <c r="CK69" t="s">
        <v>2732</v>
      </c>
      <c r="CL69" t="s">
        <v>2733</v>
      </c>
      <c r="CM69" t="s">
        <v>2734</v>
      </c>
      <c r="CN69" t="s">
        <v>2735</v>
      </c>
      <c r="CO69" t="s">
        <v>2736</v>
      </c>
      <c r="CP69"/>
      <c r="CQ69"/>
      <c r="CR69"/>
      <c r="CS69" t="s">
        <v>2737</v>
      </c>
      <c r="CT69" t="s">
        <v>1039</v>
      </c>
      <c r="CU69"/>
      <c r="CV69"/>
      <c r="CW69"/>
      <c r="CX69"/>
      <c r="CY69" t="s">
        <v>2738</v>
      </c>
      <c r="CZ69"/>
      <c r="DA69"/>
      <c r="DB69"/>
      <c r="DC69" t="s">
        <v>2739</v>
      </c>
      <c r="DD69" t="s">
        <v>2740</v>
      </c>
      <c r="DE69"/>
      <c r="DF69"/>
      <c r="DG69"/>
      <c r="DH69"/>
      <c r="DI69"/>
      <c r="DJ69"/>
      <c r="DK69"/>
      <c r="DL69"/>
      <c r="DM69"/>
      <c r="DN69"/>
      <c r="DO69"/>
      <c r="DP69"/>
    </row>
    <row r="70" spans="2:120" ht="6.75" customHeight="1">
      <c r="B70" s="95"/>
      <c r="C70" s="43"/>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96"/>
      <c r="AG70"/>
      <c r="AH70" s="138"/>
      <c r="AI70" s="138"/>
      <c r="AJ70" s="138"/>
      <c r="AK70" s="138"/>
      <c r="AL70" s="142" t="str">
        <f t="shared" si="2"/>
        <v/>
      </c>
      <c r="AM70" s="142" t="str">
        <f t="shared" si="3"/>
        <v/>
      </c>
      <c r="AN70"/>
      <c r="AO70"/>
      <c r="AP70">
        <v>68</v>
      </c>
      <c r="AQ70"/>
      <c r="AR70"/>
      <c r="AS70"/>
      <c r="AT70"/>
      <c r="AU70"/>
      <c r="AV70"/>
      <c r="AW70" t="s">
        <v>2741</v>
      </c>
      <c r="AX70" t="s">
        <v>2742</v>
      </c>
      <c r="AY70"/>
      <c r="AZ70"/>
      <c r="BA70"/>
      <c r="BB70" t="s">
        <v>2743</v>
      </c>
      <c r="BC70" t="s">
        <v>2744</v>
      </c>
      <c r="BD70" t="s">
        <v>2745</v>
      </c>
      <c r="BE70" t="s">
        <v>2746</v>
      </c>
      <c r="BF70" t="s">
        <v>2747</v>
      </c>
      <c r="BG70"/>
      <c r="BH70"/>
      <c r="BI70"/>
      <c r="BJ70" t="s">
        <v>2748</v>
      </c>
      <c r="BK70" t="s">
        <v>2749</v>
      </c>
      <c r="BL70"/>
      <c r="BM70"/>
      <c r="BN70"/>
      <c r="BO70"/>
      <c r="BP70" t="s">
        <v>2750</v>
      </c>
      <c r="BQ70"/>
      <c r="BR70"/>
      <c r="BS70"/>
      <c r="BT70" t="s">
        <v>2751</v>
      </c>
      <c r="BU70" t="s">
        <v>2752</v>
      </c>
      <c r="BV70"/>
      <c r="BW70"/>
      <c r="BX70"/>
      <c r="BY70"/>
      <c r="BZ70"/>
      <c r="CA70"/>
      <c r="CB70"/>
      <c r="CC70"/>
      <c r="CD70"/>
      <c r="CE70"/>
      <c r="CF70" t="s">
        <v>2753</v>
      </c>
      <c r="CG70" t="s">
        <v>2754</v>
      </c>
      <c r="CH70"/>
      <c r="CI70"/>
      <c r="CJ70"/>
      <c r="CK70" t="s">
        <v>2755</v>
      </c>
      <c r="CL70" t="s">
        <v>2756</v>
      </c>
      <c r="CM70" t="s">
        <v>2757</v>
      </c>
      <c r="CN70" t="s">
        <v>2758</v>
      </c>
      <c r="CO70" t="s">
        <v>2759</v>
      </c>
      <c r="CP70"/>
      <c r="CQ70"/>
      <c r="CR70"/>
      <c r="CS70" t="s">
        <v>2760</v>
      </c>
      <c r="CT70" t="s">
        <v>523</v>
      </c>
      <c r="CU70"/>
      <c r="CV70"/>
      <c r="CW70"/>
      <c r="CX70"/>
      <c r="CY70" t="s">
        <v>1909</v>
      </c>
      <c r="CZ70"/>
      <c r="DA70"/>
      <c r="DB70"/>
      <c r="DC70" t="s">
        <v>2761</v>
      </c>
      <c r="DD70" t="s">
        <v>2762</v>
      </c>
      <c r="DE70"/>
      <c r="DF70"/>
      <c r="DG70"/>
      <c r="DH70"/>
      <c r="DI70"/>
      <c r="DJ70"/>
      <c r="DK70"/>
      <c r="DL70"/>
      <c r="DM70"/>
      <c r="DN70"/>
      <c r="DO70"/>
      <c r="DP70"/>
    </row>
    <row r="71" spans="2:120" ht="36" customHeight="1">
      <c r="B71" s="95"/>
      <c r="C71" s="43"/>
      <c r="D71" s="163" t="s">
        <v>2763</v>
      </c>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96"/>
      <c r="AG71"/>
      <c r="AH71" s="138"/>
      <c r="AI71" s="138"/>
      <c r="AJ71" s="138"/>
      <c r="AK71" s="138"/>
      <c r="AL71" s="142" t="str">
        <f t="shared" si="2"/>
        <v/>
      </c>
      <c r="AM71" s="142" t="str">
        <f t="shared" si="3"/>
        <v/>
      </c>
      <c r="AN71"/>
      <c r="AO71"/>
      <c r="AP71">
        <v>69</v>
      </c>
      <c r="AQ71"/>
      <c r="AR71"/>
      <c r="AS71"/>
      <c r="AT71"/>
      <c r="AU71"/>
      <c r="AV71"/>
      <c r="AW71" t="s">
        <v>2764</v>
      </c>
      <c r="AX71" t="s">
        <v>2765</v>
      </c>
      <c r="AY71"/>
      <c r="AZ71"/>
      <c r="BA71"/>
      <c r="BB71" t="s">
        <v>2766</v>
      </c>
      <c r="BC71" t="s">
        <v>2767</v>
      </c>
      <c r="BD71" t="s">
        <v>2768</v>
      </c>
      <c r="BE71" t="s">
        <v>2769</v>
      </c>
      <c r="BF71" t="s">
        <v>2770</v>
      </c>
      <c r="BG71"/>
      <c r="BH71"/>
      <c r="BI71"/>
      <c r="BJ71" t="s">
        <v>2771</v>
      </c>
      <c r="BK71" t="s">
        <v>2772</v>
      </c>
      <c r="BL71"/>
      <c r="BM71"/>
      <c r="BN71"/>
      <c r="BO71"/>
      <c r="BP71" t="s">
        <v>2773</v>
      </c>
      <c r="BQ71"/>
      <c r="BR71"/>
      <c r="BS71"/>
      <c r="BT71" t="s">
        <v>2774</v>
      </c>
      <c r="BU71" t="s">
        <v>2775</v>
      </c>
      <c r="BV71"/>
      <c r="BW71"/>
      <c r="BX71"/>
      <c r="BY71"/>
      <c r="BZ71"/>
      <c r="CA71"/>
      <c r="CB71"/>
      <c r="CC71"/>
      <c r="CD71"/>
      <c r="CE71"/>
      <c r="CF71" t="s">
        <v>2776</v>
      </c>
      <c r="CG71" t="s">
        <v>392</v>
      </c>
      <c r="CH71"/>
      <c r="CI71"/>
      <c r="CJ71"/>
      <c r="CK71" t="s">
        <v>2777</v>
      </c>
      <c r="CL71" t="s">
        <v>2778</v>
      </c>
      <c r="CM71" t="s">
        <v>2779</v>
      </c>
      <c r="CN71" t="s">
        <v>2780</v>
      </c>
      <c r="CO71" t="s">
        <v>2781</v>
      </c>
      <c r="CP71"/>
      <c r="CQ71"/>
      <c r="CR71"/>
      <c r="CS71" t="s">
        <v>2782</v>
      </c>
      <c r="CT71" t="s">
        <v>2783</v>
      </c>
      <c r="CU71"/>
      <c r="CV71"/>
      <c r="CW71"/>
      <c r="CX71"/>
      <c r="CY71" t="s">
        <v>2784</v>
      </c>
      <c r="CZ71"/>
      <c r="DA71"/>
      <c r="DB71"/>
      <c r="DC71" t="s">
        <v>2785</v>
      </c>
      <c r="DD71" t="s">
        <v>2786</v>
      </c>
      <c r="DE71"/>
      <c r="DF71"/>
      <c r="DG71"/>
      <c r="DH71"/>
      <c r="DI71"/>
      <c r="DJ71"/>
      <c r="DK71"/>
      <c r="DL71"/>
      <c r="DM71"/>
      <c r="DN71"/>
      <c r="DO71"/>
      <c r="DP71"/>
    </row>
    <row r="72" spans="2:120" ht="6.75" customHeight="1">
      <c r="B72" s="95"/>
      <c r="C72" s="43"/>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96"/>
      <c r="AG72"/>
      <c r="AH72" s="138"/>
      <c r="AI72" s="138"/>
      <c r="AJ72" s="138"/>
      <c r="AK72" s="138"/>
      <c r="AL72" s="142" t="str">
        <f t="shared" si="2"/>
        <v/>
      </c>
      <c r="AM72" s="142" t="str">
        <f t="shared" si="3"/>
        <v/>
      </c>
      <c r="AN72"/>
      <c r="AO72"/>
      <c r="AP72">
        <v>70</v>
      </c>
      <c r="AQ72"/>
      <c r="AR72"/>
      <c r="AS72"/>
      <c r="AT72"/>
      <c r="AU72"/>
      <c r="AV72"/>
      <c r="AW72" t="s">
        <v>2787</v>
      </c>
      <c r="AX72"/>
      <c r="AY72"/>
      <c r="AZ72"/>
      <c r="BA72"/>
      <c r="BB72" t="s">
        <v>2788</v>
      </c>
      <c r="BC72" t="s">
        <v>2789</v>
      </c>
      <c r="BD72" t="s">
        <v>2790</v>
      </c>
      <c r="BE72" t="s">
        <v>2791</v>
      </c>
      <c r="BF72" t="s">
        <v>2792</v>
      </c>
      <c r="BG72"/>
      <c r="BH72"/>
      <c r="BI72"/>
      <c r="BJ72" t="s">
        <v>2793</v>
      </c>
      <c r="BK72" t="s">
        <v>2794</v>
      </c>
      <c r="BL72"/>
      <c r="BM72"/>
      <c r="BN72"/>
      <c r="BO72"/>
      <c r="BP72" t="s">
        <v>2795</v>
      </c>
      <c r="BQ72"/>
      <c r="BR72"/>
      <c r="BS72"/>
      <c r="BT72" t="s">
        <v>2796</v>
      </c>
      <c r="BU72" t="s">
        <v>2797</v>
      </c>
      <c r="BV72"/>
      <c r="BW72"/>
      <c r="BX72"/>
      <c r="BY72"/>
      <c r="BZ72"/>
      <c r="CA72"/>
      <c r="CB72"/>
      <c r="CC72"/>
      <c r="CD72"/>
      <c r="CE72"/>
      <c r="CF72" t="s">
        <v>2798</v>
      </c>
      <c r="CG72"/>
      <c r="CH72"/>
      <c r="CI72"/>
      <c r="CJ72"/>
      <c r="CK72" t="s">
        <v>2799</v>
      </c>
      <c r="CL72" t="s">
        <v>2800</v>
      </c>
      <c r="CM72" t="s">
        <v>2801</v>
      </c>
      <c r="CN72" t="s">
        <v>2802</v>
      </c>
      <c r="CO72" t="s">
        <v>2803</v>
      </c>
      <c r="CP72"/>
      <c r="CQ72"/>
      <c r="CR72"/>
      <c r="CS72" t="s">
        <v>2804</v>
      </c>
      <c r="CT72" t="s">
        <v>2805</v>
      </c>
      <c r="CU72"/>
      <c r="CV72"/>
      <c r="CW72"/>
      <c r="CX72"/>
      <c r="CY72" t="s">
        <v>2806</v>
      </c>
      <c r="CZ72"/>
      <c r="DA72"/>
      <c r="DB72"/>
      <c r="DC72" t="s">
        <v>2807</v>
      </c>
      <c r="DD72" t="s">
        <v>2808</v>
      </c>
      <c r="DE72"/>
      <c r="DF72"/>
      <c r="DG72"/>
      <c r="DH72"/>
      <c r="DI72"/>
      <c r="DJ72"/>
      <c r="DK72"/>
      <c r="DL72"/>
      <c r="DM72"/>
      <c r="DN72"/>
      <c r="DO72"/>
      <c r="DP72"/>
    </row>
    <row r="73" spans="2:120" ht="15" customHeight="1">
      <c r="B73" s="95"/>
      <c r="C73" s="43"/>
      <c r="D73" s="163" t="s">
        <v>2809</v>
      </c>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96"/>
      <c r="AG73"/>
      <c r="AH73" s="138"/>
      <c r="AI73" s="138"/>
      <c r="AJ73" s="138"/>
      <c r="AK73" s="138"/>
      <c r="AL73" s="142" t="str">
        <f t="shared" si="2"/>
        <v/>
      </c>
      <c r="AM73" s="142" t="str">
        <f t="shared" si="3"/>
        <v/>
      </c>
      <c r="AN73"/>
      <c r="AO73"/>
      <c r="AP73">
        <v>71</v>
      </c>
      <c r="AQ73"/>
      <c r="AR73"/>
      <c r="AS73"/>
      <c r="AT73"/>
      <c r="AU73"/>
      <c r="AV73"/>
      <c r="AW73" t="s">
        <v>2810</v>
      </c>
      <c r="AX73"/>
      <c r="AY73"/>
      <c r="AZ73"/>
      <c r="BA73"/>
      <c r="BB73" t="s">
        <v>2811</v>
      </c>
      <c r="BC73" t="s">
        <v>2812</v>
      </c>
      <c r="BD73" t="s">
        <v>2813</v>
      </c>
      <c r="BE73" t="s">
        <v>2814</v>
      </c>
      <c r="BF73" t="s">
        <v>2815</v>
      </c>
      <c r="BG73"/>
      <c r="BH73"/>
      <c r="BI73"/>
      <c r="BJ73" t="s">
        <v>2816</v>
      </c>
      <c r="BK73" t="s">
        <v>2817</v>
      </c>
      <c r="BL73"/>
      <c r="BM73"/>
      <c r="BN73"/>
      <c r="BO73"/>
      <c r="BP73" t="s">
        <v>2818</v>
      </c>
      <c r="BQ73"/>
      <c r="BR73"/>
      <c r="BS73"/>
      <c r="BT73" t="s">
        <v>2819</v>
      </c>
      <c r="BU73" t="s">
        <v>2820</v>
      </c>
      <c r="BV73"/>
      <c r="BW73"/>
      <c r="BX73"/>
      <c r="BY73"/>
      <c r="BZ73"/>
      <c r="CA73"/>
      <c r="CB73"/>
      <c r="CC73"/>
      <c r="CD73"/>
      <c r="CE73"/>
      <c r="CF73" t="s">
        <v>2821</v>
      </c>
      <c r="CG73"/>
      <c r="CH73"/>
      <c r="CI73"/>
      <c r="CJ73"/>
      <c r="CK73" t="s">
        <v>2822</v>
      </c>
      <c r="CL73" t="s">
        <v>2823</v>
      </c>
      <c r="CM73" t="s">
        <v>2824</v>
      </c>
      <c r="CN73" t="s">
        <v>205</v>
      </c>
      <c r="CO73" t="s">
        <v>2825</v>
      </c>
      <c r="CP73"/>
      <c r="CQ73"/>
      <c r="CR73"/>
      <c r="CS73" t="s">
        <v>2826</v>
      </c>
      <c r="CT73" t="s">
        <v>2827</v>
      </c>
      <c r="CU73"/>
      <c r="CV73"/>
      <c r="CW73"/>
      <c r="CX73"/>
      <c r="CY73" t="s">
        <v>2828</v>
      </c>
      <c r="CZ73"/>
      <c r="DA73"/>
      <c r="DB73"/>
      <c r="DC73" t="s">
        <v>2829</v>
      </c>
      <c r="DD73" t="s">
        <v>2830</v>
      </c>
      <c r="DE73"/>
      <c r="DF73"/>
      <c r="DG73"/>
      <c r="DH73"/>
      <c r="DI73"/>
      <c r="DJ73"/>
      <c r="DK73"/>
      <c r="DL73"/>
      <c r="DM73"/>
      <c r="DN73"/>
      <c r="DO73"/>
      <c r="DP73"/>
    </row>
    <row r="74" spans="2:120" ht="6.75" customHeight="1">
      <c r="B74" s="95"/>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96"/>
      <c r="AG74"/>
      <c r="AH74" s="138"/>
      <c r="AI74" s="138"/>
      <c r="AJ74" s="138"/>
      <c r="AK74" s="138"/>
      <c r="AL74" s="142" t="str">
        <f t="shared" si="2"/>
        <v/>
      </c>
      <c r="AM74" s="142" t="str">
        <f t="shared" si="3"/>
        <v/>
      </c>
      <c r="AN74"/>
      <c r="AO74"/>
      <c r="AP74">
        <v>72</v>
      </c>
      <c r="AQ74"/>
      <c r="AR74"/>
      <c r="AS74"/>
      <c r="AT74"/>
      <c r="AU74"/>
      <c r="AV74"/>
      <c r="AW74" t="s">
        <v>2831</v>
      </c>
      <c r="AX74"/>
      <c r="AY74"/>
      <c r="AZ74"/>
      <c r="BA74"/>
      <c r="BB74" t="s">
        <v>2832</v>
      </c>
      <c r="BC74" t="s">
        <v>2833</v>
      </c>
      <c r="BD74" t="s">
        <v>2834</v>
      </c>
      <c r="BE74" t="s">
        <v>2835</v>
      </c>
      <c r="BF74" t="s">
        <v>2836</v>
      </c>
      <c r="BG74"/>
      <c r="BH74"/>
      <c r="BI74"/>
      <c r="BJ74" t="s">
        <v>2837</v>
      </c>
      <c r="BK74" t="s">
        <v>2838</v>
      </c>
      <c r="BL74"/>
      <c r="BM74"/>
      <c r="BN74"/>
      <c r="BO74"/>
      <c r="BP74" t="s">
        <v>2839</v>
      </c>
      <c r="BQ74"/>
      <c r="BR74"/>
      <c r="BS74"/>
      <c r="BT74" t="s">
        <v>2840</v>
      </c>
      <c r="BU74" t="s">
        <v>2841</v>
      </c>
      <c r="BV74"/>
      <c r="BW74"/>
      <c r="BX74"/>
      <c r="BY74"/>
      <c r="BZ74"/>
      <c r="CA74"/>
      <c r="CB74"/>
      <c r="CC74"/>
      <c r="CD74"/>
      <c r="CE74"/>
      <c r="CF74" t="s">
        <v>2842</v>
      </c>
      <c r="CG74"/>
      <c r="CH74"/>
      <c r="CI74"/>
      <c r="CJ74"/>
      <c r="CK74" t="s">
        <v>2843</v>
      </c>
      <c r="CL74" t="s">
        <v>2844</v>
      </c>
      <c r="CM74" t="s">
        <v>2845</v>
      </c>
      <c r="CN74" t="s">
        <v>2846</v>
      </c>
      <c r="CO74" t="s">
        <v>2847</v>
      </c>
      <c r="CP74"/>
      <c r="CQ74"/>
      <c r="CR74"/>
      <c r="CS74" t="s">
        <v>2848</v>
      </c>
      <c r="CT74" t="s">
        <v>2849</v>
      </c>
      <c r="CU74"/>
      <c r="CV74"/>
      <c r="CW74"/>
      <c r="CX74"/>
      <c r="CY74" t="s">
        <v>294</v>
      </c>
      <c r="CZ74"/>
      <c r="DA74"/>
      <c r="DB74"/>
      <c r="DC74" t="s">
        <v>2850</v>
      </c>
      <c r="DD74" t="s">
        <v>2851</v>
      </c>
      <c r="DE74"/>
      <c r="DF74"/>
      <c r="DG74"/>
      <c r="DH74"/>
      <c r="DI74"/>
      <c r="DJ74"/>
      <c r="DK74"/>
      <c r="DL74"/>
      <c r="DM74"/>
      <c r="DN74"/>
      <c r="DO74"/>
      <c r="DP74"/>
    </row>
    <row r="75" spans="2:120" ht="36" customHeight="1">
      <c r="B75" s="95"/>
      <c r="C75" s="163" t="s">
        <v>2852</v>
      </c>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96"/>
      <c r="AG75"/>
      <c r="AH75" s="138"/>
      <c r="AI75" s="138"/>
      <c r="AJ75" s="138"/>
      <c r="AK75" s="138"/>
      <c r="AL75" s="142" t="str">
        <f t="shared" si="2"/>
        <v/>
      </c>
      <c r="AM75" s="142" t="str">
        <f t="shared" si="3"/>
        <v/>
      </c>
      <c r="AN75"/>
      <c r="AO75"/>
      <c r="AP75">
        <v>73</v>
      </c>
      <c r="AQ75"/>
      <c r="AR75"/>
      <c r="AS75"/>
      <c r="AT75"/>
      <c r="AU75"/>
      <c r="AV75"/>
      <c r="AW75" t="s">
        <v>2853</v>
      </c>
      <c r="AX75"/>
      <c r="AY75"/>
      <c r="AZ75"/>
      <c r="BA75"/>
      <c r="BB75" t="s">
        <v>2854</v>
      </c>
      <c r="BC75" t="s">
        <v>2855</v>
      </c>
      <c r="BD75" t="s">
        <v>2856</v>
      </c>
      <c r="BE75" t="s">
        <v>2857</v>
      </c>
      <c r="BF75" t="s">
        <v>2858</v>
      </c>
      <c r="BG75"/>
      <c r="BH75"/>
      <c r="BI75"/>
      <c r="BJ75" t="s">
        <v>2859</v>
      </c>
      <c r="BK75" t="s">
        <v>2860</v>
      </c>
      <c r="BL75"/>
      <c r="BM75"/>
      <c r="BN75"/>
      <c r="BO75"/>
      <c r="BP75" t="s">
        <v>2861</v>
      </c>
      <c r="BQ75"/>
      <c r="BR75"/>
      <c r="BS75"/>
      <c r="BT75" t="s">
        <v>2862</v>
      </c>
      <c r="BU75" t="s">
        <v>2863</v>
      </c>
      <c r="BV75"/>
      <c r="BW75"/>
      <c r="BX75"/>
      <c r="BY75"/>
      <c r="BZ75"/>
      <c r="CA75"/>
      <c r="CB75"/>
      <c r="CC75"/>
      <c r="CD75"/>
      <c r="CE75"/>
      <c r="CF75" t="s">
        <v>2864</v>
      </c>
      <c r="CG75"/>
      <c r="CH75"/>
      <c r="CI75"/>
      <c r="CJ75"/>
      <c r="CK75" t="s">
        <v>2865</v>
      </c>
      <c r="CL75" t="s">
        <v>2866</v>
      </c>
      <c r="CM75" t="s">
        <v>2867</v>
      </c>
      <c r="CN75" t="s">
        <v>1292</v>
      </c>
      <c r="CO75" t="s">
        <v>2868</v>
      </c>
      <c r="CP75"/>
      <c r="CQ75"/>
      <c r="CR75"/>
      <c r="CS75" t="s">
        <v>2869</v>
      </c>
      <c r="CT75" t="s">
        <v>1452</v>
      </c>
      <c r="CU75"/>
      <c r="CV75"/>
      <c r="CW75"/>
      <c r="CX75"/>
      <c r="CY75" t="s">
        <v>2870</v>
      </c>
      <c r="CZ75"/>
      <c r="DA75"/>
      <c r="DB75"/>
      <c r="DC75" t="s">
        <v>2871</v>
      </c>
      <c r="DD75" t="s">
        <v>2872</v>
      </c>
      <c r="DE75"/>
      <c r="DF75"/>
      <c r="DG75"/>
      <c r="DH75"/>
      <c r="DI75"/>
      <c r="DJ75"/>
      <c r="DK75"/>
      <c r="DL75"/>
      <c r="DM75"/>
      <c r="DN75"/>
      <c r="DO75"/>
      <c r="DP75"/>
    </row>
    <row r="76" spans="2:120" ht="6.75" customHeight="1">
      <c r="B76" s="95"/>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96"/>
      <c r="AG76"/>
      <c r="AH76" s="138"/>
      <c r="AI76" s="138"/>
      <c r="AJ76" s="138"/>
      <c r="AK76" s="138"/>
      <c r="AL76" s="142" t="str">
        <f t="shared" si="2"/>
        <v/>
      </c>
      <c r="AM76" s="142" t="str">
        <f t="shared" si="3"/>
        <v/>
      </c>
      <c r="AN76"/>
      <c r="AO76"/>
      <c r="AP76">
        <v>74</v>
      </c>
      <c r="AQ76"/>
      <c r="AR76"/>
      <c r="AS76"/>
      <c r="AT76"/>
      <c r="AU76"/>
      <c r="AV76"/>
      <c r="AW76" t="s">
        <v>2873</v>
      </c>
      <c r="AX76"/>
      <c r="AY76"/>
      <c r="AZ76"/>
      <c r="BA76"/>
      <c r="BB76" t="s">
        <v>2874</v>
      </c>
      <c r="BC76" t="s">
        <v>2875</v>
      </c>
      <c r="BD76" t="s">
        <v>2876</v>
      </c>
      <c r="BE76" t="s">
        <v>2877</v>
      </c>
      <c r="BF76" t="s">
        <v>2878</v>
      </c>
      <c r="BG76"/>
      <c r="BH76"/>
      <c r="BI76"/>
      <c r="BJ76" t="s">
        <v>2879</v>
      </c>
      <c r="BK76" t="s">
        <v>2880</v>
      </c>
      <c r="BL76"/>
      <c r="BM76"/>
      <c r="BN76"/>
      <c r="BO76"/>
      <c r="BP76">
        <v>26099</v>
      </c>
      <c r="BQ76"/>
      <c r="BR76"/>
      <c r="BS76"/>
      <c r="BT76" t="s">
        <v>2881</v>
      </c>
      <c r="BU76" t="s">
        <v>2882</v>
      </c>
      <c r="BV76"/>
      <c r="BW76"/>
      <c r="BX76"/>
      <c r="BY76"/>
      <c r="BZ76"/>
      <c r="CA76"/>
      <c r="CB76"/>
      <c r="CC76"/>
      <c r="CD76"/>
      <c r="CE76"/>
      <c r="CF76" t="s">
        <v>1292</v>
      </c>
      <c r="CG76"/>
      <c r="CH76"/>
      <c r="CI76"/>
      <c r="CJ76"/>
      <c r="CK76" t="s">
        <v>2883</v>
      </c>
      <c r="CL76" t="s">
        <v>2884</v>
      </c>
      <c r="CM76" t="s">
        <v>2885</v>
      </c>
      <c r="CN76" t="s">
        <v>2886</v>
      </c>
      <c r="CO76" t="s">
        <v>2887</v>
      </c>
      <c r="CP76"/>
      <c r="CQ76"/>
      <c r="CR76"/>
      <c r="CS76" t="s">
        <v>2888</v>
      </c>
      <c r="CT76" t="s">
        <v>2889</v>
      </c>
      <c r="CU76"/>
      <c r="CV76"/>
      <c r="CW76"/>
      <c r="CX76"/>
      <c r="CY76" t="s">
        <v>392</v>
      </c>
      <c r="CZ76"/>
      <c r="DA76"/>
      <c r="DB76"/>
      <c r="DC76" t="s">
        <v>2890</v>
      </c>
      <c r="DD76" t="s">
        <v>2891</v>
      </c>
      <c r="DE76"/>
      <c r="DF76"/>
      <c r="DG76"/>
      <c r="DH76"/>
      <c r="DI76"/>
      <c r="DJ76"/>
      <c r="DK76"/>
      <c r="DL76"/>
      <c r="DM76"/>
      <c r="DN76"/>
      <c r="DO76"/>
      <c r="DP76"/>
    </row>
    <row r="77" spans="2:120" ht="72" customHeight="1">
      <c r="B77" s="95"/>
      <c r="C77" s="157" t="s">
        <v>2892</v>
      </c>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96"/>
      <c r="AG77"/>
      <c r="AH77" s="138"/>
      <c r="AI77" s="138"/>
      <c r="AJ77" s="138"/>
      <c r="AK77" s="138"/>
      <c r="AL77" s="142" t="str">
        <f t="shared" si="2"/>
        <v/>
      </c>
      <c r="AM77" s="142" t="str">
        <f t="shared" si="3"/>
        <v/>
      </c>
      <c r="AN77"/>
      <c r="AO77"/>
      <c r="AP77">
        <v>75</v>
      </c>
      <c r="AQ77"/>
      <c r="AR77"/>
      <c r="AS77"/>
      <c r="AT77"/>
      <c r="AU77"/>
      <c r="AV77"/>
      <c r="AW77" t="s">
        <v>2893</v>
      </c>
      <c r="AX77"/>
      <c r="AY77"/>
      <c r="AZ77"/>
      <c r="BA77"/>
      <c r="BB77" t="s">
        <v>2894</v>
      </c>
      <c r="BC77" t="s">
        <v>2895</v>
      </c>
      <c r="BD77" t="s">
        <v>2896</v>
      </c>
      <c r="BE77" t="s">
        <v>2897</v>
      </c>
      <c r="BF77" t="s">
        <v>2898</v>
      </c>
      <c r="BG77"/>
      <c r="BH77"/>
      <c r="BI77"/>
      <c r="BJ77" t="s">
        <v>2899</v>
      </c>
      <c r="BK77" t="s">
        <v>2900</v>
      </c>
      <c r="BL77"/>
      <c r="BM77"/>
      <c r="BN77"/>
      <c r="BO77"/>
      <c r="BP77"/>
      <c r="BQ77"/>
      <c r="BR77"/>
      <c r="BS77"/>
      <c r="BT77" t="s">
        <v>2901</v>
      </c>
      <c r="BU77" t="s">
        <v>2902</v>
      </c>
      <c r="BV77"/>
      <c r="BW77"/>
      <c r="BX77"/>
      <c r="BY77"/>
      <c r="BZ77"/>
      <c r="CA77"/>
      <c r="CB77"/>
      <c r="CC77"/>
      <c r="CD77"/>
      <c r="CE77"/>
      <c r="CF77" t="s">
        <v>2903</v>
      </c>
      <c r="CG77"/>
      <c r="CH77"/>
      <c r="CI77"/>
      <c r="CJ77"/>
      <c r="CK77" t="s">
        <v>2904</v>
      </c>
      <c r="CL77" t="s">
        <v>2905</v>
      </c>
      <c r="CM77" t="s">
        <v>2906</v>
      </c>
      <c r="CN77" t="s">
        <v>2907</v>
      </c>
      <c r="CO77" t="s">
        <v>2908</v>
      </c>
      <c r="CP77"/>
      <c r="CQ77"/>
      <c r="CR77"/>
      <c r="CS77" t="s">
        <v>2909</v>
      </c>
      <c r="CT77" t="s">
        <v>2910</v>
      </c>
      <c r="CU77"/>
      <c r="CV77"/>
      <c r="CW77"/>
      <c r="CX77"/>
      <c r="CY77"/>
      <c r="CZ77"/>
      <c r="DA77"/>
      <c r="DB77"/>
      <c r="DC77" t="s">
        <v>2911</v>
      </c>
      <c r="DD77" t="s">
        <v>2912</v>
      </c>
      <c r="DE77"/>
      <c r="DF77"/>
      <c r="DG77"/>
      <c r="DH77"/>
      <c r="DI77"/>
      <c r="DJ77"/>
      <c r="DK77"/>
      <c r="DL77"/>
      <c r="DM77"/>
      <c r="DN77"/>
      <c r="DO77"/>
      <c r="DP77"/>
    </row>
    <row r="78" spans="2:120" ht="6.75" customHeight="1">
      <c r="B78" s="95"/>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96"/>
      <c r="AG78"/>
      <c r="AH78" s="138"/>
      <c r="AI78" s="138"/>
      <c r="AJ78" s="138"/>
      <c r="AK78" s="138"/>
      <c r="AL78" s="142" t="str">
        <f t="shared" si="2"/>
        <v/>
      </c>
      <c r="AM78" s="142" t="str">
        <f t="shared" si="3"/>
        <v/>
      </c>
      <c r="AN78"/>
      <c r="AO78"/>
      <c r="AP78">
        <v>76</v>
      </c>
      <c r="AQ78"/>
      <c r="AR78"/>
      <c r="AS78"/>
      <c r="AT78"/>
      <c r="AU78"/>
      <c r="AV78"/>
      <c r="AW78" t="s">
        <v>2913</v>
      </c>
      <c r="AX78"/>
      <c r="AY78"/>
      <c r="AZ78"/>
      <c r="BA78"/>
      <c r="BB78" t="s">
        <v>2914</v>
      </c>
      <c r="BC78" t="s">
        <v>2915</v>
      </c>
      <c r="BD78" t="s">
        <v>2916</v>
      </c>
      <c r="BE78" t="s">
        <v>2917</v>
      </c>
      <c r="BF78" t="s">
        <v>2918</v>
      </c>
      <c r="BG78"/>
      <c r="BH78"/>
      <c r="BI78"/>
      <c r="BJ78" t="s">
        <v>2919</v>
      </c>
      <c r="BK78" t="s">
        <v>2920</v>
      </c>
      <c r="BL78"/>
      <c r="BM78"/>
      <c r="BN78"/>
      <c r="BO78"/>
      <c r="BP78"/>
      <c r="BQ78"/>
      <c r="BR78"/>
      <c r="BS78"/>
      <c r="BT78" t="s">
        <v>2921</v>
      </c>
      <c r="BU78" t="s">
        <v>2922</v>
      </c>
      <c r="BV78"/>
      <c r="BW78"/>
      <c r="BX78"/>
      <c r="BY78"/>
      <c r="BZ78"/>
      <c r="CA78"/>
      <c r="CB78"/>
      <c r="CC78"/>
      <c r="CD78"/>
      <c r="CE78"/>
      <c r="CF78" t="s">
        <v>2923</v>
      </c>
      <c r="CG78"/>
      <c r="CH78"/>
      <c r="CI78"/>
      <c r="CJ78"/>
      <c r="CK78" t="s">
        <v>2924</v>
      </c>
      <c r="CL78" t="s">
        <v>2925</v>
      </c>
      <c r="CM78" t="s">
        <v>2394</v>
      </c>
      <c r="CN78" t="s">
        <v>2926</v>
      </c>
      <c r="CO78" t="s">
        <v>2927</v>
      </c>
      <c r="CP78"/>
      <c r="CQ78"/>
      <c r="CR78"/>
      <c r="CS78" t="s">
        <v>2928</v>
      </c>
      <c r="CT78" t="s">
        <v>1828</v>
      </c>
      <c r="CU78"/>
      <c r="CV78"/>
      <c r="CW78"/>
      <c r="CX78"/>
      <c r="CY78"/>
      <c r="CZ78"/>
      <c r="DA78"/>
      <c r="DB78"/>
      <c r="DC78" t="s">
        <v>2929</v>
      </c>
      <c r="DD78" t="s">
        <v>2930</v>
      </c>
      <c r="DE78"/>
      <c r="DF78"/>
      <c r="DG78"/>
      <c r="DH78"/>
      <c r="DI78"/>
      <c r="DJ78"/>
      <c r="DK78"/>
      <c r="DL78"/>
      <c r="DM78"/>
      <c r="DN78"/>
      <c r="DO78"/>
      <c r="DP78"/>
    </row>
    <row r="79" spans="2:120" ht="15" customHeight="1">
      <c r="B79" s="95"/>
      <c r="C79" s="157" t="s">
        <v>2931</v>
      </c>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96"/>
      <c r="AG79"/>
      <c r="AH79" s="138"/>
      <c r="AI79" s="138"/>
      <c r="AJ79" s="138"/>
      <c r="AK79" s="138"/>
      <c r="AL79" s="142" t="str">
        <f t="shared" si="2"/>
        <v/>
      </c>
      <c r="AM79" s="142" t="str">
        <f t="shared" si="3"/>
        <v/>
      </c>
      <c r="AN79"/>
      <c r="AO79"/>
      <c r="AP79">
        <v>77</v>
      </c>
      <c r="AQ79"/>
      <c r="AR79"/>
      <c r="AS79"/>
      <c r="AT79"/>
      <c r="AU79"/>
      <c r="AV79"/>
      <c r="AW79" t="s">
        <v>2932</v>
      </c>
      <c r="AX79"/>
      <c r="AY79"/>
      <c r="AZ79"/>
      <c r="BA79"/>
      <c r="BB79" t="s">
        <v>2933</v>
      </c>
      <c r="BC79" t="s">
        <v>2934</v>
      </c>
      <c r="BD79" t="s">
        <v>2935</v>
      </c>
      <c r="BE79" t="s">
        <v>2936</v>
      </c>
      <c r="BF79" t="s">
        <v>2937</v>
      </c>
      <c r="BG79"/>
      <c r="BH79"/>
      <c r="BI79"/>
      <c r="BJ79" t="s">
        <v>2938</v>
      </c>
      <c r="BK79" t="s">
        <v>2939</v>
      </c>
      <c r="BL79"/>
      <c r="BM79"/>
      <c r="BN79"/>
      <c r="BO79"/>
      <c r="BP79"/>
      <c r="BQ79"/>
      <c r="BR79"/>
      <c r="BS79"/>
      <c r="BT79" t="s">
        <v>2940</v>
      </c>
      <c r="BU79" t="s">
        <v>2941</v>
      </c>
      <c r="BV79"/>
      <c r="BW79"/>
      <c r="BX79"/>
      <c r="BY79"/>
      <c r="BZ79"/>
      <c r="CA79"/>
      <c r="CB79"/>
      <c r="CC79"/>
      <c r="CD79"/>
      <c r="CE79"/>
      <c r="CF79" t="s">
        <v>2942</v>
      </c>
      <c r="CG79"/>
      <c r="CH79"/>
      <c r="CI79"/>
      <c r="CJ79"/>
      <c r="CK79" t="s">
        <v>2943</v>
      </c>
      <c r="CL79" t="s">
        <v>2944</v>
      </c>
      <c r="CM79" t="s">
        <v>2945</v>
      </c>
      <c r="CN79" t="s">
        <v>2946</v>
      </c>
      <c r="CO79" t="s">
        <v>2947</v>
      </c>
      <c r="CP79"/>
      <c r="CQ79"/>
      <c r="CR79"/>
      <c r="CS79" t="s">
        <v>2948</v>
      </c>
      <c r="CT79" t="s">
        <v>2949</v>
      </c>
      <c r="CU79"/>
      <c r="CV79"/>
      <c r="CW79"/>
      <c r="CX79"/>
      <c r="CY79"/>
      <c r="CZ79"/>
      <c r="DA79"/>
      <c r="DB79"/>
      <c r="DC79" t="s">
        <v>2950</v>
      </c>
      <c r="DD79" t="s">
        <v>2951</v>
      </c>
      <c r="DE79"/>
      <c r="DF79"/>
      <c r="DG79"/>
      <c r="DH79"/>
      <c r="DI79"/>
      <c r="DJ79"/>
      <c r="DK79"/>
      <c r="DL79"/>
      <c r="DM79"/>
      <c r="DN79"/>
      <c r="DO79"/>
      <c r="DP79"/>
    </row>
    <row r="80" spans="2:120" ht="6.75" customHeight="1">
      <c r="B80" s="95"/>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96"/>
      <c r="AG80"/>
      <c r="AH80" s="138"/>
      <c r="AI80" s="138"/>
      <c r="AJ80" s="138"/>
      <c r="AK80" s="138"/>
      <c r="AL80" s="142" t="str">
        <f t="shared" si="2"/>
        <v/>
      </c>
      <c r="AM80" s="142" t="str">
        <f t="shared" si="3"/>
        <v/>
      </c>
      <c r="AN80"/>
      <c r="AO80"/>
      <c r="AP80">
        <v>78</v>
      </c>
      <c r="AQ80"/>
      <c r="AR80"/>
      <c r="AS80"/>
      <c r="AT80"/>
      <c r="AU80"/>
      <c r="AV80"/>
      <c r="AW80" t="s">
        <v>2952</v>
      </c>
      <c r="AX80"/>
      <c r="AY80"/>
      <c r="AZ80"/>
      <c r="BA80"/>
      <c r="BB80" t="s">
        <v>2953</v>
      </c>
      <c r="BC80" t="s">
        <v>2954</v>
      </c>
      <c r="BD80" t="s">
        <v>2955</v>
      </c>
      <c r="BE80" t="s">
        <v>2956</v>
      </c>
      <c r="BF80" t="s">
        <v>2957</v>
      </c>
      <c r="BG80"/>
      <c r="BH80"/>
      <c r="BI80"/>
      <c r="BJ80" t="s">
        <v>2958</v>
      </c>
      <c r="BK80" t="s">
        <v>2959</v>
      </c>
      <c r="BL80"/>
      <c r="BM80"/>
      <c r="BN80"/>
      <c r="BO80"/>
      <c r="BP80"/>
      <c r="BQ80"/>
      <c r="BR80"/>
      <c r="BS80"/>
      <c r="BT80" t="s">
        <v>2960</v>
      </c>
      <c r="BU80" t="s">
        <v>2961</v>
      </c>
      <c r="BV80"/>
      <c r="BW80"/>
      <c r="BX80"/>
      <c r="BY80"/>
      <c r="BZ80"/>
      <c r="CA80"/>
      <c r="CB80"/>
      <c r="CC80"/>
      <c r="CD80"/>
      <c r="CE80"/>
      <c r="CF80" t="s">
        <v>2962</v>
      </c>
      <c r="CG80"/>
      <c r="CH80"/>
      <c r="CI80"/>
      <c r="CJ80"/>
      <c r="CK80" t="s">
        <v>2963</v>
      </c>
      <c r="CL80" t="s">
        <v>2964</v>
      </c>
      <c r="CM80" t="s">
        <v>2965</v>
      </c>
      <c r="CN80" t="s">
        <v>2966</v>
      </c>
      <c r="CO80" t="s">
        <v>2967</v>
      </c>
      <c r="CP80"/>
      <c r="CQ80"/>
      <c r="CR80"/>
      <c r="CS80" t="s">
        <v>2968</v>
      </c>
      <c r="CT80" t="s">
        <v>2969</v>
      </c>
      <c r="CU80"/>
      <c r="CV80"/>
      <c r="CW80"/>
      <c r="CX80"/>
      <c r="CY80"/>
      <c r="CZ80"/>
      <c r="DA80"/>
      <c r="DB80"/>
      <c r="DC80" t="s">
        <v>2970</v>
      </c>
      <c r="DD80" t="s">
        <v>2971</v>
      </c>
      <c r="DE80"/>
      <c r="DF80"/>
      <c r="DG80"/>
      <c r="DH80"/>
      <c r="DI80"/>
      <c r="DJ80"/>
      <c r="DK80"/>
      <c r="DL80"/>
      <c r="DM80"/>
      <c r="DN80"/>
      <c r="DO80"/>
      <c r="DP80"/>
    </row>
    <row r="81" spans="2:120" ht="146.1" customHeight="1">
      <c r="B81" s="95"/>
      <c r="C81" s="43"/>
      <c r="D81" s="157" t="s">
        <v>2972</v>
      </c>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96"/>
      <c r="AG81"/>
      <c r="AH81" s="138"/>
      <c r="AI81" s="138"/>
      <c r="AJ81" s="138"/>
      <c r="AK81" s="138"/>
      <c r="AL81" s="142" t="str">
        <f t="shared" si="2"/>
        <v/>
      </c>
      <c r="AM81" s="142" t="str">
        <f t="shared" si="3"/>
        <v/>
      </c>
      <c r="AN81"/>
      <c r="AO81"/>
      <c r="AP81">
        <v>79</v>
      </c>
      <c r="AQ81"/>
      <c r="AR81"/>
      <c r="AS81"/>
      <c r="AT81"/>
      <c r="AU81"/>
      <c r="AV81"/>
      <c r="AW81" t="s">
        <v>2973</v>
      </c>
      <c r="AX81"/>
      <c r="AY81"/>
      <c r="AZ81"/>
      <c r="BA81"/>
      <c r="BB81" t="s">
        <v>2974</v>
      </c>
      <c r="BC81" t="s">
        <v>2975</v>
      </c>
      <c r="BD81" t="s">
        <v>2976</v>
      </c>
      <c r="BE81" t="s">
        <v>2977</v>
      </c>
      <c r="BF81" t="s">
        <v>2978</v>
      </c>
      <c r="BG81"/>
      <c r="BH81"/>
      <c r="BI81"/>
      <c r="BJ81" t="s">
        <v>2979</v>
      </c>
      <c r="BK81" t="s">
        <v>2980</v>
      </c>
      <c r="BL81"/>
      <c r="BM81"/>
      <c r="BN81"/>
      <c r="BO81"/>
      <c r="BP81"/>
      <c r="BQ81"/>
      <c r="BR81"/>
      <c r="BS81"/>
      <c r="BT81" t="s">
        <v>2981</v>
      </c>
      <c r="BU81" t="s">
        <v>2982</v>
      </c>
      <c r="BV81"/>
      <c r="BW81"/>
      <c r="BX81"/>
      <c r="BY81"/>
      <c r="BZ81"/>
      <c r="CA81"/>
      <c r="CB81"/>
      <c r="CC81"/>
      <c r="CD81"/>
      <c r="CE81"/>
      <c r="CF81" t="s">
        <v>2983</v>
      </c>
      <c r="CG81"/>
      <c r="CH81"/>
      <c r="CI81"/>
      <c r="CJ81"/>
      <c r="CK81" t="s">
        <v>2984</v>
      </c>
      <c r="CL81" t="s">
        <v>2985</v>
      </c>
      <c r="CM81" t="s">
        <v>2986</v>
      </c>
      <c r="CN81" t="s">
        <v>2987</v>
      </c>
      <c r="CO81" t="s">
        <v>2988</v>
      </c>
      <c r="CP81"/>
      <c r="CQ81"/>
      <c r="CR81"/>
      <c r="CS81" t="s">
        <v>2989</v>
      </c>
      <c r="CT81" t="s">
        <v>2990</v>
      </c>
      <c r="CU81"/>
      <c r="CV81"/>
      <c r="CW81"/>
      <c r="CX81"/>
      <c r="CY81"/>
      <c r="CZ81"/>
      <c r="DA81"/>
      <c r="DB81"/>
      <c r="DC81" t="s">
        <v>2991</v>
      </c>
      <c r="DD81" t="s">
        <v>2992</v>
      </c>
      <c r="DE81"/>
      <c r="DF81"/>
      <c r="DG81"/>
      <c r="DH81"/>
      <c r="DI81"/>
      <c r="DJ81"/>
      <c r="DK81"/>
      <c r="DL81"/>
      <c r="DM81"/>
      <c r="DN81"/>
      <c r="DO81"/>
      <c r="DP81"/>
    </row>
    <row r="82" spans="2:120" ht="6.75" customHeight="1">
      <c r="B82" s="95"/>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96"/>
      <c r="AG82"/>
      <c r="AH82" s="138"/>
      <c r="AI82" s="138"/>
      <c r="AJ82" s="138"/>
      <c r="AK82" s="138"/>
      <c r="AL82" s="142" t="str">
        <f t="shared" si="2"/>
        <v/>
      </c>
      <c r="AM82" s="142" t="str">
        <f t="shared" si="3"/>
        <v/>
      </c>
      <c r="AN82"/>
      <c r="AO82"/>
      <c r="AP82">
        <v>80</v>
      </c>
      <c r="AQ82"/>
      <c r="AR82"/>
      <c r="AS82"/>
      <c r="AT82"/>
      <c r="AU82"/>
      <c r="AV82"/>
      <c r="AW82" t="s">
        <v>2993</v>
      </c>
      <c r="AX82"/>
      <c r="AY82"/>
      <c r="AZ82"/>
      <c r="BA82"/>
      <c r="BB82" t="s">
        <v>2994</v>
      </c>
      <c r="BC82" t="s">
        <v>2995</v>
      </c>
      <c r="BD82" t="s">
        <v>2996</v>
      </c>
      <c r="BE82" t="s">
        <v>2997</v>
      </c>
      <c r="BF82" t="s">
        <v>2998</v>
      </c>
      <c r="BG82"/>
      <c r="BH82"/>
      <c r="BI82"/>
      <c r="BJ82" t="s">
        <v>2999</v>
      </c>
      <c r="BK82" t="s">
        <v>3000</v>
      </c>
      <c r="BL82"/>
      <c r="BM82"/>
      <c r="BN82"/>
      <c r="BO82"/>
      <c r="BP82"/>
      <c r="BQ82"/>
      <c r="BR82"/>
      <c r="BS82"/>
      <c r="BT82" t="s">
        <v>3001</v>
      </c>
      <c r="BU82" t="s">
        <v>3002</v>
      </c>
      <c r="BV82"/>
      <c r="BW82"/>
      <c r="BX82"/>
      <c r="BY82"/>
      <c r="BZ82"/>
      <c r="CA82"/>
      <c r="CB82"/>
      <c r="CC82"/>
      <c r="CD82"/>
      <c r="CE82"/>
      <c r="CF82" t="s">
        <v>1792</v>
      </c>
      <c r="CG82"/>
      <c r="CH82"/>
      <c r="CI82"/>
      <c r="CJ82"/>
      <c r="CK82" t="s">
        <v>3003</v>
      </c>
      <c r="CL82" t="s">
        <v>3004</v>
      </c>
      <c r="CM82" t="s">
        <v>719</v>
      </c>
      <c r="CN82" t="s">
        <v>3005</v>
      </c>
      <c r="CO82" t="s">
        <v>3006</v>
      </c>
      <c r="CP82"/>
      <c r="CQ82"/>
      <c r="CR82"/>
      <c r="CS82" t="s">
        <v>3007</v>
      </c>
      <c r="CT82" t="s">
        <v>3008</v>
      </c>
      <c r="CU82"/>
      <c r="CV82"/>
      <c r="CW82"/>
      <c r="CX82"/>
      <c r="CY82"/>
      <c r="CZ82"/>
      <c r="DA82"/>
      <c r="DB82"/>
      <c r="DC82" t="s">
        <v>3009</v>
      </c>
      <c r="DD82" t="s">
        <v>3010</v>
      </c>
      <c r="DE82"/>
      <c r="DF82"/>
      <c r="DG82"/>
      <c r="DH82"/>
      <c r="DI82"/>
      <c r="DJ82"/>
      <c r="DK82"/>
      <c r="DL82"/>
      <c r="DM82"/>
      <c r="DN82"/>
      <c r="DO82"/>
      <c r="DP82"/>
    </row>
    <row r="83" spans="2:120" ht="60" customHeight="1">
      <c r="B83" s="95"/>
      <c r="C83" s="163" t="s">
        <v>3011</v>
      </c>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3"/>
      <c r="AD83" s="96"/>
      <c r="AG83"/>
      <c r="AH83" s="138"/>
      <c r="AI83" s="138"/>
      <c r="AJ83" s="138"/>
      <c r="AK83" s="138"/>
      <c r="AL83" s="142" t="str">
        <f t="shared" si="2"/>
        <v/>
      </c>
      <c r="AM83" s="142" t="str">
        <f t="shared" si="3"/>
        <v/>
      </c>
      <c r="AN83"/>
      <c r="AO83"/>
      <c r="AP83">
        <v>81</v>
      </c>
      <c r="AQ83"/>
      <c r="AR83"/>
      <c r="AS83"/>
      <c r="AT83"/>
      <c r="AU83"/>
      <c r="AV83"/>
      <c r="AW83" t="s">
        <v>3012</v>
      </c>
      <c r="AX83"/>
      <c r="AY83"/>
      <c r="AZ83"/>
      <c r="BA83"/>
      <c r="BB83" t="s">
        <v>3013</v>
      </c>
      <c r="BC83" t="s">
        <v>3014</v>
      </c>
      <c r="BD83" t="s">
        <v>3015</v>
      </c>
      <c r="BE83" t="s">
        <v>3016</v>
      </c>
      <c r="BF83" t="s">
        <v>3017</v>
      </c>
      <c r="BG83"/>
      <c r="BH83"/>
      <c r="BI83"/>
      <c r="BJ83" t="s">
        <v>3018</v>
      </c>
      <c r="BK83" t="s">
        <v>3019</v>
      </c>
      <c r="BL83"/>
      <c r="BM83"/>
      <c r="BN83"/>
      <c r="BO83"/>
      <c r="BP83"/>
      <c r="BQ83"/>
      <c r="BR83"/>
      <c r="BS83"/>
      <c r="BT83" t="s">
        <v>3020</v>
      </c>
      <c r="BU83" t="s">
        <v>3021</v>
      </c>
      <c r="BV83"/>
      <c r="BW83"/>
      <c r="BX83"/>
      <c r="BY83"/>
      <c r="BZ83"/>
      <c r="CA83"/>
      <c r="CB83"/>
      <c r="CC83"/>
      <c r="CD83"/>
      <c r="CE83"/>
      <c r="CF83" t="s">
        <v>3022</v>
      </c>
      <c r="CG83"/>
      <c r="CH83"/>
      <c r="CI83"/>
      <c r="CJ83"/>
      <c r="CK83" t="s">
        <v>3023</v>
      </c>
      <c r="CL83" t="s">
        <v>3024</v>
      </c>
      <c r="CM83" t="s">
        <v>3025</v>
      </c>
      <c r="CN83" t="s">
        <v>3026</v>
      </c>
      <c r="CO83" t="s">
        <v>3027</v>
      </c>
      <c r="CP83"/>
      <c r="CQ83"/>
      <c r="CR83"/>
      <c r="CS83" t="s">
        <v>3028</v>
      </c>
      <c r="CT83" t="s">
        <v>3029</v>
      </c>
      <c r="CU83"/>
      <c r="CV83"/>
      <c r="CW83"/>
      <c r="CX83"/>
      <c r="CY83"/>
      <c r="CZ83"/>
      <c r="DA83"/>
      <c r="DB83"/>
      <c r="DC83" t="s">
        <v>3030</v>
      </c>
      <c r="DD83" t="s">
        <v>3031</v>
      </c>
      <c r="DE83"/>
      <c r="DF83"/>
      <c r="DG83"/>
      <c r="DH83"/>
      <c r="DI83"/>
      <c r="DJ83"/>
      <c r="DK83"/>
      <c r="DL83"/>
      <c r="DM83"/>
      <c r="DN83"/>
      <c r="DO83"/>
      <c r="DP83"/>
    </row>
    <row r="84" spans="2:120" ht="6.75" customHeight="1">
      <c r="B84" s="95"/>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96"/>
      <c r="AG84"/>
      <c r="AH84" s="138"/>
      <c r="AI84" s="138"/>
      <c r="AJ84" s="138"/>
      <c r="AK84" s="138"/>
      <c r="AL84" s="142" t="str">
        <f t="shared" si="2"/>
        <v/>
      </c>
      <c r="AM84" s="142" t="str">
        <f t="shared" si="3"/>
        <v/>
      </c>
      <c r="AN84"/>
      <c r="AO84"/>
      <c r="AP84">
        <v>82</v>
      </c>
      <c r="AQ84"/>
      <c r="AR84"/>
      <c r="AS84"/>
      <c r="AT84"/>
      <c r="AU84"/>
      <c r="AV84"/>
      <c r="AW84" t="s">
        <v>3032</v>
      </c>
      <c r="AX84"/>
      <c r="AY84"/>
      <c r="AZ84"/>
      <c r="BA84"/>
      <c r="BB84" t="s">
        <v>3033</v>
      </c>
      <c r="BC84" t="s">
        <v>3034</v>
      </c>
      <c r="BD84" t="s">
        <v>3035</v>
      </c>
      <c r="BE84" t="s">
        <v>3036</v>
      </c>
      <c r="BF84" t="s">
        <v>3037</v>
      </c>
      <c r="BG84"/>
      <c r="BH84"/>
      <c r="BI84"/>
      <c r="BJ84" t="s">
        <v>3038</v>
      </c>
      <c r="BK84" t="s">
        <v>3039</v>
      </c>
      <c r="BL84"/>
      <c r="BM84"/>
      <c r="BN84"/>
      <c r="BO84"/>
      <c r="BP84"/>
      <c r="BQ84"/>
      <c r="BR84"/>
      <c r="BS84"/>
      <c r="BT84" t="s">
        <v>3040</v>
      </c>
      <c r="BU84" t="s">
        <v>3041</v>
      </c>
      <c r="BV84"/>
      <c r="BW84"/>
      <c r="BX84"/>
      <c r="BY84"/>
      <c r="BZ84"/>
      <c r="CA84"/>
      <c r="CB84"/>
      <c r="CC84"/>
      <c r="CD84"/>
      <c r="CE84"/>
      <c r="CF84" t="s">
        <v>3042</v>
      </c>
      <c r="CG84"/>
      <c r="CH84"/>
      <c r="CI84"/>
      <c r="CJ84"/>
      <c r="CK84" t="s">
        <v>3043</v>
      </c>
      <c r="CL84" t="s">
        <v>3044</v>
      </c>
      <c r="CM84" t="s">
        <v>3045</v>
      </c>
      <c r="CN84" t="s">
        <v>3046</v>
      </c>
      <c r="CO84" t="s">
        <v>3047</v>
      </c>
      <c r="CP84"/>
      <c r="CQ84"/>
      <c r="CR84"/>
      <c r="CS84" t="s">
        <v>3048</v>
      </c>
      <c r="CT84" t="s">
        <v>3049</v>
      </c>
      <c r="CU84"/>
      <c r="CV84"/>
      <c r="CW84"/>
      <c r="CX84"/>
      <c r="CY84"/>
      <c r="CZ84"/>
      <c r="DA84"/>
      <c r="DB84"/>
      <c r="DC84" t="s">
        <v>3050</v>
      </c>
      <c r="DD84" t="s">
        <v>3051</v>
      </c>
      <c r="DE84"/>
      <c r="DF84"/>
      <c r="DG84"/>
      <c r="DH84"/>
      <c r="DI84"/>
      <c r="DJ84"/>
      <c r="DK84"/>
      <c r="DL84"/>
      <c r="DM84"/>
      <c r="DN84"/>
      <c r="DO84"/>
      <c r="DP84"/>
    </row>
    <row r="85" spans="2:120" ht="60" customHeight="1">
      <c r="B85" s="95"/>
      <c r="C85" s="163" t="s">
        <v>3052</v>
      </c>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c r="AB85" s="163"/>
      <c r="AC85" s="163"/>
      <c r="AD85" s="96"/>
      <c r="AG85"/>
      <c r="AH85" s="78"/>
      <c r="AI85" s="78"/>
      <c r="AJ85" s="78"/>
      <c r="AK85" s="78"/>
      <c r="AL85" s="142" t="str">
        <f t="shared" si="2"/>
        <v/>
      </c>
      <c r="AM85" s="142" t="str">
        <f t="shared" si="3"/>
        <v/>
      </c>
      <c r="AN85"/>
      <c r="AO85"/>
      <c r="AP85">
        <v>83</v>
      </c>
      <c r="AQ85"/>
      <c r="AR85"/>
      <c r="AS85"/>
      <c r="AT85"/>
      <c r="AU85"/>
      <c r="AV85"/>
      <c r="AW85" t="s">
        <v>3053</v>
      </c>
      <c r="AX85"/>
      <c r="AY85"/>
      <c r="AZ85"/>
      <c r="BA85"/>
      <c r="BB85" t="s">
        <v>3054</v>
      </c>
      <c r="BC85" t="s">
        <v>3055</v>
      </c>
      <c r="BD85" t="s">
        <v>3056</v>
      </c>
      <c r="BE85" t="s">
        <v>3057</v>
      </c>
      <c r="BF85" t="s">
        <v>3058</v>
      </c>
      <c r="BG85"/>
      <c r="BH85"/>
      <c r="BI85"/>
      <c r="BJ85" t="s">
        <v>3059</v>
      </c>
      <c r="BK85" t="s">
        <v>3060</v>
      </c>
      <c r="BL85"/>
      <c r="BM85"/>
      <c r="BN85"/>
      <c r="BO85"/>
      <c r="BP85"/>
      <c r="BQ85"/>
      <c r="BR85"/>
      <c r="BS85"/>
      <c r="BT85" t="s">
        <v>3061</v>
      </c>
      <c r="BU85" t="s">
        <v>3062</v>
      </c>
      <c r="BV85"/>
      <c r="BW85"/>
      <c r="BX85"/>
      <c r="BY85"/>
      <c r="BZ85"/>
      <c r="CA85"/>
      <c r="CB85"/>
      <c r="CC85"/>
      <c r="CD85"/>
      <c r="CE85"/>
      <c r="CF85" t="s">
        <v>3063</v>
      </c>
      <c r="CG85"/>
      <c r="CH85"/>
      <c r="CI85"/>
      <c r="CJ85"/>
      <c r="CK85" t="s">
        <v>3064</v>
      </c>
      <c r="CL85" t="s">
        <v>3065</v>
      </c>
      <c r="CM85" t="s">
        <v>3066</v>
      </c>
      <c r="CN85" t="s">
        <v>3067</v>
      </c>
      <c r="CO85" t="s">
        <v>3068</v>
      </c>
      <c r="CP85"/>
      <c r="CQ85"/>
      <c r="CR85"/>
      <c r="CS85" t="s">
        <v>3069</v>
      </c>
      <c r="CT85" t="s">
        <v>3070</v>
      </c>
      <c r="CU85"/>
      <c r="CV85"/>
      <c r="CW85"/>
      <c r="CX85"/>
      <c r="CY85"/>
      <c r="CZ85"/>
      <c r="DA85"/>
      <c r="DB85"/>
      <c r="DC85" t="s">
        <v>3071</v>
      </c>
      <c r="DD85" t="s">
        <v>3072</v>
      </c>
      <c r="DE85"/>
      <c r="DF85"/>
      <c r="DG85"/>
      <c r="DH85"/>
      <c r="DI85"/>
      <c r="DJ85"/>
      <c r="DK85"/>
      <c r="DL85"/>
      <c r="DM85"/>
      <c r="DN85"/>
      <c r="DO85"/>
      <c r="DP85"/>
    </row>
    <row r="86" spans="2:120" ht="6.75" customHeight="1">
      <c r="B86" s="95"/>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96"/>
      <c r="AG86"/>
      <c r="AH86" s="138"/>
      <c r="AI86" s="138"/>
      <c r="AJ86" s="138"/>
      <c r="AK86" s="138"/>
      <c r="AL86" s="142" t="str">
        <f t="shared" si="2"/>
        <v/>
      </c>
      <c r="AM86" s="142" t="str">
        <f t="shared" si="3"/>
        <v/>
      </c>
      <c r="AN86"/>
      <c r="AO86"/>
      <c r="AP86">
        <v>84</v>
      </c>
      <c r="AQ86"/>
      <c r="AR86"/>
      <c r="AS86"/>
      <c r="AT86"/>
      <c r="AU86"/>
      <c r="AV86"/>
      <c r="AW86" t="s">
        <v>3073</v>
      </c>
      <c r="AX86"/>
      <c r="AY86"/>
      <c r="AZ86"/>
      <c r="BA86"/>
      <c r="BB86" t="s">
        <v>3074</v>
      </c>
      <c r="BC86" t="s">
        <v>3075</v>
      </c>
      <c r="BD86" t="s">
        <v>3076</v>
      </c>
      <c r="BE86" t="s">
        <v>3077</v>
      </c>
      <c r="BF86" t="s">
        <v>3078</v>
      </c>
      <c r="BG86"/>
      <c r="BH86"/>
      <c r="BI86"/>
      <c r="BJ86" t="s">
        <v>3079</v>
      </c>
      <c r="BK86" t="s">
        <v>3080</v>
      </c>
      <c r="BL86"/>
      <c r="BM86"/>
      <c r="BN86"/>
      <c r="BO86"/>
      <c r="BP86"/>
      <c r="BQ86"/>
      <c r="BR86"/>
      <c r="BS86"/>
      <c r="BT86" t="s">
        <v>3081</v>
      </c>
      <c r="BU86" t="s">
        <v>3082</v>
      </c>
      <c r="BV86"/>
      <c r="BW86"/>
      <c r="BX86"/>
      <c r="BY86"/>
      <c r="BZ86"/>
      <c r="CA86"/>
      <c r="CB86"/>
      <c r="CC86"/>
      <c r="CD86"/>
      <c r="CE86"/>
      <c r="CF86" t="s">
        <v>3083</v>
      </c>
      <c r="CG86"/>
      <c r="CH86"/>
      <c r="CI86"/>
      <c r="CJ86"/>
      <c r="CK86" t="s">
        <v>3084</v>
      </c>
      <c r="CL86" t="s">
        <v>3085</v>
      </c>
      <c r="CM86" t="s">
        <v>3086</v>
      </c>
      <c r="CN86" t="s">
        <v>3087</v>
      </c>
      <c r="CO86" t="s">
        <v>3088</v>
      </c>
      <c r="CP86"/>
      <c r="CQ86"/>
      <c r="CR86"/>
      <c r="CS86" t="s">
        <v>3089</v>
      </c>
      <c r="CT86" t="s">
        <v>3090</v>
      </c>
      <c r="CU86"/>
      <c r="CV86"/>
      <c r="CW86"/>
      <c r="CX86"/>
      <c r="CY86"/>
      <c r="CZ86"/>
      <c r="DA86"/>
      <c r="DB86"/>
      <c r="DC86" t="s">
        <v>3091</v>
      </c>
      <c r="DD86" t="s">
        <v>3092</v>
      </c>
      <c r="DE86"/>
      <c r="DF86"/>
      <c r="DG86"/>
      <c r="DH86"/>
      <c r="DI86"/>
      <c r="DJ86"/>
      <c r="DK86"/>
      <c r="DL86"/>
      <c r="DM86"/>
      <c r="DN86"/>
      <c r="DO86"/>
      <c r="DP86"/>
    </row>
    <row r="87" spans="2:120" ht="24" customHeight="1">
      <c r="B87" s="95"/>
      <c r="C87" s="163" t="s">
        <v>3093</v>
      </c>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96"/>
      <c r="AG87"/>
      <c r="AH87" s="138"/>
      <c r="AI87" s="138"/>
      <c r="AJ87" s="138"/>
      <c r="AK87" s="138"/>
      <c r="AL87" s="142" t="str">
        <f t="shared" si="2"/>
        <v/>
      </c>
      <c r="AM87" s="142" t="str">
        <f t="shared" si="3"/>
        <v/>
      </c>
      <c r="AN87"/>
      <c r="AO87"/>
      <c r="AP87">
        <v>85</v>
      </c>
      <c r="AQ87"/>
      <c r="AR87"/>
      <c r="AS87"/>
      <c r="AT87"/>
      <c r="AU87"/>
      <c r="AV87"/>
      <c r="AW87" t="s">
        <v>3094</v>
      </c>
      <c r="AX87"/>
      <c r="AY87"/>
      <c r="AZ87"/>
      <c r="BA87"/>
      <c r="BB87" t="s">
        <v>3095</v>
      </c>
      <c r="BC87" t="s">
        <v>3096</v>
      </c>
      <c r="BD87" t="s">
        <v>3097</v>
      </c>
      <c r="BE87" t="s">
        <v>3098</v>
      </c>
      <c r="BF87" t="s">
        <v>3099</v>
      </c>
      <c r="BG87"/>
      <c r="BH87"/>
      <c r="BI87"/>
      <c r="BJ87" t="s">
        <v>3100</v>
      </c>
      <c r="BK87" t="s">
        <v>3101</v>
      </c>
      <c r="BL87"/>
      <c r="BM87"/>
      <c r="BN87"/>
      <c r="BO87"/>
      <c r="BP87"/>
      <c r="BQ87"/>
      <c r="BR87"/>
      <c r="BS87"/>
      <c r="BT87" t="s">
        <v>3102</v>
      </c>
      <c r="BU87" t="s">
        <v>3103</v>
      </c>
      <c r="BV87"/>
      <c r="BW87"/>
      <c r="BX87"/>
      <c r="BY87"/>
      <c r="BZ87"/>
      <c r="CA87"/>
      <c r="CB87"/>
      <c r="CC87"/>
      <c r="CD87"/>
      <c r="CE87"/>
      <c r="CF87" t="s">
        <v>3104</v>
      </c>
      <c r="CG87"/>
      <c r="CH87"/>
      <c r="CI87"/>
      <c r="CJ87"/>
      <c r="CK87" t="s">
        <v>3105</v>
      </c>
      <c r="CL87" t="s">
        <v>3106</v>
      </c>
      <c r="CM87" t="s">
        <v>3107</v>
      </c>
      <c r="CN87" t="s">
        <v>3108</v>
      </c>
      <c r="CO87" t="s">
        <v>3109</v>
      </c>
      <c r="CP87"/>
      <c r="CQ87"/>
      <c r="CR87"/>
      <c r="CS87" t="s">
        <v>3110</v>
      </c>
      <c r="CT87" t="s">
        <v>3111</v>
      </c>
      <c r="CU87"/>
      <c r="CV87"/>
      <c r="CW87"/>
      <c r="CX87"/>
      <c r="CY87"/>
      <c r="CZ87"/>
      <c r="DA87"/>
      <c r="DB87"/>
      <c r="DC87" t="s">
        <v>3112</v>
      </c>
      <c r="DD87" t="s">
        <v>3113</v>
      </c>
      <c r="DE87"/>
      <c r="DF87"/>
      <c r="DG87"/>
      <c r="DH87"/>
      <c r="DI87"/>
      <c r="DJ87"/>
      <c r="DK87"/>
      <c r="DL87"/>
      <c r="DM87"/>
      <c r="DN87"/>
      <c r="DO87"/>
      <c r="DP87"/>
    </row>
    <row r="88" spans="2:120" ht="15" customHeight="1" thickBot="1">
      <c r="B88" s="97"/>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9"/>
      <c r="AG88"/>
      <c r="AH88" s="138"/>
      <c r="AI88" s="138"/>
      <c r="AJ88" s="138"/>
      <c r="AK88" s="138"/>
      <c r="AL88" s="142" t="str">
        <f t="shared" si="2"/>
        <v/>
      </c>
      <c r="AM88" s="142" t="str">
        <f t="shared" si="3"/>
        <v/>
      </c>
      <c r="AN88"/>
      <c r="AO88"/>
      <c r="AP88">
        <v>86</v>
      </c>
      <c r="AQ88"/>
      <c r="AR88"/>
      <c r="AS88"/>
      <c r="AT88"/>
      <c r="AU88"/>
      <c r="AV88"/>
      <c r="AW88" t="s">
        <v>3114</v>
      </c>
      <c r="AX88"/>
      <c r="AY88"/>
      <c r="AZ88"/>
      <c r="BA88"/>
      <c r="BB88" t="s">
        <v>3115</v>
      </c>
      <c r="BC88">
        <v>13099</v>
      </c>
      <c r="BD88" t="s">
        <v>3116</v>
      </c>
      <c r="BE88" t="s">
        <v>3117</v>
      </c>
      <c r="BF88" t="s">
        <v>3118</v>
      </c>
      <c r="BG88"/>
      <c r="BH88"/>
      <c r="BI88"/>
      <c r="BJ88" t="s">
        <v>3119</v>
      </c>
      <c r="BK88" t="s">
        <v>3120</v>
      </c>
      <c r="BL88"/>
      <c r="BM88"/>
      <c r="BN88"/>
      <c r="BO88"/>
      <c r="BP88"/>
      <c r="BQ88"/>
      <c r="BR88"/>
      <c r="BS88"/>
      <c r="BT88" t="s">
        <v>3121</v>
      </c>
      <c r="BU88" t="s">
        <v>3122</v>
      </c>
      <c r="BV88"/>
      <c r="BW88"/>
      <c r="BX88"/>
      <c r="BY88"/>
      <c r="BZ88"/>
      <c r="CA88"/>
      <c r="CB88"/>
      <c r="CC88"/>
      <c r="CD88"/>
      <c r="CE88"/>
      <c r="CF88" t="s">
        <v>3123</v>
      </c>
      <c r="CG88"/>
      <c r="CH88"/>
      <c r="CI88"/>
      <c r="CJ88"/>
      <c r="CK88" t="s">
        <v>1834</v>
      </c>
      <c r="CL88" t="s">
        <v>392</v>
      </c>
      <c r="CM88" t="s">
        <v>3124</v>
      </c>
      <c r="CN88" t="s">
        <v>3125</v>
      </c>
      <c r="CO88" t="s">
        <v>3126</v>
      </c>
      <c r="CP88"/>
      <c r="CQ88"/>
      <c r="CR88"/>
      <c r="CS88" t="s">
        <v>3127</v>
      </c>
      <c r="CT88" t="s">
        <v>3128</v>
      </c>
      <c r="CU88"/>
      <c r="CV88"/>
      <c r="CW88"/>
      <c r="CX88"/>
      <c r="CY88"/>
      <c r="CZ88"/>
      <c r="DA88"/>
      <c r="DB88"/>
      <c r="DC88" t="s">
        <v>3129</v>
      </c>
      <c r="DD88" t="s">
        <v>3130</v>
      </c>
      <c r="DE88"/>
      <c r="DF88"/>
      <c r="DG88"/>
      <c r="DH88"/>
      <c r="DI88"/>
      <c r="DJ88"/>
      <c r="DK88"/>
      <c r="DL88"/>
      <c r="DM88"/>
      <c r="DN88"/>
      <c r="DO88"/>
      <c r="DP88"/>
    </row>
    <row r="89" spans="2:120" ht="15" customHeight="1" thickBot="1">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G89"/>
      <c r="AH89" s="138"/>
      <c r="AI89" s="138"/>
      <c r="AJ89" s="138"/>
      <c r="AK89" s="138"/>
      <c r="AL89" s="142" t="str">
        <f t="shared" si="2"/>
        <v/>
      </c>
      <c r="AM89" s="142" t="str">
        <f t="shared" si="3"/>
        <v/>
      </c>
      <c r="AN89"/>
      <c r="AO89"/>
      <c r="AP89">
        <v>87</v>
      </c>
      <c r="AQ89"/>
      <c r="AR89"/>
      <c r="AS89"/>
      <c r="AT89"/>
      <c r="AU89"/>
      <c r="AV89"/>
      <c r="AW89" t="s">
        <v>3131</v>
      </c>
      <c r="AX89"/>
      <c r="AY89"/>
      <c r="AZ89"/>
      <c r="BA89"/>
      <c r="BB89">
        <v>12099</v>
      </c>
      <c r="BC89"/>
      <c r="BD89" t="s">
        <v>3132</v>
      </c>
      <c r="BE89" t="s">
        <v>3133</v>
      </c>
      <c r="BF89" t="s">
        <v>3134</v>
      </c>
      <c r="BG89"/>
      <c r="BH89"/>
      <c r="BI89"/>
      <c r="BJ89" t="s">
        <v>3135</v>
      </c>
      <c r="BK89" t="s">
        <v>3136</v>
      </c>
      <c r="BL89"/>
      <c r="BM89"/>
      <c r="BN89"/>
      <c r="BO89"/>
      <c r="BP89"/>
      <c r="BQ89"/>
      <c r="BR89"/>
      <c r="BS89"/>
      <c r="BT89" t="s">
        <v>3137</v>
      </c>
      <c r="BU89" t="s">
        <v>3138</v>
      </c>
      <c r="BV89"/>
      <c r="BW89"/>
      <c r="BX89"/>
      <c r="BY89"/>
      <c r="BZ89"/>
      <c r="CA89"/>
      <c r="CB89"/>
      <c r="CC89"/>
      <c r="CD89"/>
      <c r="CE89"/>
      <c r="CF89" t="s">
        <v>3139</v>
      </c>
      <c r="CG89"/>
      <c r="CH89"/>
      <c r="CI89"/>
      <c r="CJ89"/>
      <c r="CK89" t="s">
        <v>392</v>
      </c>
      <c r="CL89"/>
      <c r="CM89" t="s">
        <v>3140</v>
      </c>
      <c r="CN89" t="s">
        <v>3141</v>
      </c>
      <c r="CO89" t="s">
        <v>3142</v>
      </c>
      <c r="CP89"/>
      <c r="CQ89"/>
      <c r="CR89"/>
      <c r="CS89" t="s">
        <v>3143</v>
      </c>
      <c r="CT89" t="s">
        <v>3144</v>
      </c>
      <c r="CU89"/>
      <c r="CV89"/>
      <c r="CW89"/>
      <c r="CX89"/>
      <c r="CY89"/>
      <c r="CZ89"/>
      <c r="DA89"/>
      <c r="DB89"/>
      <c r="DC89" t="s">
        <v>3145</v>
      </c>
      <c r="DD89" t="s">
        <v>3146</v>
      </c>
      <c r="DE89"/>
      <c r="DF89"/>
      <c r="DG89"/>
      <c r="DH89"/>
      <c r="DI89"/>
      <c r="DJ89"/>
      <c r="DK89"/>
      <c r="DL89"/>
      <c r="DM89"/>
      <c r="DN89"/>
      <c r="DO89"/>
      <c r="DP89"/>
    </row>
    <row r="90" spans="2:120" ht="15" customHeight="1">
      <c r="B90" s="92"/>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94"/>
      <c r="AG90"/>
      <c r="AH90" s="138"/>
      <c r="AI90" s="138"/>
      <c r="AJ90" s="138"/>
      <c r="AK90" s="138"/>
      <c r="AL90" s="142" t="str">
        <f t="shared" si="2"/>
        <v/>
      </c>
      <c r="AM90" s="142" t="str">
        <f t="shared" si="3"/>
        <v/>
      </c>
      <c r="AN90"/>
      <c r="AO90"/>
      <c r="AP90">
        <v>88</v>
      </c>
      <c r="AQ90"/>
      <c r="AR90"/>
      <c r="AS90"/>
      <c r="AT90"/>
      <c r="AU90"/>
      <c r="AV90"/>
      <c r="AW90" t="s">
        <v>3147</v>
      </c>
      <c r="AX90"/>
      <c r="AY90"/>
      <c r="AZ90"/>
      <c r="BA90"/>
      <c r="BB90"/>
      <c r="BC90"/>
      <c r="BD90" t="s">
        <v>3148</v>
      </c>
      <c r="BE90" t="s">
        <v>3149</v>
      </c>
      <c r="BF90" t="s">
        <v>3150</v>
      </c>
      <c r="BG90"/>
      <c r="BH90"/>
      <c r="BI90"/>
      <c r="BJ90" t="s">
        <v>3151</v>
      </c>
      <c r="BK90" t="s">
        <v>3152</v>
      </c>
      <c r="BL90"/>
      <c r="BM90"/>
      <c r="BN90"/>
      <c r="BO90"/>
      <c r="BP90"/>
      <c r="BQ90"/>
      <c r="BR90"/>
      <c r="BS90"/>
      <c r="BT90" t="s">
        <v>3153</v>
      </c>
      <c r="BU90" t="s">
        <v>3154</v>
      </c>
      <c r="BV90"/>
      <c r="BW90"/>
      <c r="BX90"/>
      <c r="BY90"/>
      <c r="BZ90"/>
      <c r="CA90"/>
      <c r="CB90"/>
      <c r="CC90"/>
      <c r="CD90"/>
      <c r="CE90"/>
      <c r="CF90" t="s">
        <v>3155</v>
      </c>
      <c r="CG90"/>
      <c r="CH90"/>
      <c r="CI90"/>
      <c r="CJ90"/>
      <c r="CK90"/>
      <c r="CL90"/>
      <c r="CM90" t="s">
        <v>3156</v>
      </c>
      <c r="CN90" t="s">
        <v>3157</v>
      </c>
      <c r="CO90" t="s">
        <v>3158</v>
      </c>
      <c r="CP90"/>
      <c r="CQ90"/>
      <c r="CR90"/>
      <c r="CS90" t="s">
        <v>3159</v>
      </c>
      <c r="CT90" t="s">
        <v>3160</v>
      </c>
      <c r="CU90"/>
      <c r="CV90"/>
      <c r="CW90"/>
      <c r="CX90"/>
      <c r="CY90"/>
      <c r="CZ90"/>
      <c r="DA90"/>
      <c r="DB90"/>
      <c r="DC90" t="s">
        <v>3161</v>
      </c>
      <c r="DD90" t="s">
        <v>3162</v>
      </c>
      <c r="DE90"/>
      <c r="DF90"/>
      <c r="DG90"/>
      <c r="DH90"/>
      <c r="DI90"/>
      <c r="DJ90"/>
      <c r="DK90"/>
      <c r="DL90"/>
      <c r="DM90"/>
      <c r="DN90"/>
      <c r="DO90"/>
      <c r="DP90"/>
    </row>
    <row r="91" spans="2:120" ht="48" customHeight="1">
      <c r="B91" s="95"/>
      <c r="C91" s="163" t="s">
        <v>3163</v>
      </c>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c r="AB91" s="163"/>
      <c r="AC91" s="163"/>
      <c r="AD91" s="96"/>
      <c r="AG91"/>
      <c r="AH91" s="138"/>
      <c r="AI91" s="138"/>
      <c r="AJ91" s="138"/>
      <c r="AK91" s="138"/>
      <c r="AL91" s="142" t="str">
        <f t="shared" si="2"/>
        <v/>
      </c>
      <c r="AM91" s="142" t="str">
        <f t="shared" si="3"/>
        <v/>
      </c>
      <c r="AN91"/>
      <c r="AO91"/>
      <c r="AP91">
        <v>89</v>
      </c>
      <c r="AQ91"/>
      <c r="AR91"/>
      <c r="AS91"/>
      <c r="AT91"/>
      <c r="AU91"/>
      <c r="AV91"/>
      <c r="AW91" t="s">
        <v>3164</v>
      </c>
      <c r="AX91"/>
      <c r="AY91"/>
      <c r="AZ91"/>
      <c r="BA91"/>
      <c r="BB91"/>
      <c r="BC91"/>
      <c r="BD91" t="s">
        <v>3165</v>
      </c>
      <c r="BE91" t="s">
        <v>3166</v>
      </c>
      <c r="BF91" t="s">
        <v>3167</v>
      </c>
      <c r="BG91"/>
      <c r="BH91"/>
      <c r="BI91"/>
      <c r="BJ91" t="s">
        <v>3168</v>
      </c>
      <c r="BK91" t="s">
        <v>3169</v>
      </c>
      <c r="BL91"/>
      <c r="BM91"/>
      <c r="BN91"/>
      <c r="BO91"/>
      <c r="BP91"/>
      <c r="BQ91"/>
      <c r="BR91"/>
      <c r="BS91"/>
      <c r="BT91" t="s">
        <v>3170</v>
      </c>
      <c r="BU91" t="s">
        <v>3171</v>
      </c>
      <c r="BV91"/>
      <c r="BW91"/>
      <c r="BX91"/>
      <c r="BY91"/>
      <c r="BZ91"/>
      <c r="CA91"/>
      <c r="CB91"/>
      <c r="CC91"/>
      <c r="CD91"/>
      <c r="CE91"/>
      <c r="CF91" t="s">
        <v>3172</v>
      </c>
      <c r="CG91"/>
      <c r="CH91"/>
      <c r="CI91"/>
      <c r="CJ91"/>
      <c r="CK91"/>
      <c r="CL91"/>
      <c r="CM91" t="s">
        <v>3173</v>
      </c>
      <c r="CN91" t="s">
        <v>1463</v>
      </c>
      <c r="CO91" t="s">
        <v>3174</v>
      </c>
      <c r="CP91"/>
      <c r="CQ91"/>
      <c r="CR91"/>
      <c r="CS91" t="s">
        <v>3175</v>
      </c>
      <c r="CT91" t="s">
        <v>3176</v>
      </c>
      <c r="CU91"/>
      <c r="CV91"/>
      <c r="CW91"/>
      <c r="CX91"/>
      <c r="CY91"/>
      <c r="CZ91"/>
      <c r="DA91"/>
      <c r="DB91"/>
      <c r="DC91" t="s">
        <v>3177</v>
      </c>
      <c r="DD91" t="s">
        <v>3178</v>
      </c>
      <c r="DE91"/>
      <c r="DF91"/>
      <c r="DG91"/>
      <c r="DH91"/>
      <c r="DI91"/>
      <c r="DJ91"/>
      <c r="DK91"/>
      <c r="DL91"/>
      <c r="DM91"/>
      <c r="DN91"/>
      <c r="DO91"/>
      <c r="DP91"/>
    </row>
    <row r="92" spans="2:120" ht="6.75" customHeight="1">
      <c r="B92" s="95"/>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96"/>
      <c r="AG92"/>
      <c r="AH92" s="138"/>
      <c r="AI92" s="138"/>
      <c r="AJ92" s="138"/>
      <c r="AK92" s="138"/>
      <c r="AL92" s="142" t="str">
        <f t="shared" si="2"/>
        <v/>
      </c>
      <c r="AM92" s="142" t="str">
        <f t="shared" si="3"/>
        <v/>
      </c>
      <c r="AN92"/>
      <c r="AO92"/>
      <c r="AP92">
        <v>90</v>
      </c>
      <c r="AQ92"/>
      <c r="AR92"/>
      <c r="AS92"/>
      <c r="AT92"/>
      <c r="AU92"/>
      <c r="AV92"/>
      <c r="AW92" t="s">
        <v>3179</v>
      </c>
      <c r="AX92"/>
      <c r="AY92"/>
      <c r="AZ92"/>
      <c r="BA92"/>
      <c r="BB92"/>
      <c r="BC92"/>
      <c r="BD92" t="s">
        <v>3180</v>
      </c>
      <c r="BE92" t="s">
        <v>3181</v>
      </c>
      <c r="BF92" t="s">
        <v>3182</v>
      </c>
      <c r="BG92"/>
      <c r="BH92"/>
      <c r="BI92"/>
      <c r="BJ92" t="s">
        <v>3183</v>
      </c>
      <c r="BK92" t="s">
        <v>3184</v>
      </c>
      <c r="BL92"/>
      <c r="BM92"/>
      <c r="BN92"/>
      <c r="BO92"/>
      <c r="BP92"/>
      <c r="BQ92"/>
      <c r="BR92"/>
      <c r="BS92"/>
      <c r="BT92" t="s">
        <v>3185</v>
      </c>
      <c r="BU92" t="s">
        <v>3186</v>
      </c>
      <c r="BV92"/>
      <c r="BW92"/>
      <c r="BX92"/>
      <c r="BY92"/>
      <c r="BZ92"/>
      <c r="CA92"/>
      <c r="CB92"/>
      <c r="CC92"/>
      <c r="CD92"/>
      <c r="CE92"/>
      <c r="CF92" t="s">
        <v>3187</v>
      </c>
      <c r="CG92"/>
      <c r="CH92"/>
      <c r="CI92"/>
      <c r="CJ92"/>
      <c r="CK92"/>
      <c r="CL92"/>
      <c r="CM92" t="s">
        <v>3188</v>
      </c>
      <c r="CN92" t="s">
        <v>3189</v>
      </c>
      <c r="CO92" t="s">
        <v>3190</v>
      </c>
      <c r="CP92"/>
      <c r="CQ92"/>
      <c r="CR92"/>
      <c r="CS92" t="s">
        <v>3191</v>
      </c>
      <c r="CT92" t="s">
        <v>3192</v>
      </c>
      <c r="CU92"/>
      <c r="CV92"/>
      <c r="CW92"/>
      <c r="CX92"/>
      <c r="CY92"/>
      <c r="CZ92"/>
      <c r="DA92"/>
      <c r="DB92"/>
      <c r="DC92" t="s">
        <v>3193</v>
      </c>
      <c r="DD92" t="s">
        <v>3194</v>
      </c>
      <c r="DE92"/>
      <c r="DF92"/>
      <c r="DG92"/>
      <c r="DH92"/>
      <c r="DI92"/>
      <c r="DJ92"/>
      <c r="DK92"/>
      <c r="DL92"/>
      <c r="DM92"/>
      <c r="DN92"/>
      <c r="DO92"/>
      <c r="DP92"/>
    </row>
    <row r="93" spans="2:120" ht="72" customHeight="1">
      <c r="B93" s="95"/>
      <c r="C93" s="157" t="s">
        <v>3195</v>
      </c>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96"/>
      <c r="AG93"/>
      <c r="AH93" s="138"/>
      <c r="AI93" s="138"/>
      <c r="AJ93" s="138"/>
      <c r="AK93" s="138"/>
      <c r="AL93" s="142" t="str">
        <f t="shared" si="2"/>
        <v/>
      </c>
      <c r="AM93" s="142" t="str">
        <f t="shared" si="3"/>
        <v/>
      </c>
      <c r="AN93"/>
      <c r="AO93"/>
      <c r="AP93">
        <v>91</v>
      </c>
      <c r="AQ93"/>
      <c r="AR93"/>
      <c r="AS93"/>
      <c r="AT93"/>
      <c r="AU93"/>
      <c r="AV93"/>
      <c r="AW93" t="s">
        <v>3196</v>
      </c>
      <c r="AX93"/>
      <c r="AY93"/>
      <c r="AZ93"/>
      <c r="BA93"/>
      <c r="BB93"/>
      <c r="BC93"/>
      <c r="BD93" t="s">
        <v>3197</v>
      </c>
      <c r="BE93" t="s">
        <v>3198</v>
      </c>
      <c r="BF93" t="s">
        <v>3199</v>
      </c>
      <c r="BG93"/>
      <c r="BH93"/>
      <c r="BI93"/>
      <c r="BJ93" t="s">
        <v>3200</v>
      </c>
      <c r="BK93" t="s">
        <v>3201</v>
      </c>
      <c r="BL93"/>
      <c r="BM93"/>
      <c r="BN93"/>
      <c r="BO93"/>
      <c r="BP93"/>
      <c r="BQ93"/>
      <c r="BR93"/>
      <c r="BS93"/>
      <c r="BT93" t="s">
        <v>3202</v>
      </c>
      <c r="BU93" t="s">
        <v>3203</v>
      </c>
      <c r="BV93"/>
      <c r="BW93"/>
      <c r="BX93"/>
      <c r="BY93"/>
      <c r="BZ93"/>
      <c r="CA93"/>
      <c r="CB93"/>
      <c r="CC93"/>
      <c r="CD93"/>
      <c r="CE93"/>
      <c r="CF93" t="s">
        <v>3204</v>
      </c>
      <c r="CG93"/>
      <c r="CH93"/>
      <c r="CI93"/>
      <c r="CJ93"/>
      <c r="CK93"/>
      <c r="CL93"/>
      <c r="CM93" t="s">
        <v>3205</v>
      </c>
      <c r="CN93" t="s">
        <v>3206</v>
      </c>
      <c r="CO93" t="s">
        <v>3207</v>
      </c>
      <c r="CP93"/>
      <c r="CQ93"/>
      <c r="CR93"/>
      <c r="CS93" t="s">
        <v>3208</v>
      </c>
      <c r="CT93" t="s">
        <v>3209</v>
      </c>
      <c r="CU93"/>
      <c r="CV93"/>
      <c r="CW93"/>
      <c r="CX93"/>
      <c r="CY93"/>
      <c r="CZ93"/>
      <c r="DA93"/>
      <c r="DB93"/>
      <c r="DC93" t="s">
        <v>3210</v>
      </c>
      <c r="DD93" t="s">
        <v>3211</v>
      </c>
      <c r="DE93"/>
      <c r="DF93"/>
      <c r="DG93"/>
      <c r="DH93"/>
      <c r="DI93"/>
      <c r="DJ93"/>
      <c r="DK93"/>
      <c r="DL93"/>
      <c r="DM93"/>
      <c r="DN93"/>
      <c r="DO93"/>
      <c r="DP93"/>
    </row>
    <row r="94" spans="2:120" ht="6.75" customHeight="1">
      <c r="B94" s="95"/>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96"/>
      <c r="AG94"/>
      <c r="AH94" s="138"/>
      <c r="AI94" s="138"/>
      <c r="AJ94" s="138"/>
      <c r="AK94" s="138"/>
      <c r="AL94" s="142" t="str">
        <f t="shared" si="2"/>
        <v/>
      </c>
      <c r="AM94" s="142" t="str">
        <f t="shared" si="3"/>
        <v/>
      </c>
      <c r="AN94"/>
      <c r="AO94"/>
      <c r="AP94">
        <v>92</v>
      </c>
      <c r="AQ94"/>
      <c r="AR94"/>
      <c r="AS94"/>
      <c r="AT94"/>
      <c r="AU94"/>
      <c r="AV94"/>
      <c r="AW94" t="s">
        <v>3212</v>
      </c>
      <c r="AX94"/>
      <c r="AY94"/>
      <c r="AZ94"/>
      <c r="BA94"/>
      <c r="BB94"/>
      <c r="BC94"/>
      <c r="BD94" t="s">
        <v>3213</v>
      </c>
      <c r="BE94" t="s">
        <v>3214</v>
      </c>
      <c r="BF94" t="s">
        <v>3215</v>
      </c>
      <c r="BG94"/>
      <c r="BH94"/>
      <c r="BI94"/>
      <c r="BJ94" t="s">
        <v>3216</v>
      </c>
      <c r="BK94" t="s">
        <v>3217</v>
      </c>
      <c r="BL94"/>
      <c r="BM94"/>
      <c r="BN94"/>
      <c r="BO94"/>
      <c r="BP94"/>
      <c r="BQ94"/>
      <c r="BR94"/>
      <c r="BS94"/>
      <c r="BT94" t="s">
        <v>3218</v>
      </c>
      <c r="BU94" t="s">
        <v>3219</v>
      </c>
      <c r="BV94"/>
      <c r="BW94"/>
      <c r="BX94"/>
      <c r="BY94"/>
      <c r="BZ94"/>
      <c r="CA94"/>
      <c r="CB94"/>
      <c r="CC94"/>
      <c r="CD94"/>
      <c r="CE94"/>
      <c r="CF94" t="s">
        <v>3220</v>
      </c>
      <c r="CG94"/>
      <c r="CH94"/>
      <c r="CI94"/>
      <c r="CJ94"/>
      <c r="CK94"/>
      <c r="CL94"/>
      <c r="CM94" t="s">
        <v>3221</v>
      </c>
      <c r="CN94" t="s">
        <v>3222</v>
      </c>
      <c r="CO94" t="s">
        <v>3223</v>
      </c>
      <c r="CP94"/>
      <c r="CQ94"/>
      <c r="CR94"/>
      <c r="CS94" t="s">
        <v>3224</v>
      </c>
      <c r="CT94" t="s">
        <v>3225</v>
      </c>
      <c r="CU94"/>
      <c r="CV94"/>
      <c r="CW94"/>
      <c r="CX94"/>
      <c r="CY94"/>
      <c r="CZ94"/>
      <c r="DA94"/>
      <c r="DB94"/>
      <c r="DC94" t="s">
        <v>3226</v>
      </c>
      <c r="DD94" t="s">
        <v>3227</v>
      </c>
      <c r="DE94"/>
      <c r="DF94"/>
      <c r="DG94"/>
      <c r="DH94"/>
      <c r="DI94"/>
      <c r="DJ94"/>
      <c r="DK94"/>
      <c r="DL94"/>
      <c r="DM94"/>
      <c r="DN94"/>
      <c r="DO94"/>
      <c r="DP94"/>
    </row>
    <row r="95" spans="2:120" ht="60" customHeight="1">
      <c r="B95" s="95"/>
      <c r="C95" s="157" t="s">
        <v>3228</v>
      </c>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96"/>
      <c r="AG95"/>
      <c r="AH95" s="138"/>
      <c r="AI95" s="138"/>
      <c r="AJ95" s="138"/>
      <c r="AK95" s="138"/>
      <c r="AL95" s="142" t="str">
        <f t="shared" si="2"/>
        <v/>
      </c>
      <c r="AM95" s="142" t="str">
        <f t="shared" si="3"/>
        <v/>
      </c>
      <c r="AN95"/>
      <c r="AO95"/>
      <c r="AP95">
        <v>93</v>
      </c>
      <c r="AQ95"/>
      <c r="AR95"/>
      <c r="AS95"/>
      <c r="AT95"/>
      <c r="AU95"/>
      <c r="AV95"/>
      <c r="AW95" t="s">
        <v>3229</v>
      </c>
      <c r="AX95"/>
      <c r="AY95"/>
      <c r="AZ95"/>
      <c r="BA95"/>
      <c r="BB95"/>
      <c r="BC95"/>
      <c r="BD95" t="s">
        <v>3230</v>
      </c>
      <c r="BE95" t="s">
        <v>3231</v>
      </c>
      <c r="BF95" t="s">
        <v>3232</v>
      </c>
      <c r="BG95"/>
      <c r="BH95"/>
      <c r="BI95"/>
      <c r="BJ95" t="s">
        <v>3233</v>
      </c>
      <c r="BK95" t="s">
        <v>3234</v>
      </c>
      <c r="BL95"/>
      <c r="BM95"/>
      <c r="BN95"/>
      <c r="BO95"/>
      <c r="BP95"/>
      <c r="BQ95"/>
      <c r="BR95"/>
      <c r="BS95"/>
      <c r="BT95" t="s">
        <v>3235</v>
      </c>
      <c r="BU95" t="s">
        <v>3236</v>
      </c>
      <c r="BV95"/>
      <c r="BW95"/>
      <c r="BX95"/>
      <c r="BY95"/>
      <c r="BZ95"/>
      <c r="CA95"/>
      <c r="CB95"/>
      <c r="CC95"/>
      <c r="CD95"/>
      <c r="CE95"/>
      <c r="CF95" t="s">
        <v>3237</v>
      </c>
      <c r="CG95"/>
      <c r="CH95"/>
      <c r="CI95"/>
      <c r="CJ95"/>
      <c r="CK95"/>
      <c r="CL95"/>
      <c r="CM95" t="s">
        <v>3238</v>
      </c>
      <c r="CN95" t="s">
        <v>3239</v>
      </c>
      <c r="CO95" t="s">
        <v>3240</v>
      </c>
      <c r="CP95"/>
      <c r="CQ95"/>
      <c r="CR95"/>
      <c r="CS95" t="s">
        <v>3241</v>
      </c>
      <c r="CT95" t="s">
        <v>3242</v>
      </c>
      <c r="CU95"/>
      <c r="CV95"/>
      <c r="CW95"/>
      <c r="CX95"/>
      <c r="CY95"/>
      <c r="CZ95"/>
      <c r="DA95"/>
      <c r="DB95"/>
      <c r="DC95" t="s">
        <v>3243</v>
      </c>
      <c r="DD95" t="s">
        <v>3244</v>
      </c>
      <c r="DE95"/>
      <c r="DF95"/>
      <c r="DG95"/>
      <c r="DH95"/>
      <c r="DI95"/>
      <c r="DJ95"/>
      <c r="DK95"/>
      <c r="DL95"/>
      <c r="DM95"/>
      <c r="DN95"/>
      <c r="DO95"/>
      <c r="DP95"/>
    </row>
    <row r="96" spans="2:120" ht="6.75" customHeight="1">
      <c r="B96" s="95"/>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96"/>
      <c r="AG96"/>
      <c r="AH96" s="138"/>
      <c r="AI96" s="138"/>
      <c r="AJ96" s="138"/>
      <c r="AK96" s="138"/>
      <c r="AL96" s="142" t="str">
        <f t="shared" si="2"/>
        <v/>
      </c>
      <c r="AM96" s="142" t="str">
        <f t="shared" si="3"/>
        <v/>
      </c>
      <c r="AN96"/>
      <c r="AO96"/>
      <c r="AP96">
        <v>94</v>
      </c>
      <c r="AQ96"/>
      <c r="AR96"/>
      <c r="AS96"/>
      <c r="AT96"/>
      <c r="AU96"/>
      <c r="AV96"/>
      <c r="AW96" t="s">
        <v>3245</v>
      </c>
      <c r="AX96"/>
      <c r="AY96"/>
      <c r="AZ96"/>
      <c r="BA96"/>
      <c r="BB96"/>
      <c r="BC96"/>
      <c r="BD96" t="s">
        <v>3246</v>
      </c>
      <c r="BE96" t="s">
        <v>3247</v>
      </c>
      <c r="BF96" t="s">
        <v>3248</v>
      </c>
      <c r="BG96"/>
      <c r="BH96"/>
      <c r="BI96"/>
      <c r="BJ96" t="s">
        <v>3249</v>
      </c>
      <c r="BK96" t="s">
        <v>3250</v>
      </c>
      <c r="BL96"/>
      <c r="BM96"/>
      <c r="BN96"/>
      <c r="BO96"/>
      <c r="BP96"/>
      <c r="BQ96"/>
      <c r="BR96"/>
      <c r="BS96"/>
      <c r="BT96" t="s">
        <v>3251</v>
      </c>
      <c r="BU96" t="s">
        <v>3252</v>
      </c>
      <c r="BV96"/>
      <c r="BW96"/>
      <c r="BX96"/>
      <c r="BY96"/>
      <c r="BZ96"/>
      <c r="CA96"/>
      <c r="CB96"/>
      <c r="CC96"/>
      <c r="CD96"/>
      <c r="CE96"/>
      <c r="CF96" t="s">
        <v>3253</v>
      </c>
      <c r="CG96"/>
      <c r="CH96"/>
      <c r="CI96"/>
      <c r="CJ96"/>
      <c r="CK96"/>
      <c r="CL96"/>
      <c r="CM96" t="s">
        <v>3254</v>
      </c>
      <c r="CN96" t="s">
        <v>3255</v>
      </c>
      <c r="CO96" t="s">
        <v>3256</v>
      </c>
      <c r="CP96"/>
      <c r="CQ96"/>
      <c r="CR96"/>
      <c r="CS96" t="s">
        <v>3257</v>
      </c>
      <c r="CT96" t="s">
        <v>3258</v>
      </c>
      <c r="CU96"/>
      <c r="CV96"/>
      <c r="CW96"/>
      <c r="CX96"/>
      <c r="CY96"/>
      <c r="CZ96"/>
      <c r="DA96"/>
      <c r="DB96"/>
      <c r="DC96" t="s">
        <v>2154</v>
      </c>
      <c r="DD96" t="s">
        <v>3259</v>
      </c>
      <c r="DE96"/>
      <c r="DF96"/>
      <c r="DG96"/>
      <c r="DH96"/>
      <c r="DI96"/>
      <c r="DJ96"/>
      <c r="DK96"/>
      <c r="DL96"/>
      <c r="DM96"/>
      <c r="DN96"/>
      <c r="DO96"/>
      <c r="DP96"/>
    </row>
    <row r="97" spans="2:120" ht="36" customHeight="1">
      <c r="B97" s="95"/>
      <c r="C97" s="164" t="s">
        <v>3260</v>
      </c>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96"/>
      <c r="AG97"/>
      <c r="AH97" s="138"/>
      <c r="AI97" s="138"/>
      <c r="AJ97" s="138"/>
      <c r="AK97" s="138"/>
      <c r="AL97" s="142" t="str">
        <f t="shared" si="2"/>
        <v/>
      </c>
      <c r="AM97" s="142" t="str">
        <f t="shared" si="3"/>
        <v/>
      </c>
      <c r="AN97"/>
      <c r="AO97"/>
      <c r="AP97">
        <v>95</v>
      </c>
      <c r="AQ97"/>
      <c r="AR97"/>
      <c r="AS97"/>
      <c r="AT97"/>
      <c r="AU97"/>
      <c r="AV97"/>
      <c r="AW97" t="s">
        <v>3261</v>
      </c>
      <c r="AX97"/>
      <c r="AY97"/>
      <c r="AZ97"/>
      <c r="BA97"/>
      <c r="BB97"/>
      <c r="BC97"/>
      <c r="BD97" t="s">
        <v>3262</v>
      </c>
      <c r="BE97" t="s">
        <v>3263</v>
      </c>
      <c r="BF97" t="s">
        <v>3264</v>
      </c>
      <c r="BG97"/>
      <c r="BH97"/>
      <c r="BI97"/>
      <c r="BJ97" t="s">
        <v>3265</v>
      </c>
      <c r="BK97" t="s">
        <v>3266</v>
      </c>
      <c r="BL97"/>
      <c r="BM97"/>
      <c r="BN97"/>
      <c r="BO97"/>
      <c r="BP97"/>
      <c r="BQ97"/>
      <c r="BR97"/>
      <c r="BS97"/>
      <c r="BT97" t="s">
        <v>3267</v>
      </c>
      <c r="BU97" t="s">
        <v>3268</v>
      </c>
      <c r="BV97"/>
      <c r="BW97"/>
      <c r="BX97"/>
      <c r="BY97"/>
      <c r="BZ97"/>
      <c r="CA97"/>
      <c r="CB97"/>
      <c r="CC97"/>
      <c r="CD97"/>
      <c r="CE97"/>
      <c r="CF97" t="s">
        <v>3269</v>
      </c>
      <c r="CG97"/>
      <c r="CH97"/>
      <c r="CI97"/>
      <c r="CJ97"/>
      <c r="CK97"/>
      <c r="CL97"/>
      <c r="CM97" t="s">
        <v>3270</v>
      </c>
      <c r="CN97" t="s">
        <v>3271</v>
      </c>
      <c r="CO97" t="s">
        <v>3272</v>
      </c>
      <c r="CP97"/>
      <c r="CQ97"/>
      <c r="CR97"/>
      <c r="CS97" t="s">
        <v>3273</v>
      </c>
      <c r="CT97" t="s">
        <v>3274</v>
      </c>
      <c r="CU97"/>
      <c r="CV97"/>
      <c r="CW97"/>
      <c r="CX97"/>
      <c r="CY97"/>
      <c r="CZ97"/>
      <c r="DA97"/>
      <c r="DB97"/>
      <c r="DC97" t="s">
        <v>3275</v>
      </c>
      <c r="DD97" t="s">
        <v>3276</v>
      </c>
      <c r="DE97"/>
      <c r="DF97"/>
      <c r="DG97"/>
      <c r="DH97"/>
      <c r="DI97"/>
      <c r="DJ97"/>
      <c r="DK97"/>
      <c r="DL97"/>
      <c r="DM97"/>
      <c r="DN97"/>
      <c r="DO97"/>
      <c r="DP97"/>
    </row>
    <row r="98" spans="2:120" ht="6.75" customHeight="1">
      <c r="B98" s="95"/>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96"/>
      <c r="AG98"/>
      <c r="AH98" s="138"/>
      <c r="AI98" s="138"/>
      <c r="AJ98" s="138"/>
      <c r="AK98" s="138"/>
      <c r="AL98" s="142" t="str">
        <f t="shared" si="2"/>
        <v/>
      </c>
      <c r="AM98" s="142" t="str">
        <f t="shared" si="3"/>
        <v/>
      </c>
      <c r="AN98"/>
      <c r="AO98"/>
      <c r="AP98">
        <v>96</v>
      </c>
      <c r="AQ98"/>
      <c r="AR98"/>
      <c r="AS98"/>
      <c r="AT98"/>
      <c r="AU98"/>
      <c r="AV98"/>
      <c r="AW98" t="s">
        <v>3277</v>
      </c>
      <c r="AX98"/>
      <c r="AY98"/>
      <c r="AZ98"/>
      <c r="BA98"/>
      <c r="BB98"/>
      <c r="BC98"/>
      <c r="BD98" t="s">
        <v>3278</v>
      </c>
      <c r="BE98" t="s">
        <v>3279</v>
      </c>
      <c r="BF98" t="s">
        <v>3280</v>
      </c>
      <c r="BG98"/>
      <c r="BH98"/>
      <c r="BI98"/>
      <c r="BJ98" t="s">
        <v>3281</v>
      </c>
      <c r="BK98" t="s">
        <v>3282</v>
      </c>
      <c r="BL98"/>
      <c r="BM98"/>
      <c r="BN98"/>
      <c r="BO98"/>
      <c r="BP98"/>
      <c r="BQ98"/>
      <c r="BR98"/>
      <c r="BS98"/>
      <c r="BT98" t="s">
        <v>3283</v>
      </c>
      <c r="BU98" t="s">
        <v>3284</v>
      </c>
      <c r="BV98"/>
      <c r="BW98"/>
      <c r="BX98"/>
      <c r="BY98"/>
      <c r="BZ98"/>
      <c r="CA98"/>
      <c r="CB98"/>
      <c r="CC98"/>
      <c r="CD98"/>
      <c r="CE98"/>
      <c r="CF98" t="s">
        <v>3285</v>
      </c>
      <c r="CG98"/>
      <c r="CH98"/>
      <c r="CI98"/>
      <c r="CJ98"/>
      <c r="CK98"/>
      <c r="CL98"/>
      <c r="CM98" t="s">
        <v>3286</v>
      </c>
      <c r="CN98" t="s">
        <v>3287</v>
      </c>
      <c r="CO98" t="s">
        <v>3288</v>
      </c>
      <c r="CP98"/>
      <c r="CQ98"/>
      <c r="CR98"/>
      <c r="CS98" t="s">
        <v>3289</v>
      </c>
      <c r="CT98" t="s">
        <v>3290</v>
      </c>
      <c r="CU98"/>
      <c r="CV98"/>
      <c r="CW98"/>
      <c r="CX98"/>
      <c r="CY98"/>
      <c r="CZ98"/>
      <c r="DA98"/>
      <c r="DB98"/>
      <c r="DC98" t="s">
        <v>3291</v>
      </c>
      <c r="DD98" t="s">
        <v>3292</v>
      </c>
      <c r="DE98"/>
      <c r="DF98"/>
      <c r="DG98"/>
      <c r="DH98"/>
      <c r="DI98"/>
      <c r="DJ98"/>
      <c r="DK98"/>
      <c r="DL98"/>
      <c r="DM98"/>
      <c r="DN98"/>
      <c r="DO98"/>
      <c r="DP98"/>
    </row>
    <row r="99" spans="2:120" ht="24" customHeight="1">
      <c r="B99" s="95"/>
      <c r="C99" s="163" t="s">
        <v>3293</v>
      </c>
      <c r="D99" s="163"/>
      <c r="E99" s="163"/>
      <c r="F99" s="163"/>
      <c r="G99" s="163"/>
      <c r="H99" s="163"/>
      <c r="I99" s="163"/>
      <c r="J99" s="163"/>
      <c r="K99" s="163"/>
      <c r="L99" s="163"/>
      <c r="M99" s="163"/>
      <c r="N99" s="163"/>
      <c r="O99" s="163"/>
      <c r="P99" s="163"/>
      <c r="Q99" s="163"/>
      <c r="R99" s="163"/>
      <c r="S99" s="163"/>
      <c r="T99" s="163"/>
      <c r="U99" s="163"/>
      <c r="V99" s="163"/>
      <c r="W99" s="163"/>
      <c r="X99" s="163"/>
      <c r="Y99" s="163"/>
      <c r="Z99" s="163"/>
      <c r="AA99" s="163"/>
      <c r="AB99" s="163"/>
      <c r="AC99" s="163"/>
      <c r="AD99" s="96"/>
      <c r="AG99"/>
      <c r="AH99" s="138"/>
      <c r="AI99" s="138"/>
      <c r="AJ99" s="138"/>
      <c r="AK99" s="138"/>
      <c r="AL99" s="142" t="str">
        <f t="shared" si="2"/>
        <v/>
      </c>
      <c r="AM99" s="142" t="str">
        <f t="shared" si="3"/>
        <v/>
      </c>
      <c r="AN99"/>
      <c r="AO99"/>
      <c r="AP99">
        <v>97</v>
      </c>
      <c r="AQ99"/>
      <c r="AR99"/>
      <c r="AS99"/>
      <c r="AT99"/>
      <c r="AU99"/>
      <c r="AV99"/>
      <c r="AW99" t="s">
        <v>3294</v>
      </c>
      <c r="AX99"/>
      <c r="AY99"/>
      <c r="AZ99"/>
      <c r="BA99"/>
      <c r="BB99"/>
      <c r="BC99"/>
      <c r="BD99" t="s">
        <v>3295</v>
      </c>
      <c r="BE99" t="s">
        <v>3296</v>
      </c>
      <c r="BF99" t="s">
        <v>3297</v>
      </c>
      <c r="BG99"/>
      <c r="BH99"/>
      <c r="BI99"/>
      <c r="BJ99" t="s">
        <v>3298</v>
      </c>
      <c r="BK99" t="s">
        <v>3299</v>
      </c>
      <c r="BL99"/>
      <c r="BM99"/>
      <c r="BN99"/>
      <c r="BO99"/>
      <c r="BP99"/>
      <c r="BQ99"/>
      <c r="BR99"/>
      <c r="BS99"/>
      <c r="BT99" t="s">
        <v>3300</v>
      </c>
      <c r="BU99" t="s">
        <v>3301</v>
      </c>
      <c r="BV99"/>
      <c r="BW99"/>
      <c r="BX99"/>
      <c r="BY99"/>
      <c r="BZ99"/>
      <c r="CA99"/>
      <c r="CB99"/>
      <c r="CC99"/>
      <c r="CD99"/>
      <c r="CE99"/>
      <c r="CF99" t="s">
        <v>3302</v>
      </c>
      <c r="CG99"/>
      <c r="CH99"/>
      <c r="CI99"/>
      <c r="CJ99"/>
      <c r="CK99"/>
      <c r="CL99"/>
      <c r="CM99" t="s">
        <v>3303</v>
      </c>
      <c r="CN99" t="s">
        <v>3304</v>
      </c>
      <c r="CO99" t="s">
        <v>3305</v>
      </c>
      <c r="CP99"/>
      <c r="CQ99"/>
      <c r="CR99"/>
      <c r="CS99" t="s">
        <v>3306</v>
      </c>
      <c r="CT99" t="s">
        <v>3307</v>
      </c>
      <c r="CU99"/>
      <c r="CV99"/>
      <c r="CW99"/>
      <c r="CX99"/>
      <c r="CY99"/>
      <c r="CZ99"/>
      <c r="DA99"/>
      <c r="DB99"/>
      <c r="DC99" t="s">
        <v>3308</v>
      </c>
      <c r="DD99" t="s">
        <v>3309</v>
      </c>
      <c r="DE99"/>
      <c r="DF99"/>
      <c r="DG99"/>
      <c r="DH99"/>
      <c r="DI99"/>
      <c r="DJ99"/>
      <c r="DK99"/>
      <c r="DL99"/>
      <c r="DM99"/>
      <c r="DN99"/>
      <c r="DO99"/>
      <c r="DP99"/>
    </row>
    <row r="100" spans="2:120" ht="6.75" customHeight="1">
      <c r="B100" s="95"/>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96"/>
      <c r="AG100"/>
      <c r="AH100" s="138"/>
      <c r="AI100" s="138"/>
      <c r="AJ100" s="138"/>
      <c r="AK100" s="138"/>
      <c r="AL100" s="142" t="str">
        <f t="shared" si="2"/>
        <v/>
      </c>
      <c r="AM100" s="142" t="str">
        <f t="shared" si="3"/>
        <v/>
      </c>
      <c r="AN100"/>
      <c r="AO100"/>
      <c r="AP100">
        <v>98</v>
      </c>
      <c r="AQ100"/>
      <c r="AR100"/>
      <c r="AS100"/>
      <c r="AT100"/>
      <c r="AU100"/>
      <c r="AV100"/>
      <c r="AW100" t="s">
        <v>3310</v>
      </c>
      <c r="AX100"/>
      <c r="AY100"/>
      <c r="AZ100"/>
      <c r="BA100"/>
      <c r="BB100"/>
      <c r="BC100"/>
      <c r="BD100" t="s">
        <v>3311</v>
      </c>
      <c r="BE100" t="s">
        <v>3312</v>
      </c>
      <c r="BF100" t="s">
        <v>3313</v>
      </c>
      <c r="BG100"/>
      <c r="BH100"/>
      <c r="BI100"/>
      <c r="BJ100" t="s">
        <v>3314</v>
      </c>
      <c r="BK100" t="s">
        <v>3315</v>
      </c>
      <c r="BL100"/>
      <c r="BM100"/>
      <c r="BN100"/>
      <c r="BO100"/>
      <c r="BP100"/>
      <c r="BQ100"/>
      <c r="BR100"/>
      <c r="BS100"/>
      <c r="BT100" t="s">
        <v>3316</v>
      </c>
      <c r="BU100" t="s">
        <v>3317</v>
      </c>
      <c r="BV100"/>
      <c r="BW100"/>
      <c r="BX100"/>
      <c r="BY100"/>
      <c r="BZ100"/>
      <c r="CA100"/>
      <c r="CB100"/>
      <c r="CC100"/>
      <c r="CD100"/>
      <c r="CE100"/>
      <c r="CF100" t="s">
        <v>3318</v>
      </c>
      <c r="CG100"/>
      <c r="CH100"/>
      <c r="CI100"/>
      <c r="CJ100"/>
      <c r="CK100"/>
      <c r="CL100"/>
      <c r="CM100" t="s">
        <v>3319</v>
      </c>
      <c r="CN100" t="s">
        <v>3320</v>
      </c>
      <c r="CO100" t="s">
        <v>3321</v>
      </c>
      <c r="CP100"/>
      <c r="CQ100"/>
      <c r="CR100"/>
      <c r="CS100" t="s">
        <v>3322</v>
      </c>
      <c r="CT100" t="s">
        <v>3323</v>
      </c>
      <c r="CU100"/>
      <c r="CV100"/>
      <c r="CW100"/>
      <c r="CX100"/>
      <c r="CY100"/>
      <c r="CZ100"/>
      <c r="DA100"/>
      <c r="DB100"/>
      <c r="DC100" t="s">
        <v>3324</v>
      </c>
      <c r="DD100" t="s">
        <v>3325</v>
      </c>
      <c r="DE100"/>
      <c r="DF100"/>
      <c r="DG100"/>
      <c r="DH100"/>
      <c r="DI100"/>
      <c r="DJ100"/>
      <c r="DK100"/>
      <c r="DL100"/>
      <c r="DM100"/>
      <c r="DN100"/>
      <c r="DO100"/>
      <c r="DP100"/>
    </row>
    <row r="101" spans="2:120" ht="15" customHeight="1">
      <c r="B101" s="95"/>
      <c r="C101" s="43"/>
      <c r="D101" s="43"/>
      <c r="E101" s="43"/>
      <c r="F101" s="165" t="s">
        <v>3326</v>
      </c>
      <c r="G101" s="166"/>
      <c r="H101" s="166"/>
      <c r="I101" s="166"/>
      <c r="J101" s="167"/>
      <c r="K101" s="168" t="s">
        <v>3327</v>
      </c>
      <c r="L101" s="168"/>
      <c r="M101" s="168"/>
      <c r="N101" s="168"/>
      <c r="O101" s="168"/>
      <c r="P101" s="168"/>
      <c r="Q101" s="168"/>
      <c r="R101" s="168"/>
      <c r="S101" s="168"/>
      <c r="T101" s="168"/>
      <c r="U101" s="168"/>
      <c r="V101" s="168"/>
      <c r="W101" s="168"/>
      <c r="X101" s="168"/>
      <c r="Y101" s="168"/>
      <c r="Z101" s="168"/>
      <c r="AA101" s="43"/>
      <c r="AB101" s="43"/>
      <c r="AC101" s="43"/>
      <c r="AD101" s="96"/>
      <c r="AG101"/>
      <c r="AH101" s="138"/>
      <c r="AI101" s="138"/>
      <c r="AJ101" s="138"/>
      <c r="AK101" s="138"/>
      <c r="AL101" s="142" t="str">
        <f t="shared" si="2"/>
        <v/>
      </c>
      <c r="AM101" s="142" t="str">
        <f t="shared" si="3"/>
        <v/>
      </c>
      <c r="AN101"/>
      <c r="AO101"/>
      <c r="AP101">
        <v>99</v>
      </c>
      <c r="AQ101"/>
      <c r="AR101"/>
      <c r="AS101"/>
      <c r="AT101"/>
      <c r="AU101"/>
      <c r="AV101"/>
      <c r="AW101" t="s">
        <v>3328</v>
      </c>
      <c r="AX101"/>
      <c r="AY101"/>
      <c r="AZ101"/>
      <c r="BA101"/>
      <c r="BB101"/>
      <c r="BC101"/>
      <c r="BD101" t="s">
        <v>3329</v>
      </c>
      <c r="BE101" t="s">
        <v>3330</v>
      </c>
      <c r="BF101" t="s">
        <v>3331</v>
      </c>
      <c r="BG101"/>
      <c r="BH101"/>
      <c r="BI101"/>
      <c r="BJ101" t="s">
        <v>3332</v>
      </c>
      <c r="BK101" t="s">
        <v>3333</v>
      </c>
      <c r="BL101"/>
      <c r="BM101"/>
      <c r="BN101"/>
      <c r="BO101"/>
      <c r="BP101"/>
      <c r="BQ101"/>
      <c r="BR101"/>
      <c r="BS101"/>
      <c r="BT101" t="s">
        <v>3334</v>
      </c>
      <c r="BU101" t="s">
        <v>3335</v>
      </c>
      <c r="BV101"/>
      <c r="BW101"/>
      <c r="BX101"/>
      <c r="BY101"/>
      <c r="BZ101"/>
      <c r="CA101"/>
      <c r="CB101"/>
      <c r="CC101"/>
      <c r="CD101"/>
      <c r="CE101"/>
      <c r="CF101" t="s">
        <v>3336</v>
      </c>
      <c r="CG101"/>
      <c r="CH101"/>
      <c r="CI101"/>
      <c r="CJ101"/>
      <c r="CK101"/>
      <c r="CL101"/>
      <c r="CM101" t="s">
        <v>3337</v>
      </c>
      <c r="CN101" t="s">
        <v>3338</v>
      </c>
      <c r="CO101" t="s">
        <v>1077</v>
      </c>
      <c r="CP101"/>
      <c r="CQ101"/>
      <c r="CR101"/>
      <c r="CS101" t="s">
        <v>3339</v>
      </c>
      <c r="CT101" t="s">
        <v>3340</v>
      </c>
      <c r="CU101"/>
      <c r="CV101"/>
      <c r="CW101"/>
      <c r="CX101"/>
      <c r="CY101"/>
      <c r="CZ101"/>
      <c r="DA101"/>
      <c r="DB101"/>
      <c r="DC101" t="s">
        <v>1833</v>
      </c>
      <c r="DD101" t="s">
        <v>3341</v>
      </c>
      <c r="DE101"/>
      <c r="DF101"/>
      <c r="DG101"/>
      <c r="DH101"/>
      <c r="DI101"/>
      <c r="DJ101"/>
      <c r="DK101"/>
      <c r="DL101"/>
      <c r="DM101"/>
      <c r="DN101"/>
      <c r="DO101"/>
      <c r="DP101"/>
    </row>
    <row r="102" spans="2:120" ht="24" customHeight="1">
      <c r="B102" s="95"/>
      <c r="C102" s="43"/>
      <c r="D102" s="43"/>
      <c r="E102" s="43"/>
      <c r="F102" s="169" t="s">
        <v>3342</v>
      </c>
      <c r="G102" s="170"/>
      <c r="H102" s="170"/>
      <c r="I102" s="170"/>
      <c r="J102" s="171"/>
      <c r="K102" s="172" t="s">
        <v>3343</v>
      </c>
      <c r="L102" s="172"/>
      <c r="M102" s="172"/>
      <c r="N102" s="172"/>
      <c r="O102" s="172"/>
      <c r="P102" s="172"/>
      <c r="Q102" s="172"/>
      <c r="R102" s="172"/>
      <c r="S102" s="172"/>
      <c r="T102" s="172"/>
      <c r="U102" s="172"/>
      <c r="V102" s="172"/>
      <c r="W102" s="172"/>
      <c r="X102" s="172"/>
      <c r="Y102" s="172"/>
      <c r="Z102" s="172"/>
      <c r="AA102" s="43"/>
      <c r="AB102" s="43"/>
      <c r="AC102" s="43"/>
      <c r="AD102" s="96"/>
      <c r="AG102"/>
      <c r="AH102" s="138"/>
      <c r="AI102" s="138"/>
      <c r="AJ102" s="138"/>
      <c r="AK102" s="138"/>
      <c r="AL102" s="142" t="str">
        <f t="shared" si="2"/>
        <v/>
      </c>
      <c r="AM102" s="142" t="str">
        <f t="shared" si="3"/>
        <v/>
      </c>
      <c r="AN102"/>
      <c r="AO102"/>
      <c r="AP102">
        <v>100</v>
      </c>
      <c r="AQ102"/>
      <c r="AR102"/>
      <c r="AS102"/>
      <c r="AT102"/>
      <c r="AU102"/>
      <c r="AV102"/>
      <c r="AW102" t="s">
        <v>3344</v>
      </c>
      <c r="AX102"/>
      <c r="AY102"/>
      <c r="AZ102"/>
      <c r="BA102"/>
      <c r="BB102"/>
      <c r="BC102"/>
      <c r="BD102" t="s">
        <v>3345</v>
      </c>
      <c r="BE102" t="s">
        <v>3346</v>
      </c>
      <c r="BF102" t="s">
        <v>3347</v>
      </c>
      <c r="BG102"/>
      <c r="BH102"/>
      <c r="BI102"/>
      <c r="BJ102" t="s">
        <v>3348</v>
      </c>
      <c r="BK102" t="s">
        <v>3349</v>
      </c>
      <c r="BL102"/>
      <c r="BM102"/>
      <c r="BN102"/>
      <c r="BO102"/>
      <c r="BP102"/>
      <c r="BQ102"/>
      <c r="BR102"/>
      <c r="BS102"/>
      <c r="BT102" t="s">
        <v>3350</v>
      </c>
      <c r="BU102" t="s">
        <v>3351</v>
      </c>
      <c r="BV102"/>
      <c r="BW102"/>
      <c r="BX102"/>
      <c r="BY102"/>
      <c r="BZ102"/>
      <c r="CA102"/>
      <c r="CB102"/>
      <c r="CC102"/>
      <c r="CD102"/>
      <c r="CE102"/>
      <c r="CF102" t="s">
        <v>3352</v>
      </c>
      <c r="CG102"/>
      <c r="CH102"/>
      <c r="CI102"/>
      <c r="CJ102"/>
      <c r="CK102"/>
      <c r="CL102"/>
      <c r="CM102" t="s">
        <v>1081</v>
      </c>
      <c r="CN102" t="s">
        <v>3353</v>
      </c>
      <c r="CO102" t="s">
        <v>3354</v>
      </c>
      <c r="CP102"/>
      <c r="CQ102"/>
      <c r="CR102"/>
      <c r="CS102" t="s">
        <v>3355</v>
      </c>
      <c r="CT102" t="s">
        <v>3356</v>
      </c>
      <c r="CU102"/>
      <c r="CV102"/>
      <c r="CW102"/>
      <c r="CX102"/>
      <c r="CY102"/>
      <c r="CZ102"/>
      <c r="DA102"/>
      <c r="DB102"/>
      <c r="DC102" t="s">
        <v>3357</v>
      </c>
      <c r="DD102" t="s">
        <v>3358</v>
      </c>
      <c r="DE102"/>
      <c r="DF102"/>
      <c r="DG102"/>
      <c r="DH102"/>
      <c r="DI102"/>
      <c r="DJ102"/>
      <c r="DK102"/>
      <c r="DL102"/>
      <c r="DM102"/>
      <c r="DN102"/>
      <c r="DO102"/>
      <c r="DP102"/>
    </row>
    <row r="103" spans="2:120" ht="36" customHeight="1">
      <c r="B103" s="95"/>
      <c r="C103" s="43"/>
      <c r="D103" s="43"/>
      <c r="E103" s="43"/>
      <c r="F103" s="169" t="s">
        <v>3342</v>
      </c>
      <c r="G103" s="170"/>
      <c r="H103" s="170"/>
      <c r="I103" s="170"/>
      <c r="J103" s="171"/>
      <c r="K103" s="172" t="s">
        <v>3359</v>
      </c>
      <c r="L103" s="172"/>
      <c r="M103" s="172"/>
      <c r="N103" s="172"/>
      <c r="O103" s="172"/>
      <c r="P103" s="172"/>
      <c r="Q103" s="172"/>
      <c r="R103" s="172"/>
      <c r="S103" s="172"/>
      <c r="T103" s="172"/>
      <c r="U103" s="172"/>
      <c r="V103" s="172"/>
      <c r="W103" s="172"/>
      <c r="X103" s="172"/>
      <c r="Y103" s="172"/>
      <c r="Z103" s="172"/>
      <c r="AA103" s="43"/>
      <c r="AB103" s="43"/>
      <c r="AC103" s="43"/>
      <c r="AD103" s="96"/>
      <c r="AG103"/>
      <c r="AH103" s="138"/>
      <c r="AI103" s="138"/>
      <c r="AJ103" s="138"/>
      <c r="AK103" s="138"/>
      <c r="AL103" s="142" t="str">
        <f t="shared" si="2"/>
        <v/>
      </c>
      <c r="AM103" s="142" t="str">
        <f t="shared" si="3"/>
        <v/>
      </c>
      <c r="AN103"/>
      <c r="AO103"/>
      <c r="AP103">
        <v>101</v>
      </c>
      <c r="AQ103"/>
      <c r="AR103"/>
      <c r="AS103"/>
      <c r="AT103"/>
      <c r="AU103"/>
      <c r="AV103"/>
      <c r="AW103" t="s">
        <v>3360</v>
      </c>
      <c r="AX103"/>
      <c r="AY103"/>
      <c r="AZ103"/>
      <c r="BA103"/>
      <c r="BB103"/>
      <c r="BC103"/>
      <c r="BD103" t="s">
        <v>3361</v>
      </c>
      <c r="BE103" t="s">
        <v>3362</v>
      </c>
      <c r="BF103" t="s">
        <v>3363</v>
      </c>
      <c r="BG103"/>
      <c r="BH103"/>
      <c r="BI103"/>
      <c r="BJ103" t="s">
        <v>3364</v>
      </c>
      <c r="BK103" t="s">
        <v>3365</v>
      </c>
      <c r="BL103"/>
      <c r="BM103"/>
      <c r="BN103"/>
      <c r="BO103"/>
      <c r="BP103"/>
      <c r="BQ103"/>
      <c r="BR103"/>
      <c r="BS103"/>
      <c r="BT103" t="s">
        <v>3366</v>
      </c>
      <c r="BU103" t="s">
        <v>3367</v>
      </c>
      <c r="BV103"/>
      <c r="BW103"/>
      <c r="BX103"/>
      <c r="BY103"/>
      <c r="BZ103"/>
      <c r="CA103"/>
      <c r="CB103"/>
      <c r="CC103"/>
      <c r="CD103"/>
      <c r="CE103"/>
      <c r="CF103" t="s">
        <v>3368</v>
      </c>
      <c r="CG103"/>
      <c r="CH103"/>
      <c r="CI103"/>
      <c r="CJ103"/>
      <c r="CK103"/>
      <c r="CL103"/>
      <c r="CM103" t="s">
        <v>3369</v>
      </c>
      <c r="CN103" t="s">
        <v>3370</v>
      </c>
      <c r="CO103" t="s">
        <v>3371</v>
      </c>
      <c r="CP103"/>
      <c r="CQ103"/>
      <c r="CR103"/>
      <c r="CS103" t="s">
        <v>3372</v>
      </c>
      <c r="CT103" t="s">
        <v>3373</v>
      </c>
      <c r="CU103"/>
      <c r="CV103"/>
      <c r="CW103"/>
      <c r="CX103"/>
      <c r="CY103"/>
      <c r="CZ103"/>
      <c r="DA103"/>
      <c r="DB103"/>
      <c r="DC103" t="s">
        <v>3374</v>
      </c>
      <c r="DD103" t="s">
        <v>3375</v>
      </c>
      <c r="DE103"/>
      <c r="DF103"/>
      <c r="DG103"/>
      <c r="DH103"/>
      <c r="DI103"/>
      <c r="DJ103"/>
      <c r="DK103"/>
      <c r="DL103"/>
      <c r="DM103"/>
      <c r="DN103"/>
      <c r="DO103"/>
      <c r="DP103"/>
    </row>
    <row r="104" spans="2:120" ht="36" customHeight="1">
      <c r="B104" s="95"/>
      <c r="C104" s="43"/>
      <c r="D104" s="43"/>
      <c r="E104" s="43"/>
      <c r="F104" s="169" t="s">
        <v>3342</v>
      </c>
      <c r="G104" s="170"/>
      <c r="H104" s="170"/>
      <c r="I104" s="170"/>
      <c r="J104" s="171"/>
      <c r="K104" s="172" t="s">
        <v>3376</v>
      </c>
      <c r="L104" s="172"/>
      <c r="M104" s="172"/>
      <c r="N104" s="172"/>
      <c r="O104" s="172"/>
      <c r="P104" s="172"/>
      <c r="Q104" s="172"/>
      <c r="R104" s="172"/>
      <c r="S104" s="172"/>
      <c r="T104" s="172"/>
      <c r="U104" s="172"/>
      <c r="V104" s="172"/>
      <c r="W104" s="172"/>
      <c r="X104" s="172"/>
      <c r="Y104" s="172"/>
      <c r="Z104" s="172"/>
      <c r="AA104" s="43"/>
      <c r="AB104" s="43"/>
      <c r="AC104" s="43"/>
      <c r="AD104" s="96"/>
      <c r="AG104"/>
      <c r="AH104" s="138"/>
      <c r="AI104" s="138"/>
      <c r="AJ104" s="138"/>
      <c r="AK104" s="138"/>
      <c r="AL104" s="142" t="str">
        <f t="shared" si="2"/>
        <v/>
      </c>
      <c r="AM104" s="142" t="str">
        <f t="shared" si="3"/>
        <v/>
      </c>
      <c r="AN104"/>
      <c r="AO104"/>
      <c r="AP104">
        <v>102</v>
      </c>
      <c r="AQ104"/>
      <c r="AR104"/>
      <c r="AS104"/>
      <c r="AT104"/>
      <c r="AU104"/>
      <c r="AV104"/>
      <c r="AW104" t="s">
        <v>3377</v>
      </c>
      <c r="AX104"/>
      <c r="AY104"/>
      <c r="AZ104"/>
      <c r="BA104"/>
      <c r="BB104"/>
      <c r="BC104"/>
      <c r="BD104" t="s">
        <v>3378</v>
      </c>
      <c r="BE104" t="s">
        <v>3379</v>
      </c>
      <c r="BF104" t="s">
        <v>3380</v>
      </c>
      <c r="BG104"/>
      <c r="BH104"/>
      <c r="BI104"/>
      <c r="BJ104" t="s">
        <v>3381</v>
      </c>
      <c r="BK104" t="s">
        <v>3382</v>
      </c>
      <c r="BL104"/>
      <c r="BM104"/>
      <c r="BN104"/>
      <c r="BO104"/>
      <c r="BP104"/>
      <c r="BQ104"/>
      <c r="BR104"/>
      <c r="BS104"/>
      <c r="BT104" t="s">
        <v>3383</v>
      </c>
      <c r="BU104" t="s">
        <v>3384</v>
      </c>
      <c r="BV104"/>
      <c r="BW104"/>
      <c r="BX104"/>
      <c r="BY104"/>
      <c r="BZ104"/>
      <c r="CA104"/>
      <c r="CB104"/>
      <c r="CC104"/>
      <c r="CD104"/>
      <c r="CE104"/>
      <c r="CF104" t="s">
        <v>3385</v>
      </c>
      <c r="CG104"/>
      <c r="CH104"/>
      <c r="CI104"/>
      <c r="CJ104"/>
      <c r="CK104"/>
      <c r="CL104"/>
      <c r="CM104" t="s">
        <v>3302</v>
      </c>
      <c r="CN104" t="s">
        <v>3386</v>
      </c>
      <c r="CO104" t="s">
        <v>3387</v>
      </c>
      <c r="CP104"/>
      <c r="CQ104"/>
      <c r="CR104"/>
      <c r="CS104" t="s">
        <v>3388</v>
      </c>
      <c r="CT104" t="s">
        <v>3389</v>
      </c>
      <c r="CU104"/>
      <c r="CV104"/>
      <c r="CW104"/>
      <c r="CX104"/>
      <c r="CY104"/>
      <c r="CZ104"/>
      <c r="DA104"/>
      <c r="DB104"/>
      <c r="DC104" t="s">
        <v>3390</v>
      </c>
      <c r="DD104" t="s">
        <v>3391</v>
      </c>
      <c r="DE104"/>
      <c r="DF104"/>
      <c r="DG104"/>
      <c r="DH104"/>
      <c r="DI104"/>
      <c r="DJ104"/>
      <c r="DK104"/>
      <c r="DL104"/>
      <c r="DM104"/>
      <c r="DN104"/>
      <c r="DO104"/>
      <c r="DP104"/>
    </row>
    <row r="105" spans="2:120" ht="24" customHeight="1">
      <c r="B105" s="95"/>
      <c r="C105" s="43"/>
      <c r="D105" s="43"/>
      <c r="E105" s="43"/>
      <c r="F105" s="169" t="s">
        <v>3342</v>
      </c>
      <c r="G105" s="170"/>
      <c r="H105" s="170"/>
      <c r="I105" s="170"/>
      <c r="J105" s="171"/>
      <c r="K105" s="172" t="s">
        <v>3392</v>
      </c>
      <c r="L105" s="172"/>
      <c r="M105" s="172"/>
      <c r="N105" s="172"/>
      <c r="O105" s="172"/>
      <c r="P105" s="172"/>
      <c r="Q105" s="172"/>
      <c r="R105" s="172"/>
      <c r="S105" s="172"/>
      <c r="T105" s="172"/>
      <c r="U105" s="172"/>
      <c r="V105" s="172"/>
      <c r="W105" s="172"/>
      <c r="X105" s="172"/>
      <c r="Y105" s="172"/>
      <c r="Z105" s="172"/>
      <c r="AA105" s="43"/>
      <c r="AB105" s="43"/>
      <c r="AC105" s="43"/>
      <c r="AD105" s="96"/>
      <c r="AG105"/>
      <c r="AH105" s="138"/>
      <c r="AI105" s="138"/>
      <c r="AJ105" s="138"/>
      <c r="AK105" s="138"/>
      <c r="AL105" s="142" t="str">
        <f t="shared" si="2"/>
        <v/>
      </c>
      <c r="AM105" s="142" t="str">
        <f t="shared" si="3"/>
        <v/>
      </c>
      <c r="AN105"/>
      <c r="AO105"/>
      <c r="AP105">
        <v>103</v>
      </c>
      <c r="AQ105"/>
      <c r="AR105"/>
      <c r="AS105"/>
      <c r="AT105"/>
      <c r="AU105"/>
      <c r="AV105"/>
      <c r="AW105" t="s">
        <v>3393</v>
      </c>
      <c r="AX105"/>
      <c r="AY105"/>
      <c r="AZ105"/>
      <c r="BA105"/>
      <c r="BB105"/>
      <c r="BC105"/>
      <c r="BD105" t="s">
        <v>3394</v>
      </c>
      <c r="BE105" t="s">
        <v>3395</v>
      </c>
      <c r="BF105" t="s">
        <v>3396</v>
      </c>
      <c r="BG105"/>
      <c r="BH105"/>
      <c r="BI105"/>
      <c r="BJ105" t="s">
        <v>3397</v>
      </c>
      <c r="BK105" t="s">
        <v>3398</v>
      </c>
      <c r="BL105"/>
      <c r="BM105"/>
      <c r="BN105"/>
      <c r="BO105"/>
      <c r="BP105"/>
      <c r="BQ105"/>
      <c r="BR105"/>
      <c r="BS105"/>
      <c r="BT105" t="s">
        <v>3399</v>
      </c>
      <c r="BU105" t="s">
        <v>3400</v>
      </c>
      <c r="BV105"/>
      <c r="BW105"/>
      <c r="BX105"/>
      <c r="BY105"/>
      <c r="BZ105"/>
      <c r="CA105"/>
      <c r="CB105"/>
      <c r="CC105"/>
      <c r="CD105"/>
      <c r="CE105"/>
      <c r="CF105" t="s">
        <v>3401</v>
      </c>
      <c r="CG105"/>
      <c r="CH105"/>
      <c r="CI105"/>
      <c r="CJ105"/>
      <c r="CK105"/>
      <c r="CL105"/>
      <c r="CM105" t="s">
        <v>3402</v>
      </c>
      <c r="CN105" t="s">
        <v>3403</v>
      </c>
      <c r="CO105" t="s">
        <v>3404</v>
      </c>
      <c r="CP105"/>
      <c r="CQ105"/>
      <c r="CR105"/>
      <c r="CS105" t="s">
        <v>3405</v>
      </c>
      <c r="CT105" t="s">
        <v>3406</v>
      </c>
      <c r="CU105"/>
      <c r="CV105"/>
      <c r="CW105"/>
      <c r="CX105"/>
      <c r="CY105"/>
      <c r="CZ105"/>
      <c r="DA105"/>
      <c r="DB105"/>
      <c r="DC105" t="s">
        <v>3407</v>
      </c>
      <c r="DD105" t="s">
        <v>3408</v>
      </c>
      <c r="DE105"/>
      <c r="DF105"/>
      <c r="DG105"/>
      <c r="DH105"/>
      <c r="DI105"/>
      <c r="DJ105"/>
      <c r="DK105"/>
      <c r="DL105"/>
      <c r="DM105"/>
      <c r="DN105"/>
      <c r="DO105"/>
      <c r="DP105"/>
    </row>
    <row r="106" spans="2:120" ht="6.75" customHeight="1">
      <c r="B106" s="95"/>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96"/>
      <c r="AG106"/>
      <c r="AH106" s="138"/>
      <c r="AI106" s="138"/>
      <c r="AJ106" s="138"/>
      <c r="AK106" s="138"/>
      <c r="AL106" s="142" t="str">
        <f t="shared" si="2"/>
        <v/>
      </c>
      <c r="AM106" s="142" t="str">
        <f t="shared" si="3"/>
        <v/>
      </c>
      <c r="AN106"/>
      <c r="AO106"/>
      <c r="AP106">
        <v>104</v>
      </c>
      <c r="AQ106"/>
      <c r="AR106"/>
      <c r="AS106"/>
      <c r="AT106"/>
      <c r="AU106"/>
      <c r="AV106"/>
      <c r="AW106" t="s">
        <v>3409</v>
      </c>
      <c r="AX106"/>
      <c r="AY106"/>
      <c r="AZ106"/>
      <c r="BA106"/>
      <c r="BB106"/>
      <c r="BC106"/>
      <c r="BD106" t="s">
        <v>3410</v>
      </c>
      <c r="BE106" t="s">
        <v>3411</v>
      </c>
      <c r="BF106" t="s">
        <v>3412</v>
      </c>
      <c r="BG106"/>
      <c r="BH106"/>
      <c r="BI106"/>
      <c r="BJ106" t="s">
        <v>3413</v>
      </c>
      <c r="BK106" t="s">
        <v>3414</v>
      </c>
      <c r="BL106"/>
      <c r="BM106"/>
      <c r="BN106"/>
      <c r="BO106"/>
      <c r="BP106"/>
      <c r="BQ106"/>
      <c r="BR106"/>
      <c r="BS106"/>
      <c r="BT106" t="s">
        <v>3415</v>
      </c>
      <c r="BU106" t="s">
        <v>3416</v>
      </c>
      <c r="BV106"/>
      <c r="BW106"/>
      <c r="BX106"/>
      <c r="BY106"/>
      <c r="BZ106"/>
      <c r="CA106"/>
      <c r="CB106"/>
      <c r="CC106"/>
      <c r="CD106"/>
      <c r="CE106"/>
      <c r="CF106" t="s">
        <v>3417</v>
      </c>
      <c r="CG106"/>
      <c r="CH106"/>
      <c r="CI106"/>
      <c r="CJ106"/>
      <c r="CK106"/>
      <c r="CL106"/>
      <c r="CM106" t="s">
        <v>3418</v>
      </c>
      <c r="CN106" t="s">
        <v>3419</v>
      </c>
      <c r="CO106" t="s">
        <v>967</v>
      </c>
      <c r="CP106"/>
      <c r="CQ106"/>
      <c r="CR106"/>
      <c r="CS106" t="s">
        <v>3420</v>
      </c>
      <c r="CT106" t="s">
        <v>3421</v>
      </c>
      <c r="CU106"/>
      <c r="CV106"/>
      <c r="CW106"/>
      <c r="CX106"/>
      <c r="CY106"/>
      <c r="CZ106"/>
      <c r="DA106"/>
      <c r="DB106"/>
      <c r="DC106" t="s">
        <v>3422</v>
      </c>
      <c r="DD106" t="s">
        <v>3423</v>
      </c>
      <c r="DE106"/>
      <c r="DF106"/>
      <c r="DG106"/>
      <c r="DH106"/>
      <c r="DI106"/>
      <c r="DJ106"/>
      <c r="DK106"/>
      <c r="DL106"/>
      <c r="DM106"/>
      <c r="DN106"/>
      <c r="DO106"/>
      <c r="DP106"/>
    </row>
    <row r="107" spans="2:120" ht="24" customHeight="1">
      <c r="B107" s="95"/>
      <c r="C107" s="157" t="s">
        <v>3424</v>
      </c>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96"/>
      <c r="AG107"/>
      <c r="AH107" s="138"/>
      <c r="AI107" s="138"/>
      <c r="AJ107" s="138"/>
      <c r="AK107" s="138"/>
      <c r="AL107" s="142" t="str">
        <f t="shared" si="2"/>
        <v/>
      </c>
      <c r="AM107" s="142" t="str">
        <f t="shared" si="3"/>
        <v/>
      </c>
      <c r="AN107"/>
      <c r="AO107"/>
      <c r="AP107">
        <v>105</v>
      </c>
      <c r="AQ107"/>
      <c r="AR107"/>
      <c r="AS107"/>
      <c r="AT107"/>
      <c r="AU107"/>
      <c r="AV107"/>
      <c r="AW107" t="s">
        <v>3425</v>
      </c>
      <c r="AX107"/>
      <c r="AY107"/>
      <c r="AZ107"/>
      <c r="BA107"/>
      <c r="BB107"/>
      <c r="BC107"/>
      <c r="BD107" t="s">
        <v>3426</v>
      </c>
      <c r="BE107" t="s">
        <v>3427</v>
      </c>
      <c r="BF107" t="s">
        <v>3428</v>
      </c>
      <c r="BG107"/>
      <c r="BH107"/>
      <c r="BI107"/>
      <c r="BJ107" t="s">
        <v>3429</v>
      </c>
      <c r="BK107" t="s">
        <v>3430</v>
      </c>
      <c r="BL107"/>
      <c r="BM107"/>
      <c r="BN107"/>
      <c r="BO107"/>
      <c r="BP107"/>
      <c r="BQ107"/>
      <c r="BR107"/>
      <c r="BS107"/>
      <c r="BT107" t="s">
        <v>3431</v>
      </c>
      <c r="BU107" t="s">
        <v>3432</v>
      </c>
      <c r="BV107"/>
      <c r="BW107"/>
      <c r="BX107"/>
      <c r="BY107"/>
      <c r="BZ107"/>
      <c r="CA107"/>
      <c r="CB107"/>
      <c r="CC107"/>
      <c r="CD107"/>
      <c r="CE107"/>
      <c r="CF107" t="s">
        <v>3433</v>
      </c>
      <c r="CG107"/>
      <c r="CH107"/>
      <c r="CI107"/>
      <c r="CJ107"/>
      <c r="CK107"/>
      <c r="CL107"/>
      <c r="CM107" t="s">
        <v>3434</v>
      </c>
      <c r="CN107" t="s">
        <v>3435</v>
      </c>
      <c r="CO107" t="s">
        <v>3436</v>
      </c>
      <c r="CP107"/>
      <c r="CQ107"/>
      <c r="CR107"/>
      <c r="CS107" t="s">
        <v>3437</v>
      </c>
      <c r="CT107" t="s">
        <v>3438</v>
      </c>
      <c r="CU107"/>
      <c r="CV107"/>
      <c r="CW107"/>
      <c r="CX107"/>
      <c r="CY107"/>
      <c r="CZ107"/>
      <c r="DA107"/>
      <c r="DB107"/>
      <c r="DC107" t="s">
        <v>3439</v>
      </c>
      <c r="DD107" t="s">
        <v>3440</v>
      </c>
      <c r="DE107"/>
      <c r="DF107"/>
      <c r="DG107"/>
      <c r="DH107"/>
      <c r="DI107"/>
      <c r="DJ107"/>
      <c r="DK107"/>
      <c r="DL107"/>
      <c r="DM107"/>
      <c r="DN107"/>
      <c r="DO107"/>
      <c r="DP107"/>
    </row>
    <row r="108" spans="2:120" ht="6.75" customHeight="1">
      <c r="B108" s="95"/>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96"/>
      <c r="AG108"/>
      <c r="AH108" s="138"/>
      <c r="AI108" s="138"/>
      <c r="AJ108" s="138"/>
      <c r="AK108" s="138"/>
      <c r="AL108" s="142" t="str">
        <f t="shared" si="2"/>
        <v/>
      </c>
      <c r="AM108" s="142" t="str">
        <f t="shared" si="3"/>
        <v/>
      </c>
      <c r="AN108"/>
      <c r="AO108"/>
      <c r="AP108">
        <v>106</v>
      </c>
      <c r="AQ108"/>
      <c r="AR108"/>
      <c r="AS108"/>
      <c r="AT108"/>
      <c r="AU108"/>
      <c r="AV108"/>
      <c r="AW108" t="s">
        <v>3441</v>
      </c>
      <c r="AX108"/>
      <c r="AY108"/>
      <c r="AZ108"/>
      <c r="BA108"/>
      <c r="BB108"/>
      <c r="BC108"/>
      <c r="BD108" t="s">
        <v>3442</v>
      </c>
      <c r="BE108" t="s">
        <v>3443</v>
      </c>
      <c r="BF108" t="s">
        <v>3444</v>
      </c>
      <c r="BG108"/>
      <c r="BH108"/>
      <c r="BI108"/>
      <c r="BJ108" t="s">
        <v>3445</v>
      </c>
      <c r="BK108" t="s">
        <v>3446</v>
      </c>
      <c r="BL108"/>
      <c r="BM108"/>
      <c r="BN108"/>
      <c r="BO108"/>
      <c r="BP108"/>
      <c r="BQ108"/>
      <c r="BR108"/>
      <c r="BS108"/>
      <c r="BT108" t="s">
        <v>3447</v>
      </c>
      <c r="BU108" t="s">
        <v>3448</v>
      </c>
      <c r="BV108"/>
      <c r="BW108"/>
      <c r="BX108"/>
      <c r="BY108"/>
      <c r="BZ108"/>
      <c r="CA108"/>
      <c r="CB108"/>
      <c r="CC108"/>
      <c r="CD108"/>
      <c r="CE108"/>
      <c r="CF108" t="s">
        <v>967</v>
      </c>
      <c r="CG108"/>
      <c r="CH108"/>
      <c r="CI108"/>
      <c r="CJ108"/>
      <c r="CK108"/>
      <c r="CL108"/>
      <c r="CM108" t="s">
        <v>3449</v>
      </c>
      <c r="CN108" t="s">
        <v>3450</v>
      </c>
      <c r="CO108" t="s">
        <v>3451</v>
      </c>
      <c r="CP108"/>
      <c r="CQ108"/>
      <c r="CR108"/>
      <c r="CS108" t="s">
        <v>3452</v>
      </c>
      <c r="CT108" t="s">
        <v>2588</v>
      </c>
      <c r="CU108"/>
      <c r="CV108"/>
      <c r="CW108"/>
      <c r="CX108"/>
      <c r="CY108"/>
      <c r="CZ108"/>
      <c r="DA108"/>
      <c r="DB108"/>
      <c r="DC108" t="s">
        <v>3453</v>
      </c>
      <c r="DD108" t="s">
        <v>3454</v>
      </c>
      <c r="DE108"/>
      <c r="DF108"/>
      <c r="DG108"/>
      <c r="DH108"/>
      <c r="DI108"/>
      <c r="DJ108"/>
      <c r="DK108"/>
      <c r="DL108"/>
      <c r="DM108"/>
      <c r="DN108"/>
      <c r="DO108"/>
      <c r="DP108"/>
    </row>
    <row r="109" spans="2:120" ht="15" customHeight="1">
      <c r="B109" s="95"/>
      <c r="C109" s="12"/>
      <c r="D109" s="11" t="s">
        <v>3455</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96"/>
      <c r="AG109"/>
      <c r="AH109" s="138"/>
      <c r="AI109" s="138"/>
      <c r="AJ109" s="138"/>
      <c r="AK109" s="138"/>
      <c r="AL109" s="142" t="str">
        <f t="shared" si="2"/>
        <v/>
      </c>
      <c r="AM109" s="142" t="str">
        <f t="shared" si="3"/>
        <v/>
      </c>
      <c r="AN109"/>
      <c r="AO109"/>
      <c r="AP109">
        <v>107</v>
      </c>
      <c r="AQ109"/>
      <c r="AR109"/>
      <c r="AS109"/>
      <c r="AT109"/>
      <c r="AU109"/>
      <c r="AV109"/>
      <c r="AW109" t="s">
        <v>3456</v>
      </c>
      <c r="AX109"/>
      <c r="AY109"/>
      <c r="AZ109"/>
      <c r="BA109"/>
      <c r="BB109"/>
      <c r="BC109"/>
      <c r="BD109" t="s">
        <v>3457</v>
      </c>
      <c r="BE109" t="s">
        <v>3458</v>
      </c>
      <c r="BF109" t="s">
        <v>3459</v>
      </c>
      <c r="BG109"/>
      <c r="BH109"/>
      <c r="BI109"/>
      <c r="BJ109" t="s">
        <v>3460</v>
      </c>
      <c r="BK109" t="s">
        <v>3461</v>
      </c>
      <c r="BL109"/>
      <c r="BM109"/>
      <c r="BN109"/>
      <c r="BO109"/>
      <c r="BP109"/>
      <c r="BQ109"/>
      <c r="BR109"/>
      <c r="BS109"/>
      <c r="BT109" t="s">
        <v>3462</v>
      </c>
      <c r="BU109" t="s">
        <v>3463</v>
      </c>
      <c r="BV109"/>
      <c r="BW109"/>
      <c r="BX109"/>
      <c r="BY109"/>
      <c r="BZ109"/>
      <c r="CA109"/>
      <c r="CB109"/>
      <c r="CC109"/>
      <c r="CD109"/>
      <c r="CE109"/>
      <c r="CF109" t="s">
        <v>3464</v>
      </c>
      <c r="CG109"/>
      <c r="CH109"/>
      <c r="CI109"/>
      <c r="CJ109"/>
      <c r="CK109"/>
      <c r="CL109"/>
      <c r="CM109" t="s">
        <v>3465</v>
      </c>
      <c r="CN109" t="s">
        <v>3466</v>
      </c>
      <c r="CO109" t="s">
        <v>3467</v>
      </c>
      <c r="CP109"/>
      <c r="CQ109"/>
      <c r="CR109"/>
      <c r="CS109" t="s">
        <v>3468</v>
      </c>
      <c r="CT109" t="s">
        <v>3469</v>
      </c>
      <c r="CU109"/>
      <c r="CV109"/>
      <c r="CW109"/>
      <c r="CX109"/>
      <c r="CY109"/>
      <c r="CZ109"/>
      <c r="DA109"/>
      <c r="DB109"/>
      <c r="DC109" t="s">
        <v>3470</v>
      </c>
      <c r="DD109" t="s">
        <v>3471</v>
      </c>
      <c r="DE109"/>
      <c r="DF109"/>
      <c r="DG109"/>
      <c r="DH109"/>
      <c r="DI109"/>
      <c r="DJ109"/>
      <c r="DK109"/>
      <c r="DL109"/>
      <c r="DM109"/>
      <c r="DN109"/>
      <c r="DO109"/>
      <c r="DP109"/>
    </row>
    <row r="110" spans="2:120" ht="6.75" customHeight="1">
      <c r="B110" s="95"/>
      <c r="C110" s="12"/>
      <c r="D110" s="11"/>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96"/>
      <c r="AG110"/>
      <c r="AH110" s="138"/>
      <c r="AI110" s="138"/>
      <c r="AJ110" s="138"/>
      <c r="AK110" s="138"/>
      <c r="AL110" s="142" t="str">
        <f t="shared" si="2"/>
        <v/>
      </c>
      <c r="AM110" s="142" t="str">
        <f t="shared" si="3"/>
        <v/>
      </c>
      <c r="AN110"/>
      <c r="AO110"/>
      <c r="AP110">
        <v>108</v>
      </c>
      <c r="AQ110"/>
      <c r="AR110"/>
      <c r="AS110"/>
      <c r="AT110"/>
      <c r="AU110"/>
      <c r="AV110"/>
      <c r="AW110" t="s">
        <v>3472</v>
      </c>
      <c r="AX110"/>
      <c r="AY110"/>
      <c r="AZ110"/>
      <c r="BA110"/>
      <c r="BB110"/>
      <c r="BC110"/>
      <c r="BD110" t="s">
        <v>3473</v>
      </c>
      <c r="BE110" t="s">
        <v>3474</v>
      </c>
      <c r="BF110" t="s">
        <v>3475</v>
      </c>
      <c r="BG110"/>
      <c r="BH110"/>
      <c r="BI110"/>
      <c r="BJ110" t="s">
        <v>3476</v>
      </c>
      <c r="BK110" t="s">
        <v>3477</v>
      </c>
      <c r="BL110"/>
      <c r="BM110"/>
      <c r="BN110"/>
      <c r="BO110"/>
      <c r="BP110"/>
      <c r="BQ110"/>
      <c r="BR110"/>
      <c r="BS110"/>
      <c r="BT110" t="s">
        <v>3478</v>
      </c>
      <c r="BU110">
        <v>31999</v>
      </c>
      <c r="BV110"/>
      <c r="BW110"/>
      <c r="BX110"/>
      <c r="BY110"/>
      <c r="BZ110"/>
      <c r="CA110"/>
      <c r="CB110"/>
      <c r="CC110"/>
      <c r="CD110"/>
      <c r="CE110"/>
      <c r="CF110" t="s">
        <v>3479</v>
      </c>
      <c r="CG110"/>
      <c r="CH110"/>
      <c r="CI110"/>
      <c r="CJ110"/>
      <c r="CK110"/>
      <c r="CL110"/>
      <c r="CM110" t="s">
        <v>3480</v>
      </c>
      <c r="CN110" t="s">
        <v>3481</v>
      </c>
      <c r="CO110" t="s">
        <v>3482</v>
      </c>
      <c r="CP110"/>
      <c r="CQ110"/>
      <c r="CR110"/>
      <c r="CS110" t="s">
        <v>3483</v>
      </c>
      <c r="CT110" t="s">
        <v>3484</v>
      </c>
      <c r="CU110"/>
      <c r="CV110"/>
      <c r="CW110"/>
      <c r="CX110"/>
      <c r="CY110"/>
      <c r="CZ110"/>
      <c r="DA110"/>
      <c r="DB110"/>
      <c r="DC110" t="s">
        <v>3485</v>
      </c>
      <c r="DD110" t="s">
        <v>392</v>
      </c>
      <c r="DE110"/>
      <c r="DF110"/>
      <c r="DG110"/>
      <c r="DH110"/>
      <c r="DI110"/>
      <c r="DJ110"/>
      <c r="DK110"/>
      <c r="DL110"/>
      <c r="DM110"/>
      <c r="DN110"/>
      <c r="DO110"/>
      <c r="DP110"/>
    </row>
    <row r="111" spans="2:120" ht="36" customHeight="1">
      <c r="B111" s="95"/>
      <c r="C111" s="12"/>
      <c r="D111" s="164" t="s">
        <v>3486</v>
      </c>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96"/>
      <c r="AG111"/>
      <c r="AH111" s="138"/>
      <c r="AI111" s="138"/>
      <c r="AJ111" s="138"/>
      <c r="AK111" s="138"/>
      <c r="AL111" s="142" t="str">
        <f t="shared" si="2"/>
        <v/>
      </c>
      <c r="AM111" s="142" t="str">
        <f t="shared" si="3"/>
        <v/>
      </c>
      <c r="AN111"/>
      <c r="AO111"/>
      <c r="AP111">
        <v>109</v>
      </c>
      <c r="AQ111"/>
      <c r="AR111"/>
      <c r="AS111"/>
      <c r="AT111"/>
      <c r="AU111"/>
      <c r="AV111"/>
      <c r="AW111" t="s">
        <v>3487</v>
      </c>
      <c r="AX111"/>
      <c r="AY111"/>
      <c r="AZ111"/>
      <c r="BA111"/>
      <c r="BB111"/>
      <c r="BC111"/>
      <c r="BD111" t="s">
        <v>3488</v>
      </c>
      <c r="BE111" t="s">
        <v>3489</v>
      </c>
      <c r="BF111" t="s">
        <v>3490</v>
      </c>
      <c r="BG111"/>
      <c r="BH111"/>
      <c r="BI111"/>
      <c r="BJ111" t="s">
        <v>3491</v>
      </c>
      <c r="BK111" t="s">
        <v>3492</v>
      </c>
      <c r="BL111"/>
      <c r="BM111"/>
      <c r="BN111"/>
      <c r="BO111"/>
      <c r="BP111"/>
      <c r="BQ111"/>
      <c r="BR111"/>
      <c r="BS111"/>
      <c r="BT111" t="s">
        <v>3493</v>
      </c>
      <c r="BU111"/>
      <c r="BV111"/>
      <c r="BW111"/>
      <c r="BX111"/>
      <c r="BY111"/>
      <c r="BZ111"/>
      <c r="CA111"/>
      <c r="CB111"/>
      <c r="CC111"/>
      <c r="CD111"/>
      <c r="CE111"/>
      <c r="CF111" t="s">
        <v>3494</v>
      </c>
      <c r="CG111"/>
      <c r="CH111"/>
      <c r="CI111"/>
      <c r="CJ111"/>
      <c r="CK111"/>
      <c r="CL111"/>
      <c r="CM111" t="s">
        <v>1077</v>
      </c>
      <c r="CN111" t="s">
        <v>3495</v>
      </c>
      <c r="CO111" t="s">
        <v>3496</v>
      </c>
      <c r="CP111"/>
      <c r="CQ111"/>
      <c r="CR111"/>
      <c r="CS111" t="s">
        <v>3497</v>
      </c>
      <c r="CT111" t="s">
        <v>3498</v>
      </c>
      <c r="CU111"/>
      <c r="CV111"/>
      <c r="CW111"/>
      <c r="CX111"/>
      <c r="CY111"/>
      <c r="CZ111"/>
      <c r="DA111"/>
      <c r="DB111"/>
      <c r="DC111" t="s">
        <v>519</v>
      </c>
      <c r="DD111"/>
      <c r="DE111"/>
      <c r="DF111"/>
      <c r="DG111"/>
      <c r="DH111"/>
      <c r="DI111"/>
      <c r="DJ111"/>
      <c r="DK111"/>
      <c r="DL111"/>
      <c r="DM111"/>
      <c r="DN111"/>
      <c r="DO111"/>
      <c r="DP111"/>
    </row>
    <row r="112" spans="2:120" ht="6.75" customHeight="1">
      <c r="B112" s="95"/>
      <c r="C112" s="12"/>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96"/>
      <c r="AG112"/>
      <c r="AH112" s="138"/>
      <c r="AI112" s="138"/>
      <c r="AJ112" s="138"/>
      <c r="AK112" s="138"/>
      <c r="AL112" s="142" t="str">
        <f t="shared" si="2"/>
        <v/>
      </c>
      <c r="AM112" s="142" t="str">
        <f t="shared" si="3"/>
        <v/>
      </c>
      <c r="AN112"/>
      <c r="AO112"/>
      <c r="AP112">
        <v>110</v>
      </c>
      <c r="AQ112"/>
      <c r="AR112"/>
      <c r="AS112"/>
      <c r="AT112"/>
      <c r="AU112"/>
      <c r="AV112"/>
      <c r="AW112" t="s">
        <v>3499</v>
      </c>
      <c r="AX112"/>
      <c r="AY112"/>
      <c r="AZ112"/>
      <c r="BA112"/>
      <c r="BB112"/>
      <c r="BC112"/>
      <c r="BD112" t="s">
        <v>3500</v>
      </c>
      <c r="BE112" t="s">
        <v>3501</v>
      </c>
      <c r="BF112" t="s">
        <v>3502</v>
      </c>
      <c r="BG112"/>
      <c r="BH112"/>
      <c r="BI112"/>
      <c r="BJ112" t="s">
        <v>3503</v>
      </c>
      <c r="BK112" t="s">
        <v>3504</v>
      </c>
      <c r="BL112"/>
      <c r="BM112"/>
      <c r="BN112"/>
      <c r="BO112"/>
      <c r="BP112"/>
      <c r="BQ112"/>
      <c r="BR112"/>
      <c r="BS112"/>
      <c r="BT112" t="s">
        <v>3505</v>
      </c>
      <c r="BU112"/>
      <c r="BV112"/>
      <c r="BW112"/>
      <c r="BX112"/>
      <c r="BY112"/>
      <c r="BZ112"/>
      <c r="CA112"/>
      <c r="CB112"/>
      <c r="CC112"/>
      <c r="CD112"/>
      <c r="CE112"/>
      <c r="CF112" t="s">
        <v>2967</v>
      </c>
      <c r="CG112"/>
      <c r="CH112"/>
      <c r="CI112"/>
      <c r="CJ112"/>
      <c r="CK112"/>
      <c r="CL112"/>
      <c r="CM112" t="s">
        <v>3506</v>
      </c>
      <c r="CN112" t="s">
        <v>3507</v>
      </c>
      <c r="CO112" t="s">
        <v>3508</v>
      </c>
      <c r="CP112"/>
      <c r="CQ112"/>
      <c r="CR112"/>
      <c r="CS112" t="s">
        <v>3509</v>
      </c>
      <c r="CT112" t="s">
        <v>3510</v>
      </c>
      <c r="CU112"/>
      <c r="CV112"/>
      <c r="CW112"/>
      <c r="CX112"/>
      <c r="CY112"/>
      <c r="CZ112"/>
      <c r="DA112"/>
      <c r="DB112"/>
      <c r="DC112" t="s">
        <v>3511</v>
      </c>
      <c r="DD112"/>
      <c r="DE112"/>
      <c r="DF112"/>
      <c r="DG112"/>
      <c r="DH112"/>
      <c r="DI112"/>
      <c r="DJ112"/>
      <c r="DK112"/>
      <c r="DL112"/>
      <c r="DM112"/>
      <c r="DN112"/>
      <c r="DO112"/>
      <c r="DP112"/>
    </row>
    <row r="113" spans="2:120" ht="15" customHeight="1">
      <c r="B113" s="95"/>
      <c r="C113" s="12"/>
      <c r="D113" s="11" t="s">
        <v>3512</v>
      </c>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96"/>
      <c r="AG113"/>
      <c r="AH113" s="138"/>
      <c r="AI113" s="138"/>
      <c r="AJ113" s="138"/>
      <c r="AK113" s="138"/>
      <c r="AL113" s="142" t="str">
        <f t="shared" si="2"/>
        <v/>
      </c>
      <c r="AM113" s="142" t="str">
        <f t="shared" si="3"/>
        <v/>
      </c>
      <c r="AN113"/>
      <c r="AO113"/>
      <c r="AP113">
        <v>111</v>
      </c>
      <c r="AQ113"/>
      <c r="AR113"/>
      <c r="AS113"/>
      <c r="AT113"/>
      <c r="AU113"/>
      <c r="AV113"/>
      <c r="AW113" t="s">
        <v>3513</v>
      </c>
      <c r="AX113"/>
      <c r="AY113"/>
      <c r="AZ113"/>
      <c r="BA113"/>
      <c r="BB113"/>
      <c r="BC113"/>
      <c r="BD113" t="s">
        <v>3514</v>
      </c>
      <c r="BE113" t="s">
        <v>3515</v>
      </c>
      <c r="BF113" t="s">
        <v>3516</v>
      </c>
      <c r="BG113"/>
      <c r="BH113"/>
      <c r="BI113"/>
      <c r="BJ113" t="s">
        <v>3517</v>
      </c>
      <c r="BK113" t="s">
        <v>3518</v>
      </c>
      <c r="BL113"/>
      <c r="BM113"/>
      <c r="BN113"/>
      <c r="BO113"/>
      <c r="BP113"/>
      <c r="BQ113"/>
      <c r="BR113"/>
      <c r="BS113"/>
      <c r="BT113" t="s">
        <v>3519</v>
      </c>
      <c r="BU113"/>
      <c r="BV113"/>
      <c r="BW113"/>
      <c r="BX113"/>
      <c r="BY113"/>
      <c r="BZ113"/>
      <c r="CA113"/>
      <c r="CB113"/>
      <c r="CC113"/>
      <c r="CD113"/>
      <c r="CE113"/>
      <c r="CF113" t="s">
        <v>3520</v>
      </c>
      <c r="CG113"/>
      <c r="CH113"/>
      <c r="CI113"/>
      <c r="CJ113"/>
      <c r="CK113"/>
      <c r="CL113"/>
      <c r="CM113" t="s">
        <v>3521</v>
      </c>
      <c r="CN113" t="s">
        <v>3522</v>
      </c>
      <c r="CO113" t="s">
        <v>3523</v>
      </c>
      <c r="CP113"/>
      <c r="CQ113"/>
      <c r="CR113"/>
      <c r="CS113" t="s">
        <v>3524</v>
      </c>
      <c r="CT113" t="s">
        <v>3525</v>
      </c>
      <c r="CU113"/>
      <c r="CV113"/>
      <c r="CW113"/>
      <c r="CX113"/>
      <c r="CY113"/>
      <c r="CZ113"/>
      <c r="DA113"/>
      <c r="DB113"/>
      <c r="DC113" t="s">
        <v>3526</v>
      </c>
      <c r="DD113"/>
      <c r="DE113"/>
      <c r="DF113"/>
      <c r="DG113"/>
      <c r="DH113"/>
      <c r="DI113"/>
      <c r="DJ113"/>
      <c r="DK113"/>
      <c r="DL113"/>
      <c r="DM113"/>
      <c r="DN113"/>
      <c r="DO113"/>
      <c r="DP113"/>
    </row>
    <row r="114" spans="2:120" ht="6.75" customHeight="1">
      <c r="B114" s="95"/>
      <c r="C114" s="12"/>
      <c r="D114" s="11"/>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96"/>
      <c r="AG114"/>
      <c r="AH114" s="138"/>
      <c r="AI114" s="138"/>
      <c r="AJ114" s="138"/>
      <c r="AK114" s="138"/>
      <c r="AL114" s="142" t="str">
        <f t="shared" si="2"/>
        <v/>
      </c>
      <c r="AM114" s="142" t="str">
        <f t="shared" si="3"/>
        <v/>
      </c>
      <c r="AN114"/>
      <c r="AO114"/>
      <c r="AP114">
        <v>112</v>
      </c>
      <c r="AQ114"/>
      <c r="AR114"/>
      <c r="AS114"/>
      <c r="AT114"/>
      <c r="AU114"/>
      <c r="AV114"/>
      <c r="AW114" t="s">
        <v>3527</v>
      </c>
      <c r="AX114"/>
      <c r="AY114"/>
      <c r="AZ114"/>
      <c r="BA114"/>
      <c r="BB114"/>
      <c r="BC114"/>
      <c r="BD114" t="s">
        <v>3528</v>
      </c>
      <c r="BE114" t="s">
        <v>3529</v>
      </c>
      <c r="BF114" t="s">
        <v>3530</v>
      </c>
      <c r="BG114"/>
      <c r="BH114"/>
      <c r="BI114"/>
      <c r="BJ114" t="s">
        <v>3531</v>
      </c>
      <c r="BK114" t="s">
        <v>3532</v>
      </c>
      <c r="BL114"/>
      <c r="BM114"/>
      <c r="BN114"/>
      <c r="BO114"/>
      <c r="BP114"/>
      <c r="BQ114"/>
      <c r="BR114"/>
      <c r="BS114"/>
      <c r="BT114" t="s">
        <v>3533</v>
      </c>
      <c r="BU114"/>
      <c r="BV114"/>
      <c r="BW114"/>
      <c r="BX114"/>
      <c r="BY114"/>
      <c r="BZ114"/>
      <c r="CA114"/>
      <c r="CB114"/>
      <c r="CC114"/>
      <c r="CD114"/>
      <c r="CE114"/>
      <c r="CF114" t="s">
        <v>3534</v>
      </c>
      <c r="CG114"/>
      <c r="CH114"/>
      <c r="CI114"/>
      <c r="CJ114"/>
      <c r="CK114"/>
      <c r="CL114"/>
      <c r="CM114" t="s">
        <v>3535</v>
      </c>
      <c r="CN114" t="s">
        <v>3536</v>
      </c>
      <c r="CO114" t="s">
        <v>3537</v>
      </c>
      <c r="CP114"/>
      <c r="CQ114"/>
      <c r="CR114"/>
      <c r="CS114" t="s">
        <v>3538</v>
      </c>
      <c r="CT114" t="s">
        <v>2753</v>
      </c>
      <c r="CU114"/>
      <c r="CV114"/>
      <c r="CW114"/>
      <c r="CX114"/>
      <c r="CY114"/>
      <c r="CZ114"/>
      <c r="DA114"/>
      <c r="DB114"/>
      <c r="DC114" t="s">
        <v>3539</v>
      </c>
      <c r="DD114"/>
      <c r="DE114"/>
      <c r="DF114"/>
      <c r="DG114"/>
      <c r="DH114"/>
      <c r="DI114"/>
      <c r="DJ114"/>
      <c r="DK114"/>
      <c r="DL114"/>
      <c r="DM114"/>
      <c r="DN114"/>
      <c r="DO114"/>
      <c r="DP114"/>
    </row>
    <row r="115" spans="2:120" ht="24" customHeight="1">
      <c r="B115" s="95"/>
      <c r="C115" s="12"/>
      <c r="D115" s="163" t="s">
        <v>3540</v>
      </c>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c r="AB115" s="163"/>
      <c r="AC115" s="163"/>
      <c r="AD115" s="96"/>
      <c r="AG115"/>
      <c r="AH115" s="138"/>
      <c r="AI115" s="138"/>
      <c r="AJ115" s="138"/>
      <c r="AK115" s="138"/>
      <c r="AL115" s="142" t="str">
        <f t="shared" si="2"/>
        <v/>
      </c>
      <c r="AM115" s="142" t="str">
        <f t="shared" si="3"/>
        <v/>
      </c>
      <c r="AN115"/>
      <c r="AO115"/>
      <c r="AP115">
        <v>113</v>
      </c>
      <c r="AQ115"/>
      <c r="AR115"/>
      <c r="AS115"/>
      <c r="AT115"/>
      <c r="AU115"/>
      <c r="AV115"/>
      <c r="AW115" t="s">
        <v>3541</v>
      </c>
      <c r="AX115"/>
      <c r="AY115"/>
      <c r="AZ115"/>
      <c r="BA115"/>
      <c r="BB115"/>
      <c r="BC115"/>
      <c r="BD115" t="s">
        <v>3542</v>
      </c>
      <c r="BE115" t="s">
        <v>3543</v>
      </c>
      <c r="BF115" t="s">
        <v>3544</v>
      </c>
      <c r="BG115"/>
      <c r="BH115"/>
      <c r="BI115"/>
      <c r="BJ115" t="s">
        <v>3545</v>
      </c>
      <c r="BK115" t="s">
        <v>3546</v>
      </c>
      <c r="BL115"/>
      <c r="BM115"/>
      <c r="BN115"/>
      <c r="BO115"/>
      <c r="BP115"/>
      <c r="BQ115"/>
      <c r="BR115"/>
      <c r="BS115"/>
      <c r="BT115" t="s">
        <v>3547</v>
      </c>
      <c r="BU115"/>
      <c r="BV115"/>
      <c r="BW115"/>
      <c r="BX115"/>
      <c r="BY115"/>
      <c r="BZ115"/>
      <c r="CA115"/>
      <c r="CB115"/>
      <c r="CC115"/>
      <c r="CD115"/>
      <c r="CE115"/>
      <c r="CF115" t="s">
        <v>147</v>
      </c>
      <c r="CG115"/>
      <c r="CH115"/>
      <c r="CI115"/>
      <c r="CJ115"/>
      <c r="CK115"/>
      <c r="CL115"/>
      <c r="CM115" t="s">
        <v>3548</v>
      </c>
      <c r="CN115" t="s">
        <v>3549</v>
      </c>
      <c r="CO115" t="s">
        <v>3550</v>
      </c>
      <c r="CP115"/>
      <c r="CQ115"/>
      <c r="CR115"/>
      <c r="CS115" t="s">
        <v>3551</v>
      </c>
      <c r="CT115" t="s">
        <v>3552</v>
      </c>
      <c r="CU115"/>
      <c r="CV115"/>
      <c r="CW115"/>
      <c r="CX115"/>
      <c r="CY115"/>
      <c r="CZ115"/>
      <c r="DA115"/>
      <c r="DB115"/>
      <c r="DC115" t="s">
        <v>3553</v>
      </c>
      <c r="DD115"/>
      <c r="DE115"/>
      <c r="DF115"/>
      <c r="DG115"/>
      <c r="DH115"/>
      <c r="DI115"/>
      <c r="DJ115"/>
      <c r="DK115"/>
      <c r="DL115"/>
      <c r="DM115"/>
      <c r="DN115"/>
      <c r="DO115"/>
      <c r="DP115"/>
    </row>
    <row r="116" spans="2:120" ht="6.75" customHeight="1">
      <c r="B116" s="95"/>
      <c r="C116" s="12"/>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96"/>
      <c r="AG116"/>
      <c r="AH116" s="138"/>
      <c r="AI116" s="138"/>
      <c r="AJ116" s="138"/>
      <c r="AK116" s="138"/>
      <c r="AL116" s="142" t="str">
        <f t="shared" si="2"/>
        <v/>
      </c>
      <c r="AM116" s="142" t="str">
        <f t="shared" si="3"/>
        <v/>
      </c>
      <c r="AN116"/>
      <c r="AO116"/>
      <c r="AP116">
        <v>114</v>
      </c>
      <c r="AQ116"/>
      <c r="AR116"/>
      <c r="AS116"/>
      <c r="AT116"/>
      <c r="AU116"/>
      <c r="AV116"/>
      <c r="AW116" t="s">
        <v>3554</v>
      </c>
      <c r="AX116"/>
      <c r="AY116"/>
      <c r="AZ116"/>
      <c r="BA116"/>
      <c r="BB116"/>
      <c r="BC116"/>
      <c r="BD116" t="s">
        <v>3555</v>
      </c>
      <c r="BE116" t="s">
        <v>3556</v>
      </c>
      <c r="BF116" t="s">
        <v>3557</v>
      </c>
      <c r="BG116"/>
      <c r="BH116"/>
      <c r="BI116"/>
      <c r="BJ116" t="s">
        <v>3558</v>
      </c>
      <c r="BK116" t="s">
        <v>3559</v>
      </c>
      <c r="BL116"/>
      <c r="BM116"/>
      <c r="BN116"/>
      <c r="BO116"/>
      <c r="BP116"/>
      <c r="BQ116"/>
      <c r="BR116"/>
      <c r="BS116"/>
      <c r="BT116" t="s">
        <v>3560</v>
      </c>
      <c r="BU116"/>
      <c r="BV116"/>
      <c r="BW116"/>
      <c r="BX116"/>
      <c r="BY116"/>
      <c r="BZ116"/>
      <c r="CA116"/>
      <c r="CB116"/>
      <c r="CC116"/>
      <c r="CD116"/>
      <c r="CE116"/>
      <c r="CF116" t="s">
        <v>3561</v>
      </c>
      <c r="CG116"/>
      <c r="CH116"/>
      <c r="CI116"/>
      <c r="CJ116"/>
      <c r="CK116"/>
      <c r="CL116"/>
      <c r="CM116" t="s">
        <v>3562</v>
      </c>
      <c r="CN116" t="s">
        <v>3563</v>
      </c>
      <c r="CO116" t="s">
        <v>3564</v>
      </c>
      <c r="CP116"/>
      <c r="CQ116"/>
      <c r="CR116"/>
      <c r="CS116" t="s">
        <v>3565</v>
      </c>
      <c r="CT116" t="s">
        <v>3566</v>
      </c>
      <c r="CU116"/>
      <c r="CV116"/>
      <c r="CW116"/>
      <c r="CX116"/>
      <c r="CY116"/>
      <c r="CZ116"/>
      <c r="DA116"/>
      <c r="DB116"/>
      <c r="DC116" t="s">
        <v>3567</v>
      </c>
      <c r="DD116"/>
      <c r="DE116"/>
      <c r="DF116"/>
      <c r="DG116"/>
      <c r="DH116"/>
      <c r="DI116"/>
      <c r="DJ116"/>
      <c r="DK116"/>
      <c r="DL116"/>
      <c r="DM116"/>
      <c r="DN116"/>
      <c r="DO116"/>
      <c r="DP116"/>
    </row>
    <row r="117" spans="2:120" ht="15" customHeight="1">
      <c r="B117" s="95"/>
      <c r="C117" s="12"/>
      <c r="D117" s="11" t="s">
        <v>3568</v>
      </c>
      <c r="E117" s="89"/>
      <c r="F117" s="89"/>
      <c r="G117" s="90"/>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96"/>
      <c r="AG117"/>
      <c r="AH117" s="138"/>
      <c r="AI117" s="138"/>
      <c r="AJ117" s="138"/>
      <c r="AK117" s="138"/>
      <c r="AL117" s="142" t="str">
        <f t="shared" si="2"/>
        <v/>
      </c>
      <c r="AM117" s="142" t="str">
        <f t="shared" si="3"/>
        <v/>
      </c>
      <c r="AN117"/>
      <c r="AO117"/>
      <c r="AP117">
        <v>115</v>
      </c>
      <c r="AQ117"/>
      <c r="AR117"/>
      <c r="AS117"/>
      <c r="AT117"/>
      <c r="AU117"/>
      <c r="AV117"/>
      <c r="AW117" t="s">
        <v>3569</v>
      </c>
      <c r="AX117"/>
      <c r="AY117"/>
      <c r="AZ117"/>
      <c r="BA117"/>
      <c r="BB117"/>
      <c r="BC117"/>
      <c r="BD117" t="s">
        <v>3570</v>
      </c>
      <c r="BE117" t="s">
        <v>3571</v>
      </c>
      <c r="BF117">
        <v>16999</v>
      </c>
      <c r="BG117"/>
      <c r="BH117"/>
      <c r="BI117"/>
      <c r="BJ117" t="s">
        <v>3572</v>
      </c>
      <c r="BK117" t="s">
        <v>3573</v>
      </c>
      <c r="BL117"/>
      <c r="BM117"/>
      <c r="BN117"/>
      <c r="BO117"/>
      <c r="BP117"/>
      <c r="BQ117"/>
      <c r="BR117"/>
      <c r="BS117"/>
      <c r="BT117" t="s">
        <v>3574</v>
      </c>
      <c r="BU117"/>
      <c r="BV117"/>
      <c r="BW117"/>
      <c r="BX117"/>
      <c r="BY117"/>
      <c r="BZ117"/>
      <c r="CA117"/>
      <c r="CB117"/>
      <c r="CC117"/>
      <c r="CD117"/>
      <c r="CE117"/>
      <c r="CF117" t="s">
        <v>3575</v>
      </c>
      <c r="CG117"/>
      <c r="CH117"/>
      <c r="CI117"/>
      <c r="CJ117"/>
      <c r="CK117"/>
      <c r="CL117"/>
      <c r="CM117" t="s">
        <v>3576</v>
      </c>
      <c r="CN117" t="s">
        <v>3577</v>
      </c>
      <c r="CO117" t="s">
        <v>392</v>
      </c>
      <c r="CP117"/>
      <c r="CQ117"/>
      <c r="CR117"/>
      <c r="CS117" t="s">
        <v>3578</v>
      </c>
      <c r="CT117" t="s">
        <v>1177</v>
      </c>
      <c r="CU117"/>
      <c r="CV117"/>
      <c r="CW117"/>
      <c r="CX117"/>
      <c r="CY117"/>
      <c r="CZ117"/>
      <c r="DA117"/>
      <c r="DB117"/>
      <c r="DC117" t="s">
        <v>3579</v>
      </c>
      <c r="DD117"/>
      <c r="DE117"/>
      <c r="DF117"/>
      <c r="DG117"/>
      <c r="DH117"/>
      <c r="DI117"/>
      <c r="DJ117"/>
      <c r="DK117"/>
      <c r="DL117"/>
      <c r="DM117"/>
      <c r="DN117"/>
      <c r="DO117"/>
      <c r="DP117"/>
    </row>
    <row r="118" spans="2:120" ht="6.75" customHeight="1">
      <c r="B118" s="95"/>
      <c r="C118" s="12"/>
      <c r="D118" s="59"/>
      <c r="E118" s="59"/>
      <c r="F118" s="59"/>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96"/>
      <c r="AG118"/>
      <c r="AH118" s="138"/>
      <c r="AI118" s="138"/>
      <c r="AJ118" s="138"/>
      <c r="AK118" s="138"/>
      <c r="AL118" s="142" t="str">
        <f t="shared" si="2"/>
        <v/>
      </c>
      <c r="AM118" s="142" t="str">
        <f t="shared" si="3"/>
        <v/>
      </c>
      <c r="AN118"/>
      <c r="AO118"/>
      <c r="AP118">
        <v>116</v>
      </c>
      <c r="AQ118"/>
      <c r="AR118"/>
      <c r="AS118"/>
      <c r="AT118"/>
      <c r="AU118"/>
      <c r="AV118"/>
      <c r="AW118" t="s">
        <v>3580</v>
      </c>
      <c r="AX118"/>
      <c r="AY118"/>
      <c r="AZ118"/>
      <c r="BA118"/>
      <c r="BB118"/>
      <c r="BC118"/>
      <c r="BD118" t="s">
        <v>3581</v>
      </c>
      <c r="BE118" t="s">
        <v>3582</v>
      </c>
      <c r="BF118"/>
      <c r="BG118"/>
      <c r="BH118"/>
      <c r="BI118"/>
      <c r="BJ118" t="s">
        <v>3583</v>
      </c>
      <c r="BK118" t="s">
        <v>3584</v>
      </c>
      <c r="BL118"/>
      <c r="BM118"/>
      <c r="BN118"/>
      <c r="BO118"/>
      <c r="BP118"/>
      <c r="BQ118"/>
      <c r="BR118"/>
      <c r="BS118"/>
      <c r="BT118" t="s">
        <v>3585</v>
      </c>
      <c r="BU118"/>
      <c r="BV118"/>
      <c r="BW118"/>
      <c r="BX118"/>
      <c r="BY118"/>
      <c r="BZ118"/>
      <c r="CA118"/>
      <c r="CB118"/>
      <c r="CC118"/>
      <c r="CD118"/>
      <c r="CE118"/>
      <c r="CF118" t="s">
        <v>3586</v>
      </c>
      <c r="CG118"/>
      <c r="CH118"/>
      <c r="CI118"/>
      <c r="CJ118"/>
      <c r="CK118"/>
      <c r="CL118"/>
      <c r="CM118" t="s">
        <v>3563</v>
      </c>
      <c r="CN118" t="s">
        <v>3587</v>
      </c>
      <c r="CO118"/>
      <c r="CP118"/>
      <c r="CQ118"/>
      <c r="CR118"/>
      <c r="CS118" t="s">
        <v>3588</v>
      </c>
      <c r="CT118" t="s">
        <v>3589</v>
      </c>
      <c r="CU118"/>
      <c r="CV118"/>
      <c r="CW118"/>
      <c r="CX118"/>
      <c r="CY118"/>
      <c r="CZ118"/>
      <c r="DA118"/>
      <c r="DB118"/>
      <c r="DC118" t="s">
        <v>2094</v>
      </c>
      <c r="DD118"/>
      <c r="DE118"/>
      <c r="DF118"/>
      <c r="DG118"/>
      <c r="DH118"/>
      <c r="DI118"/>
      <c r="DJ118"/>
      <c r="DK118"/>
      <c r="DL118"/>
      <c r="DM118"/>
      <c r="DN118"/>
      <c r="DO118"/>
      <c r="DP118"/>
    </row>
    <row r="119" spans="2:120" ht="15" customHeight="1">
      <c r="B119" s="95"/>
      <c r="C119" s="12"/>
      <c r="D119" s="11" t="s">
        <v>3590</v>
      </c>
      <c r="E119" s="11"/>
      <c r="F119" s="11"/>
      <c r="G119" s="80"/>
      <c r="H119" s="173"/>
      <c r="I119" s="173"/>
      <c r="J119" s="173"/>
      <c r="K119" s="173"/>
      <c r="L119" s="173"/>
      <c r="M119" s="173"/>
      <c r="N119" s="173"/>
      <c r="O119" s="173"/>
      <c r="P119" s="173"/>
      <c r="Q119" s="173"/>
      <c r="R119" s="173"/>
      <c r="S119" s="173"/>
      <c r="T119" s="173"/>
      <c r="U119" s="173"/>
      <c r="V119" s="173"/>
      <c r="W119" s="173"/>
      <c r="X119" s="173"/>
      <c r="Y119" s="173"/>
      <c r="Z119" s="173"/>
      <c r="AA119" s="173"/>
      <c r="AB119" s="173"/>
      <c r="AC119" s="173"/>
      <c r="AD119" s="96"/>
      <c r="AG119"/>
      <c r="AH119" s="138"/>
      <c r="AI119" s="138"/>
      <c r="AJ119" s="138"/>
      <c r="AK119" s="138"/>
      <c r="AL119" s="142" t="str">
        <f t="shared" si="2"/>
        <v/>
      </c>
      <c r="AM119" s="142" t="str">
        <f t="shared" si="3"/>
        <v/>
      </c>
      <c r="AN119"/>
      <c r="AO119"/>
      <c r="AP119">
        <v>117</v>
      </c>
      <c r="AQ119"/>
      <c r="AR119"/>
      <c r="AS119"/>
      <c r="AT119"/>
      <c r="AU119"/>
      <c r="AV119"/>
      <c r="AW119" t="s">
        <v>3591</v>
      </c>
      <c r="AX119"/>
      <c r="AY119"/>
      <c r="AZ119"/>
      <c r="BA119"/>
      <c r="BB119"/>
      <c r="BC119"/>
      <c r="BD119" t="s">
        <v>3592</v>
      </c>
      <c r="BE119" t="s">
        <v>3593</v>
      </c>
      <c r="BF119"/>
      <c r="BG119"/>
      <c r="BH119"/>
      <c r="BI119"/>
      <c r="BJ119" t="s">
        <v>3594</v>
      </c>
      <c r="BK119" t="s">
        <v>3595</v>
      </c>
      <c r="BL119"/>
      <c r="BM119"/>
      <c r="BN119"/>
      <c r="BO119"/>
      <c r="BP119"/>
      <c r="BQ119"/>
      <c r="BR119"/>
      <c r="BS119"/>
      <c r="BT119" t="s">
        <v>3596</v>
      </c>
      <c r="BU119"/>
      <c r="BV119"/>
      <c r="BW119"/>
      <c r="BX119"/>
      <c r="BY119"/>
      <c r="BZ119"/>
      <c r="CA119"/>
      <c r="CB119"/>
      <c r="CC119"/>
      <c r="CD119"/>
      <c r="CE119"/>
      <c r="CF119" t="s">
        <v>3597</v>
      </c>
      <c r="CG119"/>
      <c r="CH119"/>
      <c r="CI119"/>
      <c r="CJ119"/>
      <c r="CK119"/>
      <c r="CL119"/>
      <c r="CM119" t="s">
        <v>1909</v>
      </c>
      <c r="CN119" t="s">
        <v>3598</v>
      </c>
      <c r="CO119"/>
      <c r="CP119"/>
      <c r="CQ119"/>
      <c r="CR119"/>
      <c r="CS119" t="s">
        <v>3599</v>
      </c>
      <c r="CT119" t="s">
        <v>3600</v>
      </c>
      <c r="CU119"/>
      <c r="CV119"/>
      <c r="CW119"/>
      <c r="CX119"/>
      <c r="CY119"/>
      <c r="CZ119"/>
      <c r="DA119"/>
      <c r="DB119"/>
      <c r="DC119" t="s">
        <v>3601</v>
      </c>
      <c r="DD119"/>
      <c r="DE119"/>
      <c r="DF119"/>
      <c r="DG119"/>
      <c r="DH119"/>
      <c r="DI119"/>
      <c r="DJ119"/>
      <c r="DK119"/>
      <c r="DL119"/>
      <c r="DM119"/>
      <c r="DN119"/>
      <c r="DO119"/>
      <c r="DP119"/>
    </row>
    <row r="120" spans="2:120" ht="15" customHeight="1" thickBot="1">
      <c r="B120" s="97"/>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9"/>
      <c r="AG120"/>
      <c r="AH120" s="138"/>
      <c r="AI120" s="138"/>
      <c r="AJ120" s="138"/>
      <c r="AK120" s="138"/>
      <c r="AL120" s="142" t="str">
        <f t="shared" si="2"/>
        <v/>
      </c>
      <c r="AM120" s="142" t="str">
        <f t="shared" si="3"/>
        <v/>
      </c>
      <c r="AN120"/>
      <c r="AO120"/>
      <c r="AP120">
        <v>118</v>
      </c>
      <c r="AQ120"/>
      <c r="AR120"/>
      <c r="AS120"/>
      <c r="AT120"/>
      <c r="AU120"/>
      <c r="AV120"/>
      <c r="AW120" t="s">
        <v>3602</v>
      </c>
      <c r="AX120"/>
      <c r="AY120"/>
      <c r="AZ120"/>
      <c r="BA120"/>
      <c r="BB120"/>
      <c r="BC120"/>
      <c r="BD120" t="s">
        <v>3603</v>
      </c>
      <c r="BE120" t="s">
        <v>3604</v>
      </c>
      <c r="BF120"/>
      <c r="BG120"/>
      <c r="BH120"/>
      <c r="BI120"/>
      <c r="BJ120" t="s">
        <v>3605</v>
      </c>
      <c r="BK120" t="s">
        <v>3606</v>
      </c>
      <c r="BL120"/>
      <c r="BM120"/>
      <c r="BN120"/>
      <c r="BO120"/>
      <c r="BP120"/>
      <c r="BQ120"/>
      <c r="BR120"/>
      <c r="BS120"/>
      <c r="BT120" t="s">
        <v>3607</v>
      </c>
      <c r="BU120"/>
      <c r="BV120"/>
      <c r="BW120"/>
      <c r="BX120"/>
      <c r="BY120"/>
      <c r="BZ120"/>
      <c r="CA120"/>
      <c r="CB120"/>
      <c r="CC120"/>
      <c r="CD120"/>
      <c r="CE120"/>
      <c r="CF120" t="s">
        <v>3608</v>
      </c>
      <c r="CG120"/>
      <c r="CH120"/>
      <c r="CI120"/>
      <c r="CJ120"/>
      <c r="CK120"/>
      <c r="CL120"/>
      <c r="CM120" t="s">
        <v>3609</v>
      </c>
      <c r="CN120" t="s">
        <v>3610</v>
      </c>
      <c r="CO120"/>
      <c r="CP120"/>
      <c r="CQ120"/>
      <c r="CR120"/>
      <c r="CS120" t="s">
        <v>3611</v>
      </c>
      <c r="CT120" t="s">
        <v>3612</v>
      </c>
      <c r="CU120"/>
      <c r="CV120"/>
      <c r="CW120"/>
      <c r="CX120"/>
      <c r="CY120"/>
      <c r="CZ120"/>
      <c r="DA120"/>
      <c r="DB120"/>
      <c r="DC120" t="s">
        <v>3613</v>
      </c>
      <c r="DD120"/>
      <c r="DE120"/>
      <c r="DF120"/>
      <c r="DG120"/>
      <c r="DH120"/>
      <c r="DI120"/>
      <c r="DJ120"/>
      <c r="DK120"/>
      <c r="DL120"/>
      <c r="DM120"/>
      <c r="DN120"/>
      <c r="DO120"/>
      <c r="DP120"/>
    </row>
    <row r="121" spans="2:120" ht="15" customHeight="1" thickBot="1">
      <c r="AG121"/>
      <c r="AH121" s="138"/>
      <c r="AI121" s="138"/>
      <c r="AJ121" s="138"/>
      <c r="AK121" s="138"/>
      <c r="AL121" s="142" t="str">
        <f t="shared" si="2"/>
        <v/>
      </c>
      <c r="AM121" s="142" t="str">
        <f t="shared" si="3"/>
        <v/>
      </c>
      <c r="AN121"/>
      <c r="AO121"/>
      <c r="AP121">
        <v>119</v>
      </c>
      <c r="AQ121"/>
      <c r="AR121"/>
      <c r="AS121"/>
      <c r="AT121"/>
      <c r="AU121"/>
      <c r="AV121"/>
      <c r="AW121" t="s">
        <v>3614</v>
      </c>
      <c r="AX121"/>
      <c r="AY121"/>
      <c r="AZ121"/>
      <c r="BA121"/>
      <c r="BB121"/>
      <c r="BC121"/>
      <c r="BD121" t="s">
        <v>3615</v>
      </c>
      <c r="BE121" t="s">
        <v>3616</v>
      </c>
      <c r="BF121"/>
      <c r="BG121"/>
      <c r="BH121"/>
      <c r="BI121"/>
      <c r="BJ121" t="s">
        <v>3617</v>
      </c>
      <c r="BK121" t="s">
        <v>3618</v>
      </c>
      <c r="BL121"/>
      <c r="BM121"/>
      <c r="BN121"/>
      <c r="BO121"/>
      <c r="BP121"/>
      <c r="BQ121"/>
      <c r="BR121"/>
      <c r="BS121"/>
      <c r="BT121" t="s">
        <v>3619</v>
      </c>
      <c r="BU121"/>
      <c r="BV121"/>
      <c r="BW121"/>
      <c r="BX121"/>
      <c r="BY121"/>
      <c r="BZ121"/>
      <c r="CA121"/>
      <c r="CB121"/>
      <c r="CC121"/>
      <c r="CD121"/>
      <c r="CE121"/>
      <c r="CF121" t="s">
        <v>3620</v>
      </c>
      <c r="CG121"/>
      <c r="CH121"/>
      <c r="CI121"/>
      <c r="CJ121"/>
      <c r="CK121"/>
      <c r="CL121"/>
      <c r="CM121" t="s">
        <v>3621</v>
      </c>
      <c r="CN121" t="s">
        <v>3622</v>
      </c>
      <c r="CO121"/>
      <c r="CP121"/>
      <c r="CQ121"/>
      <c r="CR121"/>
      <c r="CS121" t="s">
        <v>3623</v>
      </c>
      <c r="CT121" t="s">
        <v>3624</v>
      </c>
      <c r="CU121"/>
      <c r="CV121"/>
      <c r="CW121"/>
      <c r="CX121"/>
      <c r="CY121"/>
      <c r="CZ121"/>
      <c r="DA121"/>
      <c r="DB121"/>
      <c r="DC121" t="s">
        <v>3625</v>
      </c>
      <c r="DD121"/>
      <c r="DE121"/>
      <c r="DF121"/>
      <c r="DG121"/>
      <c r="DH121"/>
      <c r="DI121"/>
      <c r="DJ121"/>
      <c r="DK121"/>
      <c r="DL121"/>
      <c r="DM121"/>
      <c r="DN121"/>
      <c r="DO121"/>
      <c r="DP121"/>
    </row>
    <row r="122" spans="2:120" ht="15" customHeight="1">
      <c r="B122" s="92"/>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4"/>
      <c r="AG122"/>
      <c r="AH122" s="138"/>
      <c r="AI122" s="138"/>
      <c r="AJ122" s="138"/>
      <c r="AK122" s="138"/>
      <c r="AL122" s="142" t="str">
        <f t="shared" si="2"/>
        <v/>
      </c>
      <c r="AM122" s="142" t="str">
        <f t="shared" si="3"/>
        <v/>
      </c>
      <c r="AN122"/>
      <c r="AO122"/>
      <c r="AP122">
        <v>120</v>
      </c>
      <c r="AQ122"/>
      <c r="AR122"/>
      <c r="AS122"/>
      <c r="AT122"/>
      <c r="AU122"/>
      <c r="AV122"/>
      <c r="AW122" t="s">
        <v>3626</v>
      </c>
      <c r="AX122"/>
      <c r="AY122"/>
      <c r="AZ122"/>
      <c r="BA122"/>
      <c r="BB122"/>
      <c r="BC122"/>
      <c r="BD122" t="s">
        <v>3627</v>
      </c>
      <c r="BE122" t="s">
        <v>3628</v>
      </c>
      <c r="BF122"/>
      <c r="BG122"/>
      <c r="BH122"/>
      <c r="BI122"/>
      <c r="BJ122" t="s">
        <v>3629</v>
      </c>
      <c r="BK122" t="s">
        <v>3630</v>
      </c>
      <c r="BL122"/>
      <c r="BM122"/>
      <c r="BN122"/>
      <c r="BO122"/>
      <c r="BP122"/>
      <c r="BQ122"/>
      <c r="BR122"/>
      <c r="BS122"/>
      <c r="BT122" t="s">
        <v>3631</v>
      </c>
      <c r="BU122"/>
      <c r="BV122"/>
      <c r="BW122"/>
      <c r="BX122"/>
      <c r="BY122"/>
      <c r="BZ122"/>
      <c r="CA122"/>
      <c r="CB122"/>
      <c r="CC122"/>
      <c r="CD122"/>
      <c r="CE122"/>
      <c r="CF122" t="s">
        <v>3632</v>
      </c>
      <c r="CG122"/>
      <c r="CH122"/>
      <c r="CI122"/>
      <c r="CJ122"/>
      <c r="CK122"/>
      <c r="CL122"/>
      <c r="CM122" t="s">
        <v>3633</v>
      </c>
      <c r="CN122" t="s">
        <v>3634</v>
      </c>
      <c r="CO122"/>
      <c r="CP122"/>
      <c r="CQ122"/>
      <c r="CR122"/>
      <c r="CS122" t="s">
        <v>3635</v>
      </c>
      <c r="CT122" t="s">
        <v>3636</v>
      </c>
      <c r="CU122"/>
      <c r="CV122"/>
      <c r="CW122"/>
      <c r="CX122"/>
      <c r="CY122"/>
      <c r="CZ122"/>
      <c r="DA122"/>
      <c r="DB122"/>
      <c r="DC122" t="s">
        <v>3637</v>
      </c>
      <c r="DD122"/>
      <c r="DE122"/>
      <c r="DF122"/>
      <c r="DG122"/>
      <c r="DH122"/>
      <c r="DI122"/>
      <c r="DJ122"/>
      <c r="DK122"/>
      <c r="DL122"/>
      <c r="DM122"/>
      <c r="DN122"/>
      <c r="DO122"/>
      <c r="DP122"/>
    </row>
    <row r="123" spans="2:120" ht="36" customHeight="1">
      <c r="B123" s="95"/>
      <c r="C123" s="163" t="s">
        <v>3638</v>
      </c>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c r="AA123" s="163"/>
      <c r="AB123" s="163"/>
      <c r="AC123" s="163"/>
      <c r="AD123" s="96"/>
      <c r="AG123"/>
      <c r="AH123" s="138"/>
      <c r="AI123" s="138"/>
      <c r="AJ123" s="138"/>
      <c r="AK123" s="138"/>
      <c r="AL123" s="142" t="str">
        <f t="shared" si="2"/>
        <v/>
      </c>
      <c r="AM123" s="142" t="str">
        <f t="shared" si="3"/>
        <v/>
      </c>
      <c r="AN123"/>
      <c r="AO123"/>
      <c r="AP123">
        <v>121</v>
      </c>
      <c r="AQ123"/>
      <c r="AR123"/>
      <c r="AS123"/>
      <c r="AT123"/>
      <c r="AU123"/>
      <c r="AV123"/>
      <c r="AW123" t="s">
        <v>3639</v>
      </c>
      <c r="AX123"/>
      <c r="AY123"/>
      <c r="AZ123"/>
      <c r="BA123"/>
      <c r="BB123"/>
      <c r="BC123"/>
      <c r="BD123" t="s">
        <v>3640</v>
      </c>
      <c r="BE123" t="s">
        <v>3641</v>
      </c>
      <c r="BF123"/>
      <c r="BG123"/>
      <c r="BH123"/>
      <c r="BI123"/>
      <c r="BJ123" t="s">
        <v>3642</v>
      </c>
      <c r="BK123" t="s">
        <v>3643</v>
      </c>
      <c r="BL123"/>
      <c r="BM123"/>
      <c r="BN123"/>
      <c r="BO123"/>
      <c r="BP123"/>
      <c r="BQ123"/>
      <c r="BR123"/>
      <c r="BS123"/>
      <c r="BT123" t="s">
        <v>3644</v>
      </c>
      <c r="BU123"/>
      <c r="BV123"/>
      <c r="BW123"/>
      <c r="BX123"/>
      <c r="BY123"/>
      <c r="BZ123"/>
      <c r="CA123"/>
      <c r="CB123"/>
      <c r="CC123"/>
      <c r="CD123"/>
      <c r="CE123"/>
      <c r="CF123" t="s">
        <v>3645</v>
      </c>
      <c r="CG123"/>
      <c r="CH123"/>
      <c r="CI123"/>
      <c r="CJ123"/>
      <c r="CK123"/>
      <c r="CL123"/>
      <c r="CM123" t="s">
        <v>3646</v>
      </c>
      <c r="CN123" t="s">
        <v>3647</v>
      </c>
      <c r="CO123"/>
      <c r="CP123"/>
      <c r="CQ123"/>
      <c r="CR123"/>
      <c r="CS123" t="s">
        <v>3648</v>
      </c>
      <c r="CT123" t="s">
        <v>3649</v>
      </c>
      <c r="CU123"/>
      <c r="CV123"/>
      <c r="CW123"/>
      <c r="CX123"/>
      <c r="CY123"/>
      <c r="CZ123"/>
      <c r="DA123"/>
      <c r="DB123"/>
      <c r="DC123" t="s">
        <v>3650</v>
      </c>
      <c r="DD123"/>
      <c r="DE123"/>
      <c r="DF123"/>
      <c r="DG123"/>
      <c r="DH123"/>
      <c r="DI123"/>
      <c r="DJ123"/>
      <c r="DK123"/>
      <c r="DL123"/>
      <c r="DM123"/>
      <c r="DN123"/>
      <c r="DO123"/>
      <c r="DP123"/>
    </row>
    <row r="124" spans="2:120" ht="6.75" customHeight="1">
      <c r="B124" s="95"/>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96"/>
      <c r="AG124"/>
      <c r="AH124" s="138"/>
      <c r="AI124" s="138"/>
      <c r="AJ124" s="138"/>
      <c r="AK124" s="138"/>
      <c r="AL124" s="142" t="str">
        <f t="shared" si="2"/>
        <v/>
      </c>
      <c r="AM124" s="142" t="str">
        <f t="shared" si="3"/>
        <v/>
      </c>
      <c r="AN124"/>
      <c r="AO124"/>
      <c r="AP124">
        <v>122</v>
      </c>
      <c r="AQ124"/>
      <c r="AR124"/>
      <c r="AS124"/>
      <c r="AT124"/>
      <c r="AU124"/>
      <c r="AV124"/>
      <c r="AW124" t="s">
        <v>3651</v>
      </c>
      <c r="AX124"/>
      <c r="AY124"/>
      <c r="AZ124"/>
      <c r="BA124"/>
      <c r="BB124"/>
      <c r="BC124"/>
      <c r="BD124" t="s">
        <v>3652</v>
      </c>
      <c r="BE124" t="s">
        <v>3653</v>
      </c>
      <c r="BF124"/>
      <c r="BG124"/>
      <c r="BH124"/>
      <c r="BI124"/>
      <c r="BJ124" t="s">
        <v>3654</v>
      </c>
      <c r="BK124" t="s">
        <v>3655</v>
      </c>
      <c r="BL124"/>
      <c r="BM124"/>
      <c r="BN124"/>
      <c r="BO124"/>
      <c r="BP124"/>
      <c r="BQ124"/>
      <c r="BR124"/>
      <c r="BS124"/>
      <c r="BT124" t="s">
        <v>3656</v>
      </c>
      <c r="BU124"/>
      <c r="BV124"/>
      <c r="BW124"/>
      <c r="BX124"/>
      <c r="BY124"/>
      <c r="BZ124"/>
      <c r="CA124"/>
      <c r="CB124"/>
      <c r="CC124"/>
      <c r="CD124"/>
      <c r="CE124"/>
      <c r="CF124" t="s">
        <v>3657</v>
      </c>
      <c r="CG124"/>
      <c r="CH124"/>
      <c r="CI124"/>
      <c r="CJ124"/>
      <c r="CK124"/>
      <c r="CL124"/>
      <c r="CM124" t="s">
        <v>3658</v>
      </c>
      <c r="CN124" t="s">
        <v>3659</v>
      </c>
      <c r="CO124"/>
      <c r="CP124"/>
      <c r="CQ124"/>
      <c r="CR124"/>
      <c r="CS124" t="s">
        <v>3660</v>
      </c>
      <c r="CT124" t="s">
        <v>3661</v>
      </c>
      <c r="CU124"/>
      <c r="CV124"/>
      <c r="CW124"/>
      <c r="CX124"/>
      <c r="CY124"/>
      <c r="CZ124"/>
      <c r="DA124"/>
      <c r="DB124"/>
      <c r="DC124" t="s">
        <v>3662</v>
      </c>
      <c r="DD124"/>
      <c r="DE124"/>
      <c r="DF124"/>
      <c r="DG124"/>
      <c r="DH124"/>
      <c r="DI124"/>
      <c r="DJ124"/>
      <c r="DK124"/>
      <c r="DL124"/>
      <c r="DM124"/>
      <c r="DN124"/>
      <c r="DO124"/>
      <c r="DP124"/>
    </row>
    <row r="125" spans="2:120" ht="15" customHeight="1">
      <c r="B125" s="95"/>
      <c r="C125" s="12"/>
      <c r="D125" s="13" t="s">
        <v>3663</v>
      </c>
      <c r="E125" s="12"/>
      <c r="F125" s="12"/>
      <c r="G125" s="173"/>
      <c r="H125" s="173"/>
      <c r="I125" s="173"/>
      <c r="J125" s="173"/>
      <c r="K125" s="173"/>
      <c r="L125" s="173"/>
      <c r="M125" s="173"/>
      <c r="N125" s="173"/>
      <c r="O125" s="173"/>
      <c r="P125" s="173"/>
      <c r="Q125" s="173"/>
      <c r="R125" s="173"/>
      <c r="S125" s="173"/>
      <c r="T125" s="173"/>
      <c r="U125" s="173"/>
      <c r="V125" s="173"/>
      <c r="W125" s="173"/>
      <c r="X125" s="173"/>
      <c r="Y125" s="173"/>
      <c r="Z125" s="173"/>
      <c r="AA125" s="173"/>
      <c r="AB125" s="173"/>
      <c r="AC125" s="173"/>
      <c r="AD125" s="96"/>
      <c r="AG125"/>
      <c r="AH125" s="138"/>
      <c r="AI125" s="138"/>
      <c r="AJ125" s="138"/>
      <c r="AK125" s="138"/>
      <c r="AL125" s="142" t="str">
        <f t="shared" si="2"/>
        <v/>
      </c>
      <c r="AM125" s="142" t="str">
        <f t="shared" si="3"/>
        <v/>
      </c>
      <c r="AN125"/>
      <c r="AO125"/>
      <c r="AP125">
        <v>123</v>
      </c>
      <c r="AQ125"/>
      <c r="AR125"/>
      <c r="AS125"/>
      <c r="AT125"/>
      <c r="AU125"/>
      <c r="AV125"/>
      <c r="AW125" t="s">
        <v>3664</v>
      </c>
      <c r="AX125"/>
      <c r="AY125"/>
      <c r="AZ125"/>
      <c r="BA125"/>
      <c r="BB125"/>
      <c r="BC125"/>
      <c r="BD125" t="s">
        <v>3665</v>
      </c>
      <c r="BE125" t="s">
        <v>3666</v>
      </c>
      <c r="BF125"/>
      <c r="BG125"/>
      <c r="BH125"/>
      <c r="BI125"/>
      <c r="BJ125" t="s">
        <v>3667</v>
      </c>
      <c r="BK125" t="s">
        <v>3668</v>
      </c>
      <c r="BL125"/>
      <c r="BM125"/>
      <c r="BN125"/>
      <c r="BO125"/>
      <c r="BP125"/>
      <c r="BQ125"/>
      <c r="BR125"/>
      <c r="BS125"/>
      <c r="BT125" t="s">
        <v>3669</v>
      </c>
      <c r="BU125"/>
      <c r="BV125"/>
      <c r="BW125"/>
      <c r="BX125"/>
      <c r="BY125"/>
      <c r="BZ125"/>
      <c r="CA125"/>
      <c r="CB125"/>
      <c r="CC125"/>
      <c r="CD125"/>
      <c r="CE125"/>
      <c r="CF125" t="s">
        <v>478</v>
      </c>
      <c r="CG125"/>
      <c r="CH125"/>
      <c r="CI125"/>
      <c r="CJ125"/>
      <c r="CK125"/>
      <c r="CL125"/>
      <c r="CM125" t="s">
        <v>3670</v>
      </c>
      <c r="CN125" t="s">
        <v>3671</v>
      </c>
      <c r="CO125"/>
      <c r="CP125"/>
      <c r="CQ125"/>
      <c r="CR125"/>
      <c r="CS125" t="s">
        <v>3672</v>
      </c>
      <c r="CT125" t="s">
        <v>3673</v>
      </c>
      <c r="CU125"/>
      <c r="CV125"/>
      <c r="CW125"/>
      <c r="CX125"/>
      <c r="CY125"/>
      <c r="CZ125"/>
      <c r="DA125"/>
      <c r="DB125"/>
      <c r="DC125" t="s">
        <v>3674</v>
      </c>
      <c r="DD125"/>
      <c r="DE125"/>
      <c r="DF125"/>
      <c r="DG125"/>
      <c r="DH125"/>
      <c r="DI125"/>
      <c r="DJ125"/>
      <c r="DK125"/>
      <c r="DL125"/>
      <c r="DM125"/>
      <c r="DN125"/>
      <c r="DO125"/>
      <c r="DP125"/>
    </row>
    <row r="126" spans="2:120" ht="15" customHeight="1">
      <c r="B126" s="95"/>
      <c r="C126" s="12"/>
      <c r="D126" s="13" t="s">
        <v>3675</v>
      </c>
      <c r="E126" s="12"/>
      <c r="F126" s="12"/>
      <c r="G126" s="12"/>
      <c r="H126" s="12"/>
      <c r="I126" s="12"/>
      <c r="J126" s="12"/>
      <c r="K126" s="170"/>
      <c r="L126" s="170"/>
      <c r="M126" s="170"/>
      <c r="N126" s="170"/>
      <c r="O126" s="170"/>
      <c r="P126" s="170"/>
      <c r="Q126" s="170"/>
      <c r="R126" s="170"/>
      <c r="S126" s="170"/>
      <c r="T126" s="170"/>
      <c r="U126" s="170"/>
      <c r="V126" s="170"/>
      <c r="W126" s="170"/>
      <c r="X126" s="170"/>
      <c r="Y126" s="170"/>
      <c r="Z126" s="170"/>
      <c r="AA126" s="170"/>
      <c r="AB126" s="170"/>
      <c r="AC126" s="170"/>
      <c r="AD126" s="96"/>
      <c r="AG126"/>
      <c r="AH126" s="138"/>
      <c r="AI126" s="138"/>
      <c r="AJ126" s="138"/>
      <c r="AK126" s="138"/>
      <c r="AL126" s="142" t="str">
        <f t="shared" si="2"/>
        <v/>
      </c>
      <c r="AM126" s="142" t="str">
        <f t="shared" si="3"/>
        <v/>
      </c>
      <c r="AN126"/>
      <c r="AO126"/>
      <c r="AP126">
        <v>124</v>
      </c>
      <c r="AQ126"/>
      <c r="AR126"/>
      <c r="AS126"/>
      <c r="AT126"/>
      <c r="AU126"/>
      <c r="AV126"/>
      <c r="AW126" t="s">
        <v>3676</v>
      </c>
      <c r="AX126"/>
      <c r="AY126"/>
      <c r="AZ126"/>
      <c r="BA126"/>
      <c r="BB126"/>
      <c r="BC126"/>
      <c r="BD126" t="s">
        <v>3677</v>
      </c>
      <c r="BE126" t="s">
        <v>3678</v>
      </c>
      <c r="BF126"/>
      <c r="BG126"/>
      <c r="BH126"/>
      <c r="BI126"/>
      <c r="BJ126" t="s">
        <v>3679</v>
      </c>
      <c r="BK126" t="s">
        <v>3680</v>
      </c>
      <c r="BL126"/>
      <c r="BM126"/>
      <c r="BN126"/>
      <c r="BO126"/>
      <c r="BP126"/>
      <c r="BQ126"/>
      <c r="BR126"/>
      <c r="BS126"/>
      <c r="BT126" t="s">
        <v>3681</v>
      </c>
      <c r="BU126"/>
      <c r="BV126"/>
      <c r="BW126"/>
      <c r="BX126"/>
      <c r="BY126"/>
      <c r="BZ126"/>
      <c r="CA126"/>
      <c r="CB126"/>
      <c r="CC126"/>
      <c r="CD126"/>
      <c r="CE126"/>
      <c r="CF126" t="s">
        <v>3682</v>
      </c>
      <c r="CG126"/>
      <c r="CH126"/>
      <c r="CI126"/>
      <c r="CJ126"/>
      <c r="CK126"/>
      <c r="CL126"/>
      <c r="CM126" t="s">
        <v>3683</v>
      </c>
      <c r="CN126" t="s">
        <v>3684</v>
      </c>
      <c r="CO126"/>
      <c r="CP126"/>
      <c r="CQ126"/>
      <c r="CR126"/>
      <c r="CS126" t="s">
        <v>3685</v>
      </c>
      <c r="CT126" t="s">
        <v>3686</v>
      </c>
      <c r="CU126"/>
      <c r="CV126"/>
      <c r="CW126"/>
      <c r="CX126"/>
      <c r="CY126"/>
      <c r="CZ126"/>
      <c r="DA126"/>
      <c r="DB126"/>
      <c r="DC126" t="s">
        <v>1876</v>
      </c>
      <c r="DD126"/>
      <c r="DE126"/>
      <c r="DF126"/>
      <c r="DG126"/>
      <c r="DH126"/>
      <c r="DI126"/>
      <c r="DJ126"/>
      <c r="DK126"/>
      <c r="DL126"/>
      <c r="DM126"/>
      <c r="DN126"/>
      <c r="DO126"/>
      <c r="DP126"/>
    </row>
    <row r="127" spans="2:120" ht="15" customHeight="1">
      <c r="B127" s="95"/>
      <c r="C127" s="12"/>
      <c r="D127" s="13" t="s">
        <v>3687</v>
      </c>
      <c r="E127" s="12"/>
      <c r="F127" s="12"/>
      <c r="G127" s="173"/>
      <c r="H127" s="173"/>
      <c r="I127" s="173"/>
      <c r="J127" s="173"/>
      <c r="K127" s="173"/>
      <c r="L127" s="173"/>
      <c r="M127" s="173"/>
      <c r="N127" s="173"/>
      <c r="O127" s="173"/>
      <c r="P127" s="173"/>
      <c r="Q127" s="173"/>
      <c r="R127" s="173"/>
      <c r="S127" s="173"/>
      <c r="T127" s="173"/>
      <c r="U127" s="173"/>
      <c r="V127" s="173"/>
      <c r="W127" s="173"/>
      <c r="X127" s="173"/>
      <c r="Y127" s="173"/>
      <c r="Z127" s="173"/>
      <c r="AA127" s="173"/>
      <c r="AB127" s="173"/>
      <c r="AC127" s="173"/>
      <c r="AD127" s="96"/>
      <c r="AG127"/>
      <c r="AH127" s="138"/>
      <c r="AI127" s="138"/>
      <c r="AJ127" s="138"/>
      <c r="AK127" s="138"/>
      <c r="AL127" s="142" t="str">
        <f t="shared" si="2"/>
        <v/>
      </c>
      <c r="AM127" s="142" t="str">
        <f t="shared" si="3"/>
        <v/>
      </c>
      <c r="AN127"/>
      <c r="AO127"/>
      <c r="AP127">
        <v>125</v>
      </c>
      <c r="AQ127"/>
      <c r="AR127"/>
      <c r="AS127"/>
      <c r="AT127"/>
      <c r="AU127"/>
      <c r="AV127"/>
      <c r="AW127" t="s">
        <v>3688</v>
      </c>
      <c r="AX127"/>
      <c r="AY127"/>
      <c r="AZ127"/>
      <c r="BA127"/>
      <c r="BB127"/>
      <c r="BC127"/>
      <c r="BD127" t="s">
        <v>3689</v>
      </c>
      <c r="BE127" t="s">
        <v>3690</v>
      </c>
      <c r="BF127"/>
      <c r="BG127"/>
      <c r="BH127"/>
      <c r="BI127"/>
      <c r="BJ127" t="s">
        <v>3691</v>
      </c>
      <c r="BK127" t="s">
        <v>3692</v>
      </c>
      <c r="BL127"/>
      <c r="BM127"/>
      <c r="BN127"/>
      <c r="BO127"/>
      <c r="BP127"/>
      <c r="BQ127"/>
      <c r="BR127"/>
      <c r="BS127"/>
      <c r="BT127" t="s">
        <v>3693</v>
      </c>
      <c r="BU127"/>
      <c r="BV127"/>
      <c r="BW127"/>
      <c r="BX127"/>
      <c r="BY127"/>
      <c r="BZ127"/>
      <c r="CA127"/>
      <c r="CB127"/>
      <c r="CC127"/>
      <c r="CD127"/>
      <c r="CE127"/>
      <c r="CF127" t="s">
        <v>3694</v>
      </c>
      <c r="CG127"/>
      <c r="CH127"/>
      <c r="CI127"/>
      <c r="CJ127"/>
      <c r="CK127"/>
      <c r="CL127"/>
      <c r="CM127" t="s">
        <v>3695</v>
      </c>
      <c r="CN127" t="s">
        <v>3696</v>
      </c>
      <c r="CO127"/>
      <c r="CP127"/>
      <c r="CQ127"/>
      <c r="CR127"/>
      <c r="CS127" t="s">
        <v>3697</v>
      </c>
      <c r="CT127" t="s">
        <v>3698</v>
      </c>
      <c r="CU127"/>
      <c r="CV127"/>
      <c r="CW127"/>
      <c r="CX127"/>
      <c r="CY127"/>
      <c r="CZ127"/>
      <c r="DA127"/>
      <c r="DB127"/>
      <c r="DC127" t="s">
        <v>3699</v>
      </c>
      <c r="DD127"/>
      <c r="DE127"/>
      <c r="DF127"/>
      <c r="DG127"/>
      <c r="DH127"/>
      <c r="DI127"/>
      <c r="DJ127"/>
      <c r="DK127"/>
      <c r="DL127"/>
      <c r="DM127"/>
      <c r="DN127"/>
      <c r="DO127"/>
      <c r="DP127"/>
    </row>
    <row r="128" spans="2:120" ht="15" customHeight="1">
      <c r="B128" s="95"/>
      <c r="C128" s="12"/>
      <c r="D128" s="13" t="s">
        <v>3700</v>
      </c>
      <c r="E128" s="12"/>
      <c r="F128" s="12"/>
      <c r="G128" s="12"/>
      <c r="H128" s="12"/>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96"/>
      <c r="AG128"/>
      <c r="AH128" s="138"/>
      <c r="AI128" s="138"/>
      <c r="AJ128" s="138"/>
      <c r="AK128" s="138"/>
      <c r="AL128" s="142" t="str">
        <f t="shared" si="2"/>
        <v/>
      </c>
      <c r="AM128" s="142" t="str">
        <f t="shared" si="3"/>
        <v/>
      </c>
      <c r="AN128"/>
      <c r="AO128"/>
      <c r="AP128">
        <v>126</v>
      </c>
      <c r="AQ128"/>
      <c r="AR128"/>
      <c r="AS128"/>
      <c r="AT128"/>
      <c r="AU128"/>
      <c r="AV128"/>
      <c r="AW128" t="s">
        <v>3701</v>
      </c>
      <c r="AX128"/>
      <c r="AY128"/>
      <c r="AZ128"/>
      <c r="BA128"/>
      <c r="BB128"/>
      <c r="BC128"/>
      <c r="BD128" t="s">
        <v>3702</v>
      </c>
      <c r="BE128" t="s">
        <v>3703</v>
      </c>
      <c r="BF128"/>
      <c r="BG128"/>
      <c r="BH128"/>
      <c r="BI128"/>
      <c r="BJ128" t="s">
        <v>3704</v>
      </c>
      <c r="BK128" t="s">
        <v>3705</v>
      </c>
      <c r="BL128"/>
      <c r="BM128"/>
      <c r="BN128"/>
      <c r="BO128"/>
      <c r="BP128"/>
      <c r="BQ128"/>
      <c r="BR128"/>
      <c r="BS128"/>
      <c r="BT128" t="s">
        <v>3706</v>
      </c>
      <c r="BU128"/>
      <c r="BV128"/>
      <c r="BW128"/>
      <c r="BX128"/>
      <c r="BY128"/>
      <c r="BZ128"/>
      <c r="CA128"/>
      <c r="CB128"/>
      <c r="CC128"/>
      <c r="CD128"/>
      <c r="CE128"/>
      <c r="CF128" t="s">
        <v>392</v>
      </c>
      <c r="CG128"/>
      <c r="CH128"/>
      <c r="CI128"/>
      <c r="CJ128"/>
      <c r="CK128"/>
      <c r="CL128"/>
      <c r="CM128" t="s">
        <v>3707</v>
      </c>
      <c r="CN128" t="s">
        <v>3708</v>
      </c>
      <c r="CO128"/>
      <c r="CP128"/>
      <c r="CQ128"/>
      <c r="CR128"/>
      <c r="CS128" t="s">
        <v>3709</v>
      </c>
      <c r="CT128" t="s">
        <v>3710</v>
      </c>
      <c r="CU128"/>
      <c r="CV128"/>
      <c r="CW128"/>
      <c r="CX128"/>
      <c r="CY128"/>
      <c r="CZ128"/>
      <c r="DA128"/>
      <c r="DB128"/>
      <c r="DC128" t="s">
        <v>3711</v>
      </c>
      <c r="DD128"/>
      <c r="DE128"/>
      <c r="DF128"/>
      <c r="DG128"/>
      <c r="DH128"/>
      <c r="DI128"/>
      <c r="DJ128"/>
      <c r="DK128"/>
      <c r="DL128"/>
      <c r="DM128"/>
      <c r="DN128"/>
      <c r="DO128"/>
      <c r="DP128"/>
    </row>
    <row r="129" spans="2:120" ht="15" customHeight="1">
      <c r="B129" s="95"/>
      <c r="C129" s="12"/>
      <c r="D129" s="13" t="s">
        <v>3712</v>
      </c>
      <c r="E129" s="12"/>
      <c r="F129" s="12"/>
      <c r="G129" s="173"/>
      <c r="H129" s="173"/>
      <c r="I129" s="173"/>
      <c r="J129" s="173"/>
      <c r="K129" s="173"/>
      <c r="L129" s="173"/>
      <c r="M129" s="173"/>
      <c r="N129" s="173"/>
      <c r="O129" s="173"/>
      <c r="P129" s="173"/>
      <c r="Q129" s="173"/>
      <c r="R129" s="13" t="s">
        <v>3713</v>
      </c>
      <c r="S129" s="13"/>
      <c r="T129" s="13"/>
      <c r="U129" s="170"/>
      <c r="V129" s="170"/>
      <c r="W129" s="170"/>
      <c r="X129" s="170"/>
      <c r="Y129" s="170"/>
      <c r="Z129" s="170"/>
      <c r="AA129" s="170"/>
      <c r="AB129" s="170"/>
      <c r="AC129" s="170"/>
      <c r="AD129" s="96"/>
      <c r="AG129"/>
      <c r="AH129" s="138"/>
      <c r="AI129" s="138"/>
      <c r="AJ129" s="138"/>
      <c r="AK129" s="138"/>
      <c r="AL129" s="142" t="str">
        <f t="shared" si="2"/>
        <v/>
      </c>
      <c r="AM129" s="142" t="str">
        <f t="shared" si="3"/>
        <v/>
      </c>
      <c r="AN129"/>
      <c r="AO129"/>
      <c r="AP129">
        <v>127</v>
      </c>
      <c r="AQ129"/>
      <c r="AR129"/>
      <c r="AS129"/>
      <c r="AT129"/>
      <c r="AU129"/>
      <c r="AV129"/>
      <c r="AW129"/>
      <c r="AX129"/>
      <c r="AY129"/>
      <c r="AZ129"/>
      <c r="BA129"/>
      <c r="BB129"/>
      <c r="BC129"/>
      <c r="BD129">
        <v>14999</v>
      </c>
      <c r="BE129">
        <v>15999</v>
      </c>
      <c r="BF129"/>
      <c r="BG129"/>
      <c r="BH129"/>
      <c r="BI129"/>
      <c r="BJ129" t="s">
        <v>3714</v>
      </c>
      <c r="BK129" t="s">
        <v>3715</v>
      </c>
      <c r="BL129"/>
      <c r="BM129"/>
      <c r="BN129"/>
      <c r="BO129"/>
      <c r="BP129"/>
      <c r="BQ129"/>
      <c r="BR129"/>
      <c r="BS129"/>
      <c r="BT129" t="s">
        <v>3716</v>
      </c>
      <c r="BU129"/>
      <c r="BV129"/>
      <c r="BW129"/>
      <c r="BX129"/>
      <c r="BY129"/>
      <c r="BZ129"/>
      <c r="CA129"/>
      <c r="CB129"/>
      <c r="CC129"/>
      <c r="CD129"/>
      <c r="CE129"/>
      <c r="CF129"/>
      <c r="CG129"/>
      <c r="CH129"/>
      <c r="CI129"/>
      <c r="CJ129"/>
      <c r="CK129"/>
      <c r="CL129"/>
      <c r="CM129" t="s">
        <v>392</v>
      </c>
      <c r="CN129" t="s">
        <v>392</v>
      </c>
      <c r="CO129"/>
      <c r="CP129"/>
      <c r="CQ129"/>
      <c r="CR129"/>
      <c r="CS129" t="s">
        <v>3717</v>
      </c>
      <c r="CT129" t="s">
        <v>3718</v>
      </c>
      <c r="CU129"/>
      <c r="CV129"/>
      <c r="CW129"/>
      <c r="CX129"/>
      <c r="CY129"/>
      <c r="CZ129"/>
      <c r="DA129"/>
      <c r="DB129"/>
      <c r="DC129" t="s">
        <v>3719</v>
      </c>
      <c r="DD129"/>
      <c r="DE129"/>
      <c r="DF129"/>
      <c r="DG129"/>
      <c r="DH129"/>
      <c r="DI129"/>
      <c r="DJ129"/>
      <c r="DK129"/>
      <c r="DL129"/>
      <c r="DM129"/>
      <c r="DN129"/>
      <c r="DO129"/>
      <c r="DP129"/>
    </row>
    <row r="130" spans="2:120" ht="15" customHeight="1" thickBot="1">
      <c r="B130" s="97"/>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99"/>
      <c r="AG130"/>
      <c r="AH130" s="138"/>
      <c r="AI130" s="138"/>
      <c r="AJ130" s="138"/>
      <c r="AK130" s="138"/>
      <c r="AL130" s="142" t="str">
        <f t="shared" si="2"/>
        <v/>
      </c>
      <c r="AM130" s="142" t="str">
        <f t="shared" si="3"/>
        <v/>
      </c>
      <c r="AN130"/>
      <c r="AO130"/>
      <c r="AP130">
        <v>128</v>
      </c>
      <c r="AQ130"/>
      <c r="AR130"/>
      <c r="AS130"/>
      <c r="AT130"/>
      <c r="AU130"/>
      <c r="AV130"/>
      <c r="AW130"/>
      <c r="AX130"/>
      <c r="AY130"/>
      <c r="AZ130"/>
      <c r="BA130"/>
      <c r="BB130"/>
      <c r="BC130"/>
      <c r="BD130"/>
      <c r="BE130"/>
      <c r="BF130"/>
      <c r="BG130"/>
      <c r="BH130"/>
      <c r="BI130"/>
      <c r="BJ130" t="s">
        <v>3720</v>
      </c>
      <c r="BK130" t="s">
        <v>3721</v>
      </c>
      <c r="BL130"/>
      <c r="BM130"/>
      <c r="BN130"/>
      <c r="BO130"/>
      <c r="BP130"/>
      <c r="BQ130"/>
      <c r="BR130"/>
      <c r="BS130"/>
      <c r="BT130" t="s">
        <v>3722</v>
      </c>
      <c r="BU130"/>
      <c r="BV130"/>
      <c r="BW130"/>
      <c r="BX130"/>
      <c r="BY130"/>
      <c r="BZ130"/>
      <c r="CA130"/>
      <c r="CB130"/>
      <c r="CC130"/>
      <c r="CD130"/>
      <c r="CE130"/>
      <c r="CF130"/>
      <c r="CG130"/>
      <c r="CH130"/>
      <c r="CI130"/>
      <c r="CJ130"/>
      <c r="CK130"/>
      <c r="CL130"/>
      <c r="CM130"/>
      <c r="CN130"/>
      <c r="CO130"/>
      <c r="CP130"/>
      <c r="CQ130"/>
      <c r="CR130"/>
      <c r="CS130" t="s">
        <v>3723</v>
      </c>
      <c r="CT130" t="s">
        <v>3724</v>
      </c>
      <c r="CU130"/>
      <c r="CV130"/>
      <c r="CW130"/>
      <c r="CX130"/>
      <c r="CY130"/>
      <c r="CZ130"/>
      <c r="DA130"/>
      <c r="DB130"/>
      <c r="DC130" t="s">
        <v>3725</v>
      </c>
      <c r="DD130"/>
      <c r="DE130"/>
      <c r="DF130"/>
      <c r="DG130"/>
      <c r="DH130"/>
      <c r="DI130"/>
      <c r="DJ130"/>
      <c r="DK130"/>
      <c r="DL130"/>
      <c r="DM130"/>
      <c r="DN130"/>
      <c r="DO130"/>
      <c r="DP130"/>
    </row>
    <row r="131" spans="2:120" ht="15" customHeight="1">
      <c r="AG131"/>
      <c r="AH131" s="138"/>
      <c r="AI131" s="138"/>
      <c r="AJ131" s="138"/>
      <c r="AK131" s="138"/>
      <c r="AL131" s="142" t="str">
        <f t="shared" si="2"/>
        <v/>
      </c>
      <c r="AM131" s="142" t="str">
        <f t="shared" si="3"/>
        <v/>
      </c>
      <c r="AN131"/>
      <c r="AO131"/>
      <c r="AP131">
        <v>129</v>
      </c>
      <c r="AQ131"/>
      <c r="AR131"/>
      <c r="AS131"/>
      <c r="AT131"/>
      <c r="AU131"/>
      <c r="AV131"/>
      <c r="AW131"/>
      <c r="AX131"/>
      <c r="AY131"/>
      <c r="AZ131"/>
      <c r="BA131"/>
      <c r="BB131"/>
      <c r="BC131"/>
      <c r="BD131"/>
      <c r="BE131"/>
      <c r="BF131"/>
      <c r="BG131"/>
      <c r="BH131"/>
      <c r="BI131"/>
      <c r="BJ131" t="s">
        <v>3726</v>
      </c>
      <c r="BK131" t="s">
        <v>3727</v>
      </c>
      <c r="BL131"/>
      <c r="BM131"/>
      <c r="BN131"/>
      <c r="BO131"/>
      <c r="BP131"/>
      <c r="BQ131"/>
      <c r="BR131"/>
      <c r="BS131"/>
      <c r="BT131" t="s">
        <v>3728</v>
      </c>
      <c r="BU131"/>
      <c r="BV131"/>
      <c r="BW131"/>
      <c r="BX131"/>
      <c r="BY131"/>
      <c r="BZ131"/>
      <c r="CA131"/>
      <c r="CB131"/>
      <c r="CC131"/>
      <c r="CD131"/>
      <c r="CE131"/>
      <c r="CF131"/>
      <c r="CG131"/>
      <c r="CH131"/>
      <c r="CI131"/>
      <c r="CJ131"/>
      <c r="CK131"/>
      <c r="CL131"/>
      <c r="CM131"/>
      <c r="CN131"/>
      <c r="CO131"/>
      <c r="CP131"/>
      <c r="CQ131"/>
      <c r="CR131"/>
      <c r="CS131" t="s">
        <v>3729</v>
      </c>
      <c r="CT131" t="s">
        <v>3730</v>
      </c>
      <c r="CU131"/>
      <c r="CV131"/>
      <c r="CW131"/>
      <c r="CX131"/>
      <c r="CY131"/>
      <c r="CZ131"/>
      <c r="DA131"/>
      <c r="DB131"/>
      <c r="DC131" t="s">
        <v>3731</v>
      </c>
      <c r="DD131"/>
      <c r="DE131"/>
      <c r="DF131"/>
      <c r="DG131"/>
      <c r="DH131"/>
      <c r="DI131"/>
      <c r="DJ131"/>
      <c r="DK131"/>
      <c r="DL131"/>
      <c r="DM131"/>
      <c r="DN131"/>
      <c r="DO131"/>
      <c r="DP131"/>
    </row>
    <row r="132" spans="2:120" ht="15" customHeight="1">
      <c r="AG132"/>
      <c r="AH132" s="138"/>
      <c r="AI132" s="138"/>
      <c r="AJ132" s="138"/>
      <c r="AK132" s="138"/>
      <c r="AL132" s="142" t="str">
        <f t="shared" si="2"/>
        <v/>
      </c>
      <c r="AM132" s="142" t="str">
        <f t="shared" si="3"/>
        <v/>
      </c>
      <c r="AN132"/>
      <c r="AO132"/>
      <c r="AP132">
        <v>130</v>
      </c>
      <c r="AQ132"/>
      <c r="AR132"/>
      <c r="AS132"/>
      <c r="AT132"/>
      <c r="AU132"/>
      <c r="AV132"/>
      <c r="AW132"/>
      <c r="AX132"/>
      <c r="AY132"/>
      <c r="AZ132"/>
      <c r="BA132"/>
      <c r="BB132"/>
      <c r="BC132"/>
      <c r="BD132"/>
      <c r="BE132"/>
      <c r="BF132"/>
      <c r="BG132"/>
      <c r="BH132"/>
      <c r="BI132"/>
      <c r="BJ132" t="s">
        <v>3732</v>
      </c>
      <c r="BK132" t="s">
        <v>3733</v>
      </c>
      <c r="BL132"/>
      <c r="BM132"/>
      <c r="BN132"/>
      <c r="BO132"/>
      <c r="BP132"/>
      <c r="BQ132"/>
      <c r="BR132"/>
      <c r="BS132"/>
      <c r="BT132" t="s">
        <v>3734</v>
      </c>
      <c r="BU132"/>
      <c r="BV132"/>
      <c r="BW132"/>
      <c r="BX132"/>
      <c r="BY132"/>
      <c r="BZ132"/>
      <c r="CA132"/>
      <c r="CB132"/>
      <c r="CC132"/>
      <c r="CD132"/>
      <c r="CE132"/>
      <c r="CF132"/>
      <c r="CG132"/>
      <c r="CH132"/>
      <c r="CI132"/>
      <c r="CJ132"/>
      <c r="CK132"/>
      <c r="CL132"/>
      <c r="CM132"/>
      <c r="CN132"/>
      <c r="CO132"/>
      <c r="CP132"/>
      <c r="CQ132"/>
      <c r="CR132"/>
      <c r="CS132" t="s">
        <v>3735</v>
      </c>
      <c r="CT132" t="s">
        <v>3736</v>
      </c>
      <c r="CU132"/>
      <c r="CV132"/>
      <c r="CW132"/>
      <c r="CX132"/>
      <c r="CY132"/>
      <c r="CZ132"/>
      <c r="DA132"/>
      <c r="DB132"/>
      <c r="DC132" t="s">
        <v>3737</v>
      </c>
      <c r="DD132"/>
      <c r="DE132"/>
      <c r="DF132"/>
      <c r="DG132"/>
      <c r="DH132"/>
      <c r="DI132"/>
      <c r="DJ132"/>
      <c r="DK132"/>
      <c r="DL132"/>
      <c r="DM132"/>
      <c r="DN132"/>
      <c r="DO132"/>
      <c r="DP132"/>
    </row>
    <row r="133" spans="2:120" ht="15" customHeight="1">
      <c r="AG133"/>
      <c r="AH133" s="138"/>
      <c r="AI133" s="138"/>
      <c r="AJ133" s="138"/>
      <c r="AK133" s="138"/>
      <c r="AL133" s="142" t="str">
        <f t="shared" ref="AL133:AL196" si="4">IFERROR(IF(HLOOKUP($N$10, $BZ$3:$DE$574, $AP133, FALSE )="", "", HLOOKUP($N$10, $BZ$3:$DE$574, $AP133, FALSE)), "")</f>
        <v/>
      </c>
      <c r="AM133" s="142" t="str">
        <f t="shared" ref="AM133:AM196" si="5">IFERROR(IF(AL133="", "", HLOOKUP($N$10, $AQ$3:$BV$574, AP133, FALSE)), "")</f>
        <v/>
      </c>
      <c r="AN133"/>
      <c r="AO133"/>
      <c r="AP133">
        <v>131</v>
      </c>
      <c r="AQ133"/>
      <c r="AR133"/>
      <c r="AS133"/>
      <c r="AT133"/>
      <c r="AU133"/>
      <c r="AV133"/>
      <c r="AW133"/>
      <c r="AX133"/>
      <c r="AY133"/>
      <c r="AZ133"/>
      <c r="BA133"/>
      <c r="BB133"/>
      <c r="BC133"/>
      <c r="BD133"/>
      <c r="BE133"/>
      <c r="BF133"/>
      <c r="BG133"/>
      <c r="BH133"/>
      <c r="BI133"/>
      <c r="BJ133" t="s">
        <v>3738</v>
      </c>
      <c r="BK133" t="s">
        <v>3739</v>
      </c>
      <c r="BL133"/>
      <c r="BM133"/>
      <c r="BN133"/>
      <c r="BO133"/>
      <c r="BP133"/>
      <c r="BQ133"/>
      <c r="BR133"/>
      <c r="BS133"/>
      <c r="BT133" t="s">
        <v>3740</v>
      </c>
      <c r="BU133"/>
      <c r="BV133"/>
      <c r="BW133"/>
      <c r="BX133"/>
      <c r="BY133"/>
      <c r="BZ133"/>
      <c r="CA133"/>
      <c r="CB133"/>
      <c r="CC133"/>
      <c r="CD133"/>
      <c r="CE133"/>
      <c r="CF133"/>
      <c r="CG133"/>
      <c r="CH133"/>
      <c r="CI133"/>
      <c r="CJ133"/>
      <c r="CK133"/>
      <c r="CL133"/>
      <c r="CM133"/>
      <c r="CN133"/>
      <c r="CO133"/>
      <c r="CP133"/>
      <c r="CQ133"/>
      <c r="CR133"/>
      <c r="CS133" t="s">
        <v>3741</v>
      </c>
      <c r="CT133" t="s">
        <v>3742</v>
      </c>
      <c r="CU133"/>
      <c r="CV133"/>
      <c r="CW133"/>
      <c r="CX133"/>
      <c r="CY133"/>
      <c r="CZ133"/>
      <c r="DA133"/>
      <c r="DB133"/>
      <c r="DC133" t="s">
        <v>3743</v>
      </c>
      <c r="DD133"/>
      <c r="DE133"/>
      <c r="DF133"/>
      <c r="DG133"/>
      <c r="DH133"/>
      <c r="DI133"/>
      <c r="DJ133"/>
      <c r="DK133"/>
      <c r="DL133"/>
      <c r="DM133"/>
      <c r="DN133"/>
      <c r="DO133"/>
      <c r="DP133"/>
    </row>
    <row r="134" spans="2:120" ht="15" customHeight="1">
      <c r="AG134"/>
      <c r="AH134" s="138"/>
      <c r="AI134" s="138"/>
      <c r="AJ134" s="138"/>
      <c r="AK134" s="138"/>
      <c r="AL134" s="142" t="str">
        <f t="shared" si="4"/>
        <v/>
      </c>
      <c r="AM134" s="142" t="str">
        <f t="shared" si="5"/>
        <v/>
      </c>
      <c r="AN134"/>
      <c r="AO134"/>
      <c r="AP134">
        <v>132</v>
      </c>
      <c r="AQ134"/>
      <c r="AR134"/>
      <c r="AS134"/>
      <c r="AT134"/>
      <c r="AU134"/>
      <c r="AV134"/>
      <c r="AW134"/>
      <c r="AX134"/>
      <c r="AY134"/>
      <c r="AZ134"/>
      <c r="BA134"/>
      <c r="BB134"/>
      <c r="BC134"/>
      <c r="BD134"/>
      <c r="BE134"/>
      <c r="BF134"/>
      <c r="BG134"/>
      <c r="BH134"/>
      <c r="BI134"/>
      <c r="BJ134" t="s">
        <v>3744</v>
      </c>
      <c r="BK134" t="s">
        <v>3745</v>
      </c>
      <c r="BL134"/>
      <c r="BM134"/>
      <c r="BN134"/>
      <c r="BO134"/>
      <c r="BP134"/>
      <c r="BQ134"/>
      <c r="BR134"/>
      <c r="BS134"/>
      <c r="BT134" t="s">
        <v>3746</v>
      </c>
      <c r="BU134"/>
      <c r="BV134"/>
      <c r="BW134"/>
      <c r="BX134"/>
      <c r="BY134"/>
      <c r="BZ134"/>
      <c r="CA134"/>
      <c r="CB134"/>
      <c r="CC134"/>
      <c r="CD134"/>
      <c r="CE134"/>
      <c r="CF134"/>
      <c r="CG134"/>
      <c r="CH134"/>
      <c r="CI134"/>
      <c r="CJ134"/>
      <c r="CK134"/>
      <c r="CL134"/>
      <c r="CM134"/>
      <c r="CN134"/>
      <c r="CO134"/>
      <c r="CP134"/>
      <c r="CQ134"/>
      <c r="CR134"/>
      <c r="CS134" t="s">
        <v>3747</v>
      </c>
      <c r="CT134" t="s">
        <v>3748</v>
      </c>
      <c r="CU134"/>
      <c r="CV134"/>
      <c r="CW134"/>
      <c r="CX134"/>
      <c r="CY134"/>
      <c r="CZ134"/>
      <c r="DA134"/>
      <c r="DB134"/>
      <c r="DC134" t="s">
        <v>3749</v>
      </c>
      <c r="DD134"/>
      <c r="DE134"/>
      <c r="DF134"/>
      <c r="DG134"/>
      <c r="DH134"/>
      <c r="DI134"/>
      <c r="DJ134"/>
      <c r="DK134"/>
      <c r="DL134"/>
      <c r="DM134"/>
      <c r="DN134"/>
      <c r="DO134"/>
      <c r="DP134"/>
    </row>
    <row r="135" spans="2:120" ht="15" hidden="1" customHeight="1">
      <c r="AG135"/>
      <c r="AH135" s="138"/>
      <c r="AI135" s="138"/>
      <c r="AJ135" s="138"/>
      <c r="AK135" s="138"/>
      <c r="AL135" s="142" t="str">
        <f t="shared" si="4"/>
        <v/>
      </c>
      <c r="AM135" s="142" t="str">
        <f t="shared" si="5"/>
        <v/>
      </c>
      <c r="AN135"/>
      <c r="AO135"/>
      <c r="AP135">
        <v>133</v>
      </c>
      <c r="AQ135"/>
      <c r="AR135"/>
      <c r="AS135"/>
      <c r="AT135"/>
      <c r="AU135"/>
      <c r="AV135"/>
      <c r="AW135"/>
      <c r="AX135"/>
      <c r="AY135"/>
      <c r="AZ135"/>
      <c r="BA135"/>
      <c r="BB135"/>
      <c r="BC135"/>
      <c r="BD135"/>
      <c r="BE135"/>
      <c r="BF135"/>
      <c r="BG135"/>
      <c r="BH135"/>
      <c r="BI135"/>
      <c r="BJ135" t="s">
        <v>3750</v>
      </c>
      <c r="BK135" t="s">
        <v>3751</v>
      </c>
      <c r="BL135"/>
      <c r="BM135"/>
      <c r="BN135"/>
      <c r="BO135"/>
      <c r="BP135"/>
      <c r="BQ135"/>
      <c r="BR135"/>
      <c r="BS135"/>
      <c r="BT135" t="s">
        <v>3752</v>
      </c>
      <c r="BU135"/>
      <c r="BV135"/>
      <c r="BW135"/>
      <c r="BX135"/>
      <c r="BY135"/>
      <c r="BZ135"/>
      <c r="CA135"/>
      <c r="CB135"/>
      <c r="CC135"/>
      <c r="CD135"/>
      <c r="CE135"/>
      <c r="CF135"/>
      <c r="CG135"/>
      <c r="CH135"/>
      <c r="CI135"/>
      <c r="CJ135"/>
      <c r="CK135"/>
      <c r="CL135"/>
      <c r="CM135"/>
      <c r="CN135"/>
      <c r="CO135"/>
      <c r="CP135"/>
      <c r="CQ135"/>
      <c r="CR135"/>
      <c r="CS135" t="s">
        <v>3753</v>
      </c>
      <c r="CT135" t="s">
        <v>3754</v>
      </c>
      <c r="CU135"/>
      <c r="CV135"/>
      <c r="CW135"/>
      <c r="CX135"/>
      <c r="CY135"/>
      <c r="CZ135"/>
      <c r="DA135"/>
      <c r="DB135"/>
      <c r="DC135" t="s">
        <v>3755</v>
      </c>
      <c r="DD135"/>
      <c r="DE135"/>
      <c r="DF135"/>
      <c r="DG135"/>
      <c r="DH135"/>
      <c r="DI135"/>
      <c r="DJ135"/>
      <c r="DK135"/>
      <c r="DL135"/>
      <c r="DM135"/>
      <c r="DN135"/>
      <c r="DO135"/>
      <c r="DP135"/>
    </row>
    <row r="136" spans="2:120" ht="16.5" hidden="1" customHeight="1">
      <c r="AG136"/>
      <c r="AH136" s="138"/>
      <c r="AI136" s="138"/>
      <c r="AJ136" s="138"/>
      <c r="AK136" s="138"/>
      <c r="AL136" s="142" t="str">
        <f t="shared" si="4"/>
        <v/>
      </c>
      <c r="AM136" s="142" t="str">
        <f t="shared" si="5"/>
        <v/>
      </c>
      <c r="AN136"/>
      <c r="AO136"/>
      <c r="AP136">
        <v>134</v>
      </c>
      <c r="AQ136"/>
      <c r="AR136"/>
      <c r="AS136"/>
      <c r="AT136"/>
      <c r="AU136"/>
      <c r="AV136"/>
      <c r="AW136"/>
      <c r="AX136"/>
      <c r="AY136"/>
      <c r="AZ136"/>
      <c r="BA136"/>
      <c r="BB136"/>
      <c r="BC136"/>
      <c r="BD136"/>
      <c r="BE136"/>
      <c r="BF136"/>
      <c r="BG136"/>
      <c r="BH136"/>
      <c r="BI136"/>
      <c r="BJ136" t="s">
        <v>3756</v>
      </c>
      <c r="BK136" t="s">
        <v>3757</v>
      </c>
      <c r="BL136"/>
      <c r="BM136"/>
      <c r="BN136"/>
      <c r="BO136"/>
      <c r="BP136"/>
      <c r="BQ136"/>
      <c r="BR136"/>
      <c r="BS136"/>
      <c r="BT136" t="s">
        <v>3758</v>
      </c>
      <c r="BU136"/>
      <c r="BV136"/>
      <c r="BW136"/>
      <c r="BX136"/>
      <c r="BY136"/>
      <c r="BZ136"/>
      <c r="CA136"/>
      <c r="CB136"/>
      <c r="CC136"/>
      <c r="CD136"/>
      <c r="CE136"/>
      <c r="CF136"/>
      <c r="CG136"/>
      <c r="CH136"/>
      <c r="CI136"/>
      <c r="CJ136"/>
      <c r="CK136"/>
      <c r="CL136"/>
      <c r="CM136"/>
      <c r="CN136"/>
      <c r="CO136"/>
      <c r="CP136"/>
      <c r="CQ136"/>
      <c r="CR136"/>
      <c r="CS136" t="s">
        <v>3759</v>
      </c>
      <c r="CT136" t="s">
        <v>3760</v>
      </c>
      <c r="CU136"/>
      <c r="CV136"/>
      <c r="CW136"/>
      <c r="CX136"/>
      <c r="CY136"/>
      <c r="CZ136"/>
      <c r="DA136"/>
      <c r="DB136"/>
      <c r="DC136" t="s">
        <v>3761</v>
      </c>
      <c r="DD136"/>
      <c r="DE136"/>
      <c r="DF136"/>
      <c r="DG136"/>
      <c r="DH136"/>
      <c r="DI136"/>
      <c r="DJ136"/>
      <c r="DK136"/>
      <c r="DL136"/>
      <c r="DM136"/>
      <c r="DN136"/>
      <c r="DO136"/>
      <c r="DP136"/>
    </row>
    <row r="137" spans="2:120" ht="16.5" hidden="1" customHeight="1">
      <c r="AG137"/>
      <c r="AH137" s="138"/>
      <c r="AI137" s="138"/>
      <c r="AJ137" s="138"/>
      <c r="AK137" s="138"/>
      <c r="AL137" s="142" t="str">
        <f t="shared" si="4"/>
        <v/>
      </c>
      <c r="AM137" s="142" t="str">
        <f t="shared" si="5"/>
        <v/>
      </c>
      <c r="AN137"/>
      <c r="AO137"/>
      <c r="AP137">
        <v>135</v>
      </c>
      <c r="AQ137"/>
      <c r="AR137"/>
      <c r="AS137"/>
      <c r="AT137"/>
      <c r="AU137"/>
      <c r="AV137"/>
      <c r="AW137"/>
      <c r="AX137"/>
      <c r="AY137"/>
      <c r="AZ137"/>
      <c r="BA137"/>
      <c r="BB137"/>
      <c r="BC137"/>
      <c r="BD137"/>
      <c r="BE137"/>
      <c r="BF137"/>
      <c r="BG137"/>
      <c r="BH137"/>
      <c r="BI137"/>
      <c r="BJ137" t="s">
        <v>3762</v>
      </c>
      <c r="BK137" t="s">
        <v>3763</v>
      </c>
      <c r="BL137"/>
      <c r="BM137"/>
      <c r="BN137"/>
      <c r="BO137"/>
      <c r="BP137"/>
      <c r="BQ137"/>
      <c r="BR137"/>
      <c r="BS137"/>
      <c r="BT137" t="s">
        <v>3764</v>
      </c>
      <c r="BU137"/>
      <c r="BV137"/>
      <c r="BW137"/>
      <c r="BX137"/>
      <c r="BY137"/>
      <c r="BZ137"/>
      <c r="CA137"/>
      <c r="CB137"/>
      <c r="CC137"/>
      <c r="CD137"/>
      <c r="CE137"/>
      <c r="CF137"/>
      <c r="CG137"/>
      <c r="CH137"/>
      <c r="CI137"/>
      <c r="CJ137"/>
      <c r="CK137"/>
      <c r="CL137"/>
      <c r="CM137"/>
      <c r="CN137"/>
      <c r="CO137"/>
      <c r="CP137"/>
      <c r="CQ137"/>
      <c r="CR137"/>
      <c r="CS137" t="s">
        <v>3765</v>
      </c>
      <c r="CT137" t="s">
        <v>3766</v>
      </c>
      <c r="CU137"/>
      <c r="CV137"/>
      <c r="CW137"/>
      <c r="CX137"/>
      <c r="CY137"/>
      <c r="CZ137"/>
      <c r="DA137"/>
      <c r="DB137"/>
      <c r="DC137" t="s">
        <v>3767</v>
      </c>
      <c r="DD137"/>
      <c r="DE137"/>
      <c r="DF137"/>
      <c r="DG137"/>
      <c r="DH137"/>
      <c r="DI137"/>
      <c r="DJ137"/>
      <c r="DK137"/>
      <c r="DL137"/>
      <c r="DM137"/>
      <c r="DN137"/>
      <c r="DO137"/>
      <c r="DP137"/>
    </row>
    <row r="138" spans="2:120" ht="16.5" hidden="1" customHeight="1">
      <c r="AG138"/>
      <c r="AH138" s="138"/>
      <c r="AI138" s="138"/>
      <c r="AJ138" s="138"/>
      <c r="AK138" s="138"/>
      <c r="AL138" s="142" t="str">
        <f t="shared" si="4"/>
        <v/>
      </c>
      <c r="AM138" s="142" t="str">
        <f t="shared" si="5"/>
        <v/>
      </c>
      <c r="AN138"/>
      <c r="AO138"/>
      <c r="AP138">
        <v>136</v>
      </c>
      <c r="AQ138"/>
      <c r="AR138"/>
      <c r="AS138"/>
      <c r="AT138"/>
      <c r="AU138"/>
      <c r="AV138"/>
      <c r="AW138"/>
      <c r="AX138"/>
      <c r="AY138"/>
      <c r="AZ138"/>
      <c r="BA138"/>
      <c r="BB138"/>
      <c r="BC138"/>
      <c r="BD138"/>
      <c r="BE138"/>
      <c r="BF138"/>
      <c r="BG138"/>
      <c r="BH138"/>
      <c r="BI138"/>
      <c r="BJ138" t="s">
        <v>3768</v>
      </c>
      <c r="BK138" t="s">
        <v>3769</v>
      </c>
      <c r="BL138"/>
      <c r="BM138"/>
      <c r="BN138"/>
      <c r="BO138"/>
      <c r="BP138"/>
      <c r="BQ138"/>
      <c r="BR138"/>
      <c r="BS138"/>
      <c r="BT138" t="s">
        <v>3770</v>
      </c>
      <c r="BU138"/>
      <c r="BV138"/>
      <c r="BW138"/>
      <c r="BX138"/>
      <c r="BY138"/>
      <c r="BZ138"/>
      <c r="CA138"/>
      <c r="CB138"/>
      <c r="CC138"/>
      <c r="CD138"/>
      <c r="CE138"/>
      <c r="CF138"/>
      <c r="CG138"/>
      <c r="CH138"/>
      <c r="CI138"/>
      <c r="CJ138"/>
      <c r="CK138"/>
      <c r="CL138"/>
      <c r="CM138"/>
      <c r="CN138"/>
      <c r="CO138"/>
      <c r="CP138"/>
      <c r="CQ138"/>
      <c r="CR138"/>
      <c r="CS138" t="s">
        <v>3771</v>
      </c>
      <c r="CT138" t="s">
        <v>3772</v>
      </c>
      <c r="CU138"/>
      <c r="CV138"/>
      <c r="CW138"/>
      <c r="CX138"/>
      <c r="CY138"/>
      <c r="CZ138"/>
      <c r="DA138"/>
      <c r="DB138"/>
      <c r="DC138" t="s">
        <v>3773</v>
      </c>
      <c r="DD138"/>
      <c r="DE138"/>
      <c r="DF138"/>
      <c r="DG138"/>
      <c r="DH138"/>
      <c r="DI138"/>
      <c r="DJ138"/>
      <c r="DK138"/>
      <c r="DL138"/>
      <c r="DM138"/>
      <c r="DN138"/>
      <c r="DO138"/>
      <c r="DP138"/>
    </row>
    <row r="139" spans="2:120" ht="16.5" hidden="1" customHeight="1">
      <c r="AG139"/>
      <c r="AH139" s="138"/>
      <c r="AI139" s="138"/>
      <c r="AJ139" s="138"/>
      <c r="AK139" s="138"/>
      <c r="AL139" s="142" t="str">
        <f t="shared" si="4"/>
        <v/>
      </c>
      <c r="AM139" s="142" t="str">
        <f t="shared" si="5"/>
        <v/>
      </c>
      <c r="AN139"/>
      <c r="AO139"/>
      <c r="AP139">
        <v>137</v>
      </c>
      <c r="AQ139"/>
      <c r="AR139"/>
      <c r="AS139"/>
      <c r="AT139"/>
      <c r="AU139"/>
      <c r="AV139"/>
      <c r="AW139"/>
      <c r="AX139"/>
      <c r="AY139"/>
      <c r="AZ139"/>
      <c r="BA139"/>
      <c r="BB139"/>
      <c r="BC139"/>
      <c r="BD139"/>
      <c r="BE139"/>
      <c r="BF139"/>
      <c r="BG139"/>
      <c r="BH139"/>
      <c r="BI139"/>
      <c r="BJ139" t="s">
        <v>3774</v>
      </c>
      <c r="BK139" t="s">
        <v>3775</v>
      </c>
      <c r="BL139"/>
      <c r="BM139"/>
      <c r="BN139"/>
      <c r="BO139"/>
      <c r="BP139"/>
      <c r="BQ139"/>
      <c r="BR139"/>
      <c r="BS139"/>
      <c r="BT139" t="s">
        <v>3776</v>
      </c>
      <c r="BU139"/>
      <c r="BV139"/>
      <c r="BW139"/>
      <c r="BX139"/>
      <c r="BY139"/>
      <c r="BZ139"/>
      <c r="CA139"/>
      <c r="CB139"/>
      <c r="CC139"/>
      <c r="CD139"/>
      <c r="CE139"/>
      <c r="CF139"/>
      <c r="CG139"/>
      <c r="CH139"/>
      <c r="CI139"/>
      <c r="CJ139"/>
      <c r="CK139"/>
      <c r="CL139"/>
      <c r="CM139"/>
      <c r="CN139"/>
      <c r="CO139"/>
      <c r="CP139"/>
      <c r="CQ139"/>
      <c r="CR139"/>
      <c r="CS139" t="s">
        <v>3777</v>
      </c>
      <c r="CT139" t="s">
        <v>3778</v>
      </c>
      <c r="CU139"/>
      <c r="CV139"/>
      <c r="CW139"/>
      <c r="CX139"/>
      <c r="CY139"/>
      <c r="CZ139"/>
      <c r="DA139"/>
      <c r="DB139"/>
      <c r="DC139" t="s">
        <v>3779</v>
      </c>
      <c r="DD139"/>
      <c r="DE139"/>
      <c r="DF139"/>
      <c r="DG139"/>
      <c r="DH139"/>
      <c r="DI139"/>
      <c r="DJ139"/>
      <c r="DK139"/>
      <c r="DL139"/>
      <c r="DM139"/>
      <c r="DN139"/>
      <c r="DO139"/>
      <c r="DP139"/>
    </row>
    <row r="140" spans="2:120" ht="16.5" hidden="1" customHeight="1">
      <c r="AG140"/>
      <c r="AH140" s="138"/>
      <c r="AI140" s="138"/>
      <c r="AJ140" s="138"/>
      <c r="AK140" s="138"/>
      <c r="AL140" s="142" t="str">
        <f t="shared" si="4"/>
        <v/>
      </c>
      <c r="AM140" s="142" t="str">
        <f t="shared" si="5"/>
        <v/>
      </c>
      <c r="AN140"/>
      <c r="AO140"/>
      <c r="AP140">
        <v>138</v>
      </c>
      <c r="AQ140"/>
      <c r="AR140"/>
      <c r="AS140"/>
      <c r="AT140"/>
      <c r="AU140"/>
      <c r="AV140"/>
      <c r="AW140"/>
      <c r="AX140"/>
      <c r="AY140"/>
      <c r="AZ140"/>
      <c r="BA140"/>
      <c r="BB140"/>
      <c r="BC140"/>
      <c r="BD140"/>
      <c r="BE140"/>
      <c r="BF140"/>
      <c r="BG140"/>
      <c r="BH140"/>
      <c r="BI140"/>
      <c r="BJ140" t="s">
        <v>3780</v>
      </c>
      <c r="BK140" t="s">
        <v>3781</v>
      </c>
      <c r="BL140"/>
      <c r="BM140"/>
      <c r="BN140"/>
      <c r="BO140"/>
      <c r="BP140"/>
      <c r="BQ140"/>
      <c r="BR140"/>
      <c r="BS140"/>
      <c r="BT140" t="s">
        <v>3782</v>
      </c>
      <c r="BU140"/>
      <c r="BV140"/>
      <c r="BW140"/>
      <c r="BX140"/>
      <c r="BY140"/>
      <c r="BZ140"/>
      <c r="CA140"/>
      <c r="CB140"/>
      <c r="CC140"/>
      <c r="CD140"/>
      <c r="CE140"/>
      <c r="CF140"/>
      <c r="CG140"/>
      <c r="CH140"/>
      <c r="CI140"/>
      <c r="CJ140"/>
      <c r="CK140"/>
      <c r="CL140"/>
      <c r="CM140"/>
      <c r="CN140"/>
      <c r="CO140"/>
      <c r="CP140"/>
      <c r="CQ140"/>
      <c r="CR140"/>
      <c r="CS140" t="s">
        <v>3783</v>
      </c>
      <c r="CT140" t="s">
        <v>3784</v>
      </c>
      <c r="CU140"/>
      <c r="CV140"/>
      <c r="CW140"/>
      <c r="CX140"/>
      <c r="CY140"/>
      <c r="CZ140"/>
      <c r="DA140"/>
      <c r="DB140"/>
      <c r="DC140" t="s">
        <v>2927</v>
      </c>
      <c r="DD140"/>
      <c r="DE140"/>
      <c r="DF140"/>
      <c r="DG140"/>
      <c r="DH140"/>
      <c r="DI140"/>
      <c r="DJ140"/>
      <c r="DK140"/>
      <c r="DL140"/>
      <c r="DM140"/>
      <c r="DN140"/>
      <c r="DO140"/>
      <c r="DP140"/>
    </row>
    <row r="141" spans="2:120" ht="16.5" hidden="1" customHeight="1">
      <c r="AG141"/>
      <c r="AH141" s="138"/>
      <c r="AI141" s="138"/>
      <c r="AJ141" s="138"/>
      <c r="AK141" s="138"/>
      <c r="AL141" s="142" t="str">
        <f t="shared" si="4"/>
        <v/>
      </c>
      <c r="AM141" s="142" t="str">
        <f t="shared" si="5"/>
        <v/>
      </c>
      <c r="AN141"/>
      <c r="AO141"/>
      <c r="AP141">
        <v>139</v>
      </c>
      <c r="AQ141"/>
      <c r="AR141"/>
      <c r="AS141"/>
      <c r="AT141"/>
      <c r="AU141"/>
      <c r="AV141"/>
      <c r="AW141"/>
      <c r="AX141"/>
      <c r="AY141"/>
      <c r="AZ141"/>
      <c r="BA141"/>
      <c r="BB141"/>
      <c r="BC141"/>
      <c r="BD141"/>
      <c r="BE141"/>
      <c r="BF141"/>
      <c r="BG141"/>
      <c r="BH141"/>
      <c r="BI141"/>
      <c r="BJ141" t="s">
        <v>3785</v>
      </c>
      <c r="BK141" t="s">
        <v>3786</v>
      </c>
      <c r="BL141"/>
      <c r="BM141"/>
      <c r="BN141"/>
      <c r="BO141"/>
      <c r="BP141"/>
      <c r="BQ141"/>
      <c r="BR141"/>
      <c r="BS141"/>
      <c r="BT141" t="s">
        <v>3787</v>
      </c>
      <c r="BU141"/>
      <c r="BV141"/>
      <c r="BW141"/>
      <c r="BX141"/>
      <c r="BY141"/>
      <c r="BZ141"/>
      <c r="CA141"/>
      <c r="CB141"/>
      <c r="CC141"/>
      <c r="CD141"/>
      <c r="CE141"/>
      <c r="CF141"/>
      <c r="CG141"/>
      <c r="CH141"/>
      <c r="CI141"/>
      <c r="CJ141"/>
      <c r="CK141"/>
      <c r="CL141"/>
      <c r="CM141"/>
      <c r="CN141"/>
      <c r="CO141"/>
      <c r="CP141"/>
      <c r="CQ141"/>
      <c r="CR141"/>
      <c r="CS141" t="s">
        <v>3788</v>
      </c>
      <c r="CT141" t="s">
        <v>3789</v>
      </c>
      <c r="CU141"/>
      <c r="CV141"/>
      <c r="CW141"/>
      <c r="CX141"/>
      <c r="CY141"/>
      <c r="CZ141"/>
      <c r="DA141"/>
      <c r="DB141"/>
      <c r="DC141" t="s">
        <v>3790</v>
      </c>
      <c r="DD141"/>
      <c r="DE141"/>
      <c r="DF141"/>
      <c r="DG141"/>
      <c r="DH141"/>
      <c r="DI141"/>
      <c r="DJ141"/>
      <c r="DK141"/>
      <c r="DL141"/>
      <c r="DM141"/>
      <c r="DN141"/>
      <c r="DO141"/>
      <c r="DP141"/>
    </row>
    <row r="142" spans="2:120" ht="16.5" hidden="1" customHeight="1">
      <c r="AG142"/>
      <c r="AH142" s="138"/>
      <c r="AI142" s="138"/>
      <c r="AJ142" s="138"/>
      <c r="AK142" s="138"/>
      <c r="AL142" s="142" t="str">
        <f t="shared" si="4"/>
        <v/>
      </c>
      <c r="AM142" s="142" t="str">
        <f t="shared" si="5"/>
        <v/>
      </c>
      <c r="AN142"/>
      <c r="AO142"/>
      <c r="AP142">
        <v>140</v>
      </c>
      <c r="AQ142"/>
      <c r="AR142"/>
      <c r="AS142"/>
      <c r="AT142"/>
      <c r="AU142"/>
      <c r="AV142"/>
      <c r="AW142"/>
      <c r="AX142"/>
      <c r="AY142"/>
      <c r="AZ142"/>
      <c r="BA142"/>
      <c r="BB142"/>
      <c r="BC142"/>
      <c r="BD142"/>
      <c r="BE142"/>
      <c r="BF142"/>
      <c r="BG142"/>
      <c r="BH142"/>
      <c r="BI142"/>
      <c r="BJ142" t="s">
        <v>3791</v>
      </c>
      <c r="BK142" t="s">
        <v>3792</v>
      </c>
      <c r="BL142"/>
      <c r="BM142"/>
      <c r="BN142"/>
      <c r="BO142"/>
      <c r="BP142"/>
      <c r="BQ142"/>
      <c r="BR142"/>
      <c r="BS142"/>
      <c r="BT142" t="s">
        <v>3793</v>
      </c>
      <c r="BU142"/>
      <c r="BV142"/>
      <c r="BW142"/>
      <c r="BX142"/>
      <c r="BY142"/>
      <c r="BZ142"/>
      <c r="CA142"/>
      <c r="CB142"/>
      <c r="CC142"/>
      <c r="CD142"/>
      <c r="CE142"/>
      <c r="CF142"/>
      <c r="CG142"/>
      <c r="CH142"/>
      <c r="CI142"/>
      <c r="CJ142"/>
      <c r="CK142"/>
      <c r="CL142"/>
      <c r="CM142"/>
      <c r="CN142"/>
      <c r="CO142"/>
      <c r="CP142"/>
      <c r="CQ142"/>
      <c r="CR142"/>
      <c r="CS142" t="s">
        <v>3794</v>
      </c>
      <c r="CT142" t="s">
        <v>3795</v>
      </c>
      <c r="CU142"/>
      <c r="CV142"/>
      <c r="CW142"/>
      <c r="CX142"/>
      <c r="CY142"/>
      <c r="CZ142"/>
      <c r="DA142"/>
      <c r="DB142"/>
      <c r="DC142" t="s">
        <v>3796</v>
      </c>
      <c r="DD142"/>
      <c r="DE142"/>
      <c r="DF142"/>
      <c r="DG142"/>
      <c r="DH142"/>
      <c r="DI142"/>
      <c r="DJ142"/>
      <c r="DK142"/>
      <c r="DL142"/>
      <c r="DM142"/>
      <c r="DN142"/>
      <c r="DO142"/>
      <c r="DP142"/>
    </row>
    <row r="143" spans="2:120" ht="16.5" hidden="1" customHeight="1">
      <c r="AG143"/>
      <c r="AH143" s="138"/>
      <c r="AI143" s="138"/>
      <c r="AJ143" s="138"/>
      <c r="AK143" s="138"/>
      <c r="AL143" s="142" t="str">
        <f t="shared" si="4"/>
        <v/>
      </c>
      <c r="AM143" s="142" t="str">
        <f t="shared" si="5"/>
        <v/>
      </c>
      <c r="AN143"/>
      <c r="AO143"/>
      <c r="AP143">
        <v>141</v>
      </c>
      <c r="AQ143"/>
      <c r="AR143"/>
      <c r="AS143"/>
      <c r="AT143"/>
      <c r="AU143"/>
      <c r="AV143"/>
      <c r="AW143"/>
      <c r="AX143"/>
      <c r="AY143"/>
      <c r="AZ143"/>
      <c r="BA143"/>
      <c r="BB143"/>
      <c r="BC143"/>
      <c r="BD143"/>
      <c r="BE143"/>
      <c r="BF143"/>
      <c r="BG143"/>
      <c r="BH143"/>
      <c r="BI143"/>
      <c r="BJ143" t="s">
        <v>3797</v>
      </c>
      <c r="BK143" t="s">
        <v>3798</v>
      </c>
      <c r="BL143"/>
      <c r="BM143"/>
      <c r="BN143"/>
      <c r="BO143"/>
      <c r="BP143"/>
      <c r="BQ143"/>
      <c r="BR143"/>
      <c r="BS143"/>
      <c r="BT143" t="s">
        <v>3799</v>
      </c>
      <c r="BU143"/>
      <c r="BV143"/>
      <c r="BW143"/>
      <c r="BX143"/>
      <c r="BY143"/>
      <c r="BZ143"/>
      <c r="CA143"/>
      <c r="CB143"/>
      <c r="CC143"/>
      <c r="CD143"/>
      <c r="CE143"/>
      <c r="CF143"/>
      <c r="CG143"/>
      <c r="CH143"/>
      <c r="CI143"/>
      <c r="CJ143"/>
      <c r="CK143"/>
      <c r="CL143"/>
      <c r="CM143"/>
      <c r="CN143"/>
      <c r="CO143"/>
      <c r="CP143"/>
      <c r="CQ143"/>
      <c r="CR143"/>
      <c r="CS143" t="s">
        <v>3800</v>
      </c>
      <c r="CT143" t="s">
        <v>3801</v>
      </c>
      <c r="CU143"/>
      <c r="CV143"/>
      <c r="CW143"/>
      <c r="CX143"/>
      <c r="CY143"/>
      <c r="CZ143"/>
      <c r="DA143"/>
      <c r="DB143"/>
      <c r="DC143" t="s">
        <v>3802</v>
      </c>
      <c r="DD143"/>
      <c r="DE143"/>
      <c r="DF143"/>
      <c r="DG143"/>
      <c r="DH143"/>
      <c r="DI143"/>
      <c r="DJ143"/>
      <c r="DK143"/>
      <c r="DL143"/>
      <c r="DM143"/>
      <c r="DN143"/>
      <c r="DO143"/>
      <c r="DP143"/>
    </row>
    <row r="144" spans="2:120" ht="16.5" hidden="1" customHeight="1">
      <c r="AG144"/>
      <c r="AH144" s="138"/>
      <c r="AI144" s="138"/>
      <c r="AJ144" s="138"/>
      <c r="AK144" s="138"/>
      <c r="AL144" s="142" t="str">
        <f t="shared" si="4"/>
        <v/>
      </c>
      <c r="AM144" s="142" t="str">
        <f t="shared" si="5"/>
        <v/>
      </c>
      <c r="AN144"/>
      <c r="AO144"/>
      <c r="AP144">
        <v>142</v>
      </c>
      <c r="AQ144"/>
      <c r="AR144"/>
      <c r="AS144"/>
      <c r="AT144"/>
      <c r="AU144"/>
      <c r="AV144"/>
      <c r="AW144"/>
      <c r="AX144"/>
      <c r="AY144"/>
      <c r="AZ144"/>
      <c r="BA144"/>
      <c r="BB144"/>
      <c r="BC144"/>
      <c r="BD144"/>
      <c r="BE144"/>
      <c r="BF144"/>
      <c r="BG144"/>
      <c r="BH144"/>
      <c r="BI144"/>
      <c r="BJ144" t="s">
        <v>3803</v>
      </c>
      <c r="BK144" t="s">
        <v>3804</v>
      </c>
      <c r="BL144"/>
      <c r="BM144"/>
      <c r="BN144"/>
      <c r="BO144"/>
      <c r="BP144"/>
      <c r="BQ144"/>
      <c r="BR144"/>
      <c r="BS144"/>
      <c r="BT144" t="s">
        <v>3805</v>
      </c>
      <c r="BU144"/>
      <c r="BV144"/>
      <c r="BW144"/>
      <c r="BX144"/>
      <c r="BY144"/>
      <c r="BZ144"/>
      <c r="CA144"/>
      <c r="CB144"/>
      <c r="CC144"/>
      <c r="CD144"/>
      <c r="CE144"/>
      <c r="CF144"/>
      <c r="CG144"/>
      <c r="CH144"/>
      <c r="CI144"/>
      <c r="CJ144"/>
      <c r="CK144"/>
      <c r="CL144"/>
      <c r="CM144"/>
      <c r="CN144"/>
      <c r="CO144"/>
      <c r="CP144"/>
      <c r="CQ144"/>
      <c r="CR144"/>
      <c r="CS144" t="s">
        <v>3806</v>
      </c>
      <c r="CT144" t="s">
        <v>3807</v>
      </c>
      <c r="CU144"/>
      <c r="CV144"/>
      <c r="CW144"/>
      <c r="CX144"/>
      <c r="CY144"/>
      <c r="CZ144"/>
      <c r="DA144"/>
      <c r="DB144"/>
      <c r="DC144" t="s">
        <v>3808</v>
      </c>
      <c r="DD144"/>
      <c r="DE144"/>
      <c r="DF144"/>
      <c r="DG144"/>
      <c r="DH144"/>
      <c r="DI144"/>
      <c r="DJ144"/>
      <c r="DK144"/>
      <c r="DL144"/>
      <c r="DM144"/>
      <c r="DN144"/>
      <c r="DO144"/>
      <c r="DP144"/>
    </row>
    <row r="145" spans="33:120" ht="16.5" hidden="1" customHeight="1">
      <c r="AG145"/>
      <c r="AH145" s="138"/>
      <c r="AI145" s="138"/>
      <c r="AJ145" s="138"/>
      <c r="AK145" s="138"/>
      <c r="AL145" s="142" t="str">
        <f t="shared" si="4"/>
        <v/>
      </c>
      <c r="AM145" s="142" t="str">
        <f t="shared" si="5"/>
        <v/>
      </c>
      <c r="AN145"/>
      <c r="AO145"/>
      <c r="AP145">
        <v>143</v>
      </c>
      <c r="AQ145"/>
      <c r="AR145"/>
      <c r="AS145"/>
      <c r="AT145"/>
      <c r="AU145"/>
      <c r="AV145"/>
      <c r="AW145"/>
      <c r="AX145"/>
      <c r="AY145"/>
      <c r="AZ145"/>
      <c r="BA145"/>
      <c r="BB145"/>
      <c r="BC145"/>
      <c r="BD145"/>
      <c r="BE145"/>
      <c r="BF145"/>
      <c r="BG145"/>
      <c r="BH145"/>
      <c r="BI145"/>
      <c r="BJ145" t="s">
        <v>3809</v>
      </c>
      <c r="BK145" t="s">
        <v>3810</v>
      </c>
      <c r="BL145"/>
      <c r="BM145"/>
      <c r="BN145"/>
      <c r="BO145"/>
      <c r="BP145"/>
      <c r="BQ145"/>
      <c r="BR145"/>
      <c r="BS145"/>
      <c r="BT145" t="s">
        <v>3811</v>
      </c>
      <c r="BU145"/>
      <c r="BV145"/>
      <c r="BW145"/>
      <c r="BX145"/>
      <c r="BY145"/>
      <c r="BZ145"/>
      <c r="CA145"/>
      <c r="CB145"/>
      <c r="CC145"/>
      <c r="CD145"/>
      <c r="CE145"/>
      <c r="CF145"/>
      <c r="CG145"/>
      <c r="CH145"/>
      <c r="CI145"/>
      <c r="CJ145"/>
      <c r="CK145"/>
      <c r="CL145"/>
      <c r="CM145"/>
      <c r="CN145"/>
      <c r="CO145"/>
      <c r="CP145"/>
      <c r="CQ145"/>
      <c r="CR145"/>
      <c r="CS145" t="s">
        <v>3812</v>
      </c>
      <c r="CT145" t="s">
        <v>3813</v>
      </c>
      <c r="CU145"/>
      <c r="CV145"/>
      <c r="CW145"/>
      <c r="CX145"/>
      <c r="CY145"/>
      <c r="CZ145"/>
      <c r="DA145"/>
      <c r="DB145"/>
      <c r="DC145" t="s">
        <v>3814</v>
      </c>
      <c r="DD145"/>
      <c r="DE145"/>
      <c r="DF145"/>
      <c r="DG145"/>
      <c r="DH145"/>
      <c r="DI145"/>
      <c r="DJ145"/>
      <c r="DK145"/>
      <c r="DL145"/>
      <c r="DM145"/>
      <c r="DN145"/>
      <c r="DO145"/>
      <c r="DP145"/>
    </row>
    <row r="146" spans="33:120" ht="16.5" hidden="1" customHeight="1">
      <c r="AG146"/>
      <c r="AH146" s="138"/>
      <c r="AI146" s="138"/>
      <c r="AJ146" s="138"/>
      <c r="AK146" s="138"/>
      <c r="AL146" s="142" t="str">
        <f t="shared" si="4"/>
        <v/>
      </c>
      <c r="AM146" s="142" t="str">
        <f t="shared" si="5"/>
        <v/>
      </c>
      <c r="AN146"/>
      <c r="AO146"/>
      <c r="AP146">
        <v>144</v>
      </c>
      <c r="AQ146"/>
      <c r="AR146"/>
      <c r="AS146"/>
      <c r="AT146"/>
      <c r="AU146"/>
      <c r="AV146"/>
      <c r="AW146"/>
      <c r="AX146"/>
      <c r="AY146"/>
      <c r="AZ146"/>
      <c r="BA146"/>
      <c r="BB146"/>
      <c r="BC146"/>
      <c r="BD146"/>
      <c r="BE146"/>
      <c r="BF146"/>
      <c r="BG146"/>
      <c r="BH146"/>
      <c r="BI146"/>
      <c r="BJ146" t="s">
        <v>3815</v>
      </c>
      <c r="BK146" t="s">
        <v>3816</v>
      </c>
      <c r="BL146"/>
      <c r="BM146"/>
      <c r="BN146"/>
      <c r="BO146"/>
      <c r="BP146"/>
      <c r="BQ146"/>
      <c r="BR146"/>
      <c r="BS146"/>
      <c r="BT146" t="s">
        <v>3817</v>
      </c>
      <c r="BU146"/>
      <c r="BV146"/>
      <c r="BW146"/>
      <c r="BX146"/>
      <c r="BY146"/>
      <c r="BZ146"/>
      <c r="CA146"/>
      <c r="CB146"/>
      <c r="CC146"/>
      <c r="CD146"/>
      <c r="CE146"/>
      <c r="CF146"/>
      <c r="CG146"/>
      <c r="CH146"/>
      <c r="CI146"/>
      <c r="CJ146"/>
      <c r="CK146"/>
      <c r="CL146"/>
      <c r="CM146"/>
      <c r="CN146"/>
      <c r="CO146"/>
      <c r="CP146"/>
      <c r="CQ146"/>
      <c r="CR146"/>
      <c r="CS146" t="s">
        <v>3818</v>
      </c>
      <c r="CT146" t="s">
        <v>3819</v>
      </c>
      <c r="CU146"/>
      <c r="CV146"/>
      <c r="CW146"/>
      <c r="CX146"/>
      <c r="CY146"/>
      <c r="CZ146"/>
      <c r="DA146"/>
      <c r="DB146"/>
      <c r="DC146" t="s">
        <v>3820</v>
      </c>
      <c r="DD146"/>
      <c r="DE146"/>
      <c r="DF146"/>
      <c r="DG146"/>
      <c r="DH146"/>
      <c r="DI146"/>
      <c r="DJ146"/>
      <c r="DK146"/>
      <c r="DL146"/>
      <c r="DM146"/>
      <c r="DN146"/>
      <c r="DO146"/>
      <c r="DP146"/>
    </row>
    <row r="147" spans="33:120" ht="16.5" hidden="1" customHeight="1">
      <c r="AG147"/>
      <c r="AH147" s="138"/>
      <c r="AI147" s="138"/>
      <c r="AJ147" s="138"/>
      <c r="AK147" s="138"/>
      <c r="AL147" s="142" t="str">
        <f t="shared" si="4"/>
        <v/>
      </c>
      <c r="AM147" s="142" t="str">
        <f t="shared" si="5"/>
        <v/>
      </c>
      <c r="AN147"/>
      <c r="AO147"/>
      <c r="AP147">
        <v>145</v>
      </c>
      <c r="AQ147"/>
      <c r="AR147"/>
      <c r="AS147"/>
      <c r="AT147"/>
      <c r="AU147"/>
      <c r="AV147"/>
      <c r="AW147"/>
      <c r="AX147"/>
      <c r="AY147"/>
      <c r="AZ147"/>
      <c r="BA147"/>
      <c r="BB147"/>
      <c r="BC147"/>
      <c r="BD147"/>
      <c r="BE147"/>
      <c r="BF147"/>
      <c r="BG147"/>
      <c r="BH147"/>
      <c r="BI147"/>
      <c r="BJ147" t="s">
        <v>3821</v>
      </c>
      <c r="BK147" t="s">
        <v>3822</v>
      </c>
      <c r="BL147"/>
      <c r="BM147"/>
      <c r="BN147"/>
      <c r="BO147"/>
      <c r="BP147"/>
      <c r="BQ147"/>
      <c r="BR147"/>
      <c r="BS147"/>
      <c r="BT147" t="s">
        <v>3823</v>
      </c>
      <c r="BU147"/>
      <c r="BV147"/>
      <c r="BW147"/>
      <c r="BX147"/>
      <c r="BY147"/>
      <c r="BZ147"/>
      <c r="CA147"/>
      <c r="CB147"/>
      <c r="CC147"/>
      <c r="CD147"/>
      <c r="CE147"/>
      <c r="CF147"/>
      <c r="CG147"/>
      <c r="CH147"/>
      <c r="CI147"/>
      <c r="CJ147"/>
      <c r="CK147"/>
      <c r="CL147"/>
      <c r="CM147"/>
      <c r="CN147"/>
      <c r="CO147"/>
      <c r="CP147"/>
      <c r="CQ147"/>
      <c r="CR147"/>
      <c r="CS147" t="s">
        <v>3824</v>
      </c>
      <c r="CT147" t="s">
        <v>3825</v>
      </c>
      <c r="CU147"/>
      <c r="CV147"/>
      <c r="CW147"/>
      <c r="CX147"/>
      <c r="CY147"/>
      <c r="CZ147"/>
      <c r="DA147"/>
      <c r="DB147"/>
      <c r="DC147" t="s">
        <v>3826</v>
      </c>
      <c r="DD147"/>
      <c r="DE147"/>
      <c r="DF147"/>
      <c r="DG147"/>
      <c r="DH147"/>
      <c r="DI147"/>
      <c r="DJ147"/>
      <c r="DK147"/>
      <c r="DL147"/>
      <c r="DM147"/>
      <c r="DN147"/>
      <c r="DO147"/>
      <c r="DP147"/>
    </row>
    <row r="148" spans="33:120" ht="16.5" hidden="1" customHeight="1">
      <c r="AG148"/>
      <c r="AH148" s="138"/>
      <c r="AI148" s="138"/>
      <c r="AJ148" s="138"/>
      <c r="AK148" s="138"/>
      <c r="AL148" s="142" t="str">
        <f t="shared" si="4"/>
        <v/>
      </c>
      <c r="AM148" s="142" t="str">
        <f t="shared" si="5"/>
        <v/>
      </c>
      <c r="AN148"/>
      <c r="AO148"/>
      <c r="AP148">
        <v>146</v>
      </c>
      <c r="AQ148"/>
      <c r="AR148"/>
      <c r="AS148"/>
      <c r="AT148"/>
      <c r="AU148"/>
      <c r="AV148"/>
      <c r="AW148"/>
      <c r="AX148"/>
      <c r="AY148"/>
      <c r="AZ148"/>
      <c r="BA148"/>
      <c r="BB148"/>
      <c r="BC148"/>
      <c r="BD148"/>
      <c r="BE148"/>
      <c r="BF148"/>
      <c r="BG148"/>
      <c r="BH148"/>
      <c r="BI148"/>
      <c r="BJ148" t="s">
        <v>3827</v>
      </c>
      <c r="BK148" t="s">
        <v>3828</v>
      </c>
      <c r="BL148"/>
      <c r="BM148"/>
      <c r="BN148"/>
      <c r="BO148"/>
      <c r="BP148"/>
      <c r="BQ148"/>
      <c r="BR148"/>
      <c r="BS148"/>
      <c r="BT148" t="s">
        <v>3829</v>
      </c>
      <c r="BU148"/>
      <c r="BV148"/>
      <c r="BW148"/>
      <c r="BX148"/>
      <c r="BY148"/>
      <c r="BZ148"/>
      <c r="CA148"/>
      <c r="CB148"/>
      <c r="CC148"/>
      <c r="CD148"/>
      <c r="CE148"/>
      <c r="CF148"/>
      <c r="CG148"/>
      <c r="CH148"/>
      <c r="CI148"/>
      <c r="CJ148"/>
      <c r="CK148"/>
      <c r="CL148"/>
      <c r="CM148"/>
      <c r="CN148"/>
      <c r="CO148"/>
      <c r="CP148"/>
      <c r="CQ148"/>
      <c r="CR148"/>
      <c r="CS148" t="s">
        <v>3830</v>
      </c>
      <c r="CT148" t="s">
        <v>3831</v>
      </c>
      <c r="CU148"/>
      <c r="CV148"/>
      <c r="CW148"/>
      <c r="CX148"/>
      <c r="CY148"/>
      <c r="CZ148"/>
      <c r="DA148"/>
      <c r="DB148"/>
      <c r="DC148" t="s">
        <v>3832</v>
      </c>
      <c r="DD148"/>
      <c r="DE148"/>
      <c r="DF148"/>
      <c r="DG148"/>
      <c r="DH148"/>
      <c r="DI148"/>
      <c r="DJ148"/>
      <c r="DK148"/>
      <c r="DL148"/>
      <c r="DM148"/>
      <c r="DN148"/>
      <c r="DO148"/>
      <c r="DP148"/>
    </row>
    <row r="149" spans="33:120" ht="16.5" hidden="1" customHeight="1">
      <c r="AG149"/>
      <c r="AH149" s="138"/>
      <c r="AI149" s="138"/>
      <c r="AJ149" s="138"/>
      <c r="AK149" s="138"/>
      <c r="AL149" s="142" t="str">
        <f t="shared" si="4"/>
        <v/>
      </c>
      <c r="AM149" s="142" t="str">
        <f t="shared" si="5"/>
        <v/>
      </c>
      <c r="AN149"/>
      <c r="AO149"/>
      <c r="AP149">
        <v>147</v>
      </c>
      <c r="AQ149"/>
      <c r="AR149"/>
      <c r="AS149"/>
      <c r="AT149"/>
      <c r="AU149"/>
      <c r="AV149"/>
      <c r="AW149"/>
      <c r="AX149"/>
      <c r="AY149"/>
      <c r="AZ149"/>
      <c r="BA149"/>
      <c r="BB149"/>
      <c r="BC149"/>
      <c r="BD149"/>
      <c r="BE149"/>
      <c r="BF149"/>
      <c r="BG149"/>
      <c r="BH149"/>
      <c r="BI149"/>
      <c r="BJ149" t="s">
        <v>3833</v>
      </c>
      <c r="BK149" t="s">
        <v>3834</v>
      </c>
      <c r="BL149"/>
      <c r="BM149"/>
      <c r="BN149"/>
      <c r="BO149"/>
      <c r="BP149"/>
      <c r="BQ149"/>
      <c r="BR149"/>
      <c r="BS149"/>
      <c r="BT149" t="s">
        <v>3835</v>
      </c>
      <c r="BU149"/>
      <c r="BV149"/>
      <c r="BW149"/>
      <c r="BX149"/>
      <c r="BY149"/>
      <c r="BZ149"/>
      <c r="CA149"/>
      <c r="CB149"/>
      <c r="CC149"/>
      <c r="CD149"/>
      <c r="CE149"/>
      <c r="CF149"/>
      <c r="CG149"/>
      <c r="CH149"/>
      <c r="CI149"/>
      <c r="CJ149"/>
      <c r="CK149"/>
      <c r="CL149"/>
      <c r="CM149"/>
      <c r="CN149"/>
      <c r="CO149"/>
      <c r="CP149"/>
      <c r="CQ149"/>
      <c r="CR149"/>
      <c r="CS149" t="s">
        <v>3836</v>
      </c>
      <c r="CT149" t="s">
        <v>3837</v>
      </c>
      <c r="CU149"/>
      <c r="CV149"/>
      <c r="CW149"/>
      <c r="CX149"/>
      <c r="CY149"/>
      <c r="CZ149"/>
      <c r="DA149"/>
      <c r="DB149"/>
      <c r="DC149" t="s">
        <v>3838</v>
      </c>
      <c r="DD149"/>
      <c r="DE149"/>
      <c r="DF149"/>
      <c r="DG149"/>
      <c r="DH149"/>
      <c r="DI149"/>
      <c r="DJ149"/>
      <c r="DK149"/>
      <c r="DL149"/>
      <c r="DM149"/>
      <c r="DN149"/>
      <c r="DO149"/>
      <c r="DP149"/>
    </row>
    <row r="150" spans="33:120" ht="16.5" hidden="1" customHeight="1">
      <c r="AG150"/>
      <c r="AH150" s="138"/>
      <c r="AI150" s="138"/>
      <c r="AJ150" s="138"/>
      <c r="AK150" s="138"/>
      <c r="AL150" s="142" t="str">
        <f t="shared" si="4"/>
        <v/>
      </c>
      <c r="AM150" s="142" t="str">
        <f t="shared" si="5"/>
        <v/>
      </c>
      <c r="AN150"/>
      <c r="AO150"/>
      <c r="AP150">
        <v>148</v>
      </c>
      <c r="AQ150"/>
      <c r="AR150"/>
      <c r="AS150"/>
      <c r="AT150"/>
      <c r="AU150"/>
      <c r="AV150"/>
      <c r="AW150"/>
      <c r="AX150"/>
      <c r="AY150"/>
      <c r="AZ150"/>
      <c r="BA150"/>
      <c r="BB150"/>
      <c r="BC150"/>
      <c r="BD150"/>
      <c r="BE150"/>
      <c r="BF150"/>
      <c r="BG150"/>
      <c r="BH150"/>
      <c r="BI150"/>
      <c r="BJ150" t="s">
        <v>3839</v>
      </c>
      <c r="BK150" t="s">
        <v>3840</v>
      </c>
      <c r="BL150"/>
      <c r="BM150"/>
      <c r="BN150"/>
      <c r="BO150"/>
      <c r="BP150"/>
      <c r="BQ150"/>
      <c r="BR150"/>
      <c r="BS150"/>
      <c r="BT150" t="s">
        <v>3841</v>
      </c>
      <c r="BU150"/>
      <c r="BV150"/>
      <c r="BW150"/>
      <c r="BX150"/>
      <c r="BY150"/>
      <c r="BZ150"/>
      <c r="CA150"/>
      <c r="CB150"/>
      <c r="CC150"/>
      <c r="CD150"/>
      <c r="CE150"/>
      <c r="CF150"/>
      <c r="CG150"/>
      <c r="CH150"/>
      <c r="CI150"/>
      <c r="CJ150"/>
      <c r="CK150"/>
      <c r="CL150"/>
      <c r="CM150"/>
      <c r="CN150"/>
      <c r="CO150"/>
      <c r="CP150"/>
      <c r="CQ150"/>
      <c r="CR150"/>
      <c r="CS150" t="s">
        <v>3842</v>
      </c>
      <c r="CT150" t="s">
        <v>3843</v>
      </c>
      <c r="CU150"/>
      <c r="CV150"/>
      <c r="CW150"/>
      <c r="CX150"/>
      <c r="CY150"/>
      <c r="CZ150"/>
      <c r="DA150"/>
      <c r="DB150"/>
      <c r="DC150" t="s">
        <v>3844</v>
      </c>
      <c r="DD150"/>
      <c r="DE150"/>
      <c r="DF150"/>
      <c r="DG150"/>
      <c r="DH150"/>
      <c r="DI150"/>
      <c r="DJ150"/>
      <c r="DK150"/>
      <c r="DL150"/>
      <c r="DM150"/>
      <c r="DN150"/>
      <c r="DO150"/>
      <c r="DP150"/>
    </row>
    <row r="151" spans="33:120" ht="16.5" hidden="1" customHeight="1">
      <c r="AG151"/>
      <c r="AH151" s="138"/>
      <c r="AI151" s="138"/>
      <c r="AJ151" s="138"/>
      <c r="AK151" s="138"/>
      <c r="AL151" s="142" t="str">
        <f t="shared" si="4"/>
        <v/>
      </c>
      <c r="AM151" s="142" t="str">
        <f t="shared" si="5"/>
        <v/>
      </c>
      <c r="AN151"/>
      <c r="AO151"/>
      <c r="AP151">
        <v>149</v>
      </c>
      <c r="AQ151"/>
      <c r="AR151"/>
      <c r="AS151"/>
      <c r="AT151"/>
      <c r="AU151"/>
      <c r="AV151"/>
      <c r="AW151"/>
      <c r="AX151"/>
      <c r="AY151"/>
      <c r="AZ151"/>
      <c r="BA151"/>
      <c r="BB151"/>
      <c r="BC151"/>
      <c r="BD151"/>
      <c r="BE151"/>
      <c r="BF151"/>
      <c r="BG151"/>
      <c r="BH151"/>
      <c r="BI151"/>
      <c r="BJ151" t="s">
        <v>3845</v>
      </c>
      <c r="BK151" t="s">
        <v>3846</v>
      </c>
      <c r="BL151"/>
      <c r="BM151"/>
      <c r="BN151"/>
      <c r="BO151"/>
      <c r="BP151"/>
      <c r="BQ151"/>
      <c r="BR151"/>
      <c r="BS151"/>
      <c r="BT151" t="s">
        <v>3847</v>
      </c>
      <c r="BU151"/>
      <c r="BV151"/>
      <c r="BW151"/>
      <c r="BX151"/>
      <c r="BY151"/>
      <c r="BZ151"/>
      <c r="CA151"/>
      <c r="CB151"/>
      <c r="CC151"/>
      <c r="CD151"/>
      <c r="CE151"/>
      <c r="CF151"/>
      <c r="CG151"/>
      <c r="CH151"/>
      <c r="CI151"/>
      <c r="CJ151"/>
      <c r="CK151"/>
      <c r="CL151"/>
      <c r="CM151"/>
      <c r="CN151"/>
      <c r="CO151"/>
      <c r="CP151"/>
      <c r="CQ151"/>
      <c r="CR151"/>
      <c r="CS151" t="s">
        <v>3848</v>
      </c>
      <c r="CT151" t="s">
        <v>3849</v>
      </c>
      <c r="CU151"/>
      <c r="CV151"/>
      <c r="CW151"/>
      <c r="CX151"/>
      <c r="CY151"/>
      <c r="CZ151"/>
      <c r="DA151"/>
      <c r="DB151"/>
      <c r="DC151" t="s">
        <v>3850</v>
      </c>
      <c r="DD151"/>
      <c r="DE151"/>
      <c r="DF151"/>
      <c r="DG151"/>
      <c r="DH151"/>
      <c r="DI151"/>
      <c r="DJ151"/>
      <c r="DK151"/>
      <c r="DL151"/>
      <c r="DM151"/>
      <c r="DN151"/>
      <c r="DO151"/>
      <c r="DP151"/>
    </row>
    <row r="152" spans="33:120" ht="16.5" hidden="1" customHeight="1">
      <c r="AG152"/>
      <c r="AH152" s="138"/>
      <c r="AI152" s="138"/>
      <c r="AJ152" s="138"/>
      <c r="AK152" s="138"/>
      <c r="AL152" s="142" t="str">
        <f t="shared" si="4"/>
        <v/>
      </c>
      <c r="AM152" s="142" t="str">
        <f t="shared" si="5"/>
        <v/>
      </c>
      <c r="AN152"/>
      <c r="AO152"/>
      <c r="AP152">
        <v>150</v>
      </c>
      <c r="AQ152"/>
      <c r="AR152"/>
      <c r="AS152"/>
      <c r="AT152"/>
      <c r="AU152"/>
      <c r="AV152"/>
      <c r="AW152"/>
      <c r="AX152"/>
      <c r="AY152"/>
      <c r="AZ152"/>
      <c r="BA152"/>
      <c r="BB152"/>
      <c r="BC152"/>
      <c r="BD152"/>
      <c r="BE152"/>
      <c r="BF152"/>
      <c r="BG152"/>
      <c r="BH152"/>
      <c r="BI152"/>
      <c r="BJ152" t="s">
        <v>3851</v>
      </c>
      <c r="BK152" t="s">
        <v>3852</v>
      </c>
      <c r="BL152"/>
      <c r="BM152"/>
      <c r="BN152"/>
      <c r="BO152"/>
      <c r="BP152"/>
      <c r="BQ152"/>
      <c r="BR152"/>
      <c r="BS152"/>
      <c r="BT152" t="s">
        <v>3853</v>
      </c>
      <c r="BU152"/>
      <c r="BV152"/>
      <c r="BW152"/>
      <c r="BX152"/>
      <c r="BY152"/>
      <c r="BZ152"/>
      <c r="CA152"/>
      <c r="CB152"/>
      <c r="CC152"/>
      <c r="CD152"/>
      <c r="CE152"/>
      <c r="CF152"/>
      <c r="CG152"/>
      <c r="CH152"/>
      <c r="CI152"/>
      <c r="CJ152"/>
      <c r="CK152"/>
      <c r="CL152"/>
      <c r="CM152"/>
      <c r="CN152"/>
      <c r="CO152"/>
      <c r="CP152"/>
      <c r="CQ152"/>
      <c r="CR152"/>
      <c r="CS152" t="s">
        <v>3854</v>
      </c>
      <c r="CT152" t="s">
        <v>3855</v>
      </c>
      <c r="CU152"/>
      <c r="CV152"/>
      <c r="CW152"/>
      <c r="CX152"/>
      <c r="CY152"/>
      <c r="CZ152"/>
      <c r="DA152"/>
      <c r="DB152"/>
      <c r="DC152" t="s">
        <v>3856</v>
      </c>
      <c r="DD152"/>
      <c r="DE152"/>
      <c r="DF152"/>
      <c r="DG152"/>
      <c r="DH152"/>
      <c r="DI152"/>
      <c r="DJ152"/>
      <c r="DK152"/>
      <c r="DL152"/>
      <c r="DM152"/>
      <c r="DN152"/>
      <c r="DO152"/>
      <c r="DP152"/>
    </row>
    <row r="153" spans="33:120" ht="16.5" hidden="1" customHeight="1">
      <c r="AG153"/>
      <c r="AH153" s="138"/>
      <c r="AI153" s="138"/>
      <c r="AJ153" s="138"/>
      <c r="AK153" s="138"/>
      <c r="AL153" s="142" t="str">
        <f t="shared" si="4"/>
        <v/>
      </c>
      <c r="AM153" s="142" t="str">
        <f t="shared" si="5"/>
        <v/>
      </c>
      <c r="AN153"/>
      <c r="AO153"/>
      <c r="AP153">
        <v>151</v>
      </c>
      <c r="AQ153"/>
      <c r="AR153"/>
      <c r="AS153"/>
      <c r="AT153"/>
      <c r="AU153"/>
      <c r="AV153"/>
      <c r="AW153"/>
      <c r="AX153"/>
      <c r="AY153"/>
      <c r="AZ153"/>
      <c r="BA153"/>
      <c r="BB153"/>
      <c r="BC153"/>
      <c r="BD153"/>
      <c r="BE153"/>
      <c r="BF153"/>
      <c r="BG153"/>
      <c r="BH153"/>
      <c r="BI153"/>
      <c r="BJ153" t="s">
        <v>3857</v>
      </c>
      <c r="BK153" t="s">
        <v>3858</v>
      </c>
      <c r="BL153"/>
      <c r="BM153"/>
      <c r="BN153"/>
      <c r="BO153"/>
      <c r="BP153"/>
      <c r="BQ153"/>
      <c r="BR153"/>
      <c r="BS153"/>
      <c r="BT153" t="s">
        <v>3859</v>
      </c>
      <c r="BU153"/>
      <c r="BV153"/>
      <c r="BW153"/>
      <c r="BX153"/>
      <c r="BY153"/>
      <c r="BZ153"/>
      <c r="CA153"/>
      <c r="CB153"/>
      <c r="CC153"/>
      <c r="CD153"/>
      <c r="CE153"/>
      <c r="CF153"/>
      <c r="CG153"/>
      <c r="CH153"/>
      <c r="CI153"/>
      <c r="CJ153"/>
      <c r="CK153"/>
      <c r="CL153"/>
      <c r="CM153"/>
      <c r="CN153"/>
      <c r="CO153"/>
      <c r="CP153"/>
      <c r="CQ153"/>
      <c r="CR153"/>
      <c r="CS153" t="s">
        <v>3860</v>
      </c>
      <c r="CT153" t="s">
        <v>3861</v>
      </c>
      <c r="CU153"/>
      <c r="CV153"/>
      <c r="CW153"/>
      <c r="CX153"/>
      <c r="CY153"/>
      <c r="CZ153"/>
      <c r="DA153"/>
      <c r="DB153"/>
      <c r="DC153" t="s">
        <v>3862</v>
      </c>
      <c r="DD153"/>
      <c r="DE153"/>
      <c r="DF153"/>
      <c r="DG153"/>
      <c r="DH153"/>
      <c r="DI153"/>
      <c r="DJ153"/>
      <c r="DK153"/>
      <c r="DL153"/>
      <c r="DM153"/>
      <c r="DN153"/>
      <c r="DO153"/>
      <c r="DP153"/>
    </row>
    <row r="154" spans="33:120" ht="16.5" hidden="1" customHeight="1">
      <c r="AG154"/>
      <c r="AH154" s="138"/>
      <c r="AI154" s="138"/>
      <c r="AJ154" s="138"/>
      <c r="AK154" s="138"/>
      <c r="AL154" s="142" t="str">
        <f t="shared" si="4"/>
        <v/>
      </c>
      <c r="AM154" s="142" t="str">
        <f t="shared" si="5"/>
        <v/>
      </c>
      <c r="AN154"/>
      <c r="AO154"/>
      <c r="AP154">
        <v>152</v>
      </c>
      <c r="AQ154"/>
      <c r="AR154"/>
      <c r="AS154"/>
      <c r="AT154"/>
      <c r="AU154"/>
      <c r="AV154"/>
      <c r="AW154"/>
      <c r="AX154"/>
      <c r="AY154"/>
      <c r="AZ154"/>
      <c r="BA154"/>
      <c r="BB154"/>
      <c r="BC154"/>
      <c r="BD154"/>
      <c r="BE154"/>
      <c r="BF154"/>
      <c r="BG154"/>
      <c r="BH154"/>
      <c r="BI154"/>
      <c r="BJ154" t="s">
        <v>3863</v>
      </c>
      <c r="BK154" t="s">
        <v>3864</v>
      </c>
      <c r="BL154"/>
      <c r="BM154"/>
      <c r="BN154"/>
      <c r="BO154"/>
      <c r="BP154"/>
      <c r="BQ154"/>
      <c r="BR154"/>
      <c r="BS154"/>
      <c r="BT154" t="s">
        <v>3865</v>
      </c>
      <c r="BU154"/>
      <c r="BV154"/>
      <c r="BW154"/>
      <c r="BX154"/>
      <c r="BY154"/>
      <c r="BZ154"/>
      <c r="CA154"/>
      <c r="CB154"/>
      <c r="CC154"/>
      <c r="CD154"/>
      <c r="CE154"/>
      <c r="CF154"/>
      <c r="CG154"/>
      <c r="CH154"/>
      <c r="CI154"/>
      <c r="CJ154"/>
      <c r="CK154"/>
      <c r="CL154"/>
      <c r="CM154"/>
      <c r="CN154"/>
      <c r="CO154"/>
      <c r="CP154"/>
      <c r="CQ154"/>
      <c r="CR154"/>
      <c r="CS154" t="s">
        <v>3866</v>
      </c>
      <c r="CT154" t="s">
        <v>3867</v>
      </c>
      <c r="CU154"/>
      <c r="CV154"/>
      <c r="CW154"/>
      <c r="CX154"/>
      <c r="CY154"/>
      <c r="CZ154"/>
      <c r="DA154"/>
      <c r="DB154"/>
      <c r="DC154" t="s">
        <v>3868</v>
      </c>
      <c r="DD154"/>
      <c r="DE154"/>
      <c r="DF154"/>
      <c r="DG154"/>
      <c r="DH154"/>
      <c r="DI154"/>
      <c r="DJ154"/>
      <c r="DK154"/>
      <c r="DL154"/>
      <c r="DM154"/>
      <c r="DN154"/>
      <c r="DO154"/>
      <c r="DP154"/>
    </row>
    <row r="155" spans="33:120" ht="16.5" hidden="1" customHeight="1">
      <c r="AG155"/>
      <c r="AH155" s="138"/>
      <c r="AI155" s="138"/>
      <c r="AJ155" s="138"/>
      <c r="AK155" s="138"/>
      <c r="AL155" s="142" t="str">
        <f t="shared" si="4"/>
        <v/>
      </c>
      <c r="AM155" s="142" t="str">
        <f t="shared" si="5"/>
        <v/>
      </c>
      <c r="AN155"/>
      <c r="AO155"/>
      <c r="AP155">
        <v>153</v>
      </c>
      <c r="AQ155"/>
      <c r="AR155"/>
      <c r="AS155"/>
      <c r="AT155"/>
      <c r="AU155"/>
      <c r="AV155"/>
      <c r="AW155"/>
      <c r="AX155"/>
      <c r="AY155"/>
      <c r="AZ155"/>
      <c r="BA155"/>
      <c r="BB155"/>
      <c r="BC155"/>
      <c r="BD155"/>
      <c r="BE155"/>
      <c r="BF155"/>
      <c r="BG155"/>
      <c r="BH155"/>
      <c r="BI155"/>
      <c r="BJ155" t="s">
        <v>3869</v>
      </c>
      <c r="BK155" t="s">
        <v>3870</v>
      </c>
      <c r="BL155"/>
      <c r="BM155"/>
      <c r="BN155"/>
      <c r="BO155"/>
      <c r="BP155"/>
      <c r="BQ155"/>
      <c r="BR155"/>
      <c r="BS155"/>
      <c r="BT155" t="s">
        <v>3871</v>
      </c>
      <c r="BU155"/>
      <c r="BV155"/>
      <c r="BW155"/>
      <c r="BX155"/>
      <c r="BY155"/>
      <c r="BZ155"/>
      <c r="CA155"/>
      <c r="CB155"/>
      <c r="CC155"/>
      <c r="CD155"/>
      <c r="CE155"/>
      <c r="CF155"/>
      <c r="CG155"/>
      <c r="CH155"/>
      <c r="CI155"/>
      <c r="CJ155"/>
      <c r="CK155"/>
      <c r="CL155"/>
      <c r="CM155"/>
      <c r="CN155"/>
      <c r="CO155"/>
      <c r="CP155"/>
      <c r="CQ155"/>
      <c r="CR155"/>
      <c r="CS155" t="s">
        <v>3872</v>
      </c>
      <c r="CT155" t="s">
        <v>3873</v>
      </c>
      <c r="CU155"/>
      <c r="CV155"/>
      <c r="CW155"/>
      <c r="CX155"/>
      <c r="CY155"/>
      <c r="CZ155"/>
      <c r="DA155"/>
      <c r="DB155"/>
      <c r="DC155" t="s">
        <v>3874</v>
      </c>
      <c r="DD155"/>
      <c r="DE155"/>
      <c r="DF155"/>
      <c r="DG155"/>
      <c r="DH155"/>
      <c r="DI155"/>
      <c r="DJ155"/>
      <c r="DK155"/>
      <c r="DL155"/>
      <c r="DM155"/>
      <c r="DN155"/>
      <c r="DO155"/>
      <c r="DP155"/>
    </row>
    <row r="156" spans="33:120" ht="16.5" hidden="1" customHeight="1">
      <c r="AG156"/>
      <c r="AH156" s="138"/>
      <c r="AI156" s="138"/>
      <c r="AJ156" s="138"/>
      <c r="AK156" s="138"/>
      <c r="AL156" s="142" t="str">
        <f t="shared" si="4"/>
        <v/>
      </c>
      <c r="AM156" s="142" t="str">
        <f t="shared" si="5"/>
        <v/>
      </c>
      <c r="AN156"/>
      <c r="AO156"/>
      <c r="AP156">
        <v>154</v>
      </c>
      <c r="AQ156"/>
      <c r="AR156"/>
      <c r="AS156"/>
      <c r="AT156"/>
      <c r="AU156"/>
      <c r="AV156"/>
      <c r="AW156"/>
      <c r="AX156"/>
      <c r="AY156"/>
      <c r="AZ156"/>
      <c r="BA156"/>
      <c r="BB156"/>
      <c r="BC156"/>
      <c r="BD156"/>
      <c r="BE156"/>
      <c r="BF156"/>
      <c r="BG156"/>
      <c r="BH156"/>
      <c r="BI156"/>
      <c r="BJ156" t="s">
        <v>3875</v>
      </c>
      <c r="BK156" t="s">
        <v>3876</v>
      </c>
      <c r="BL156"/>
      <c r="BM156"/>
      <c r="BN156"/>
      <c r="BO156"/>
      <c r="BP156"/>
      <c r="BQ156"/>
      <c r="BR156"/>
      <c r="BS156"/>
      <c r="BT156" t="s">
        <v>3877</v>
      </c>
      <c r="BU156"/>
      <c r="BV156"/>
      <c r="BW156"/>
      <c r="BX156"/>
      <c r="BY156"/>
      <c r="BZ156"/>
      <c r="CA156"/>
      <c r="CB156"/>
      <c r="CC156"/>
      <c r="CD156"/>
      <c r="CE156"/>
      <c r="CF156"/>
      <c r="CG156"/>
      <c r="CH156"/>
      <c r="CI156"/>
      <c r="CJ156"/>
      <c r="CK156"/>
      <c r="CL156"/>
      <c r="CM156"/>
      <c r="CN156"/>
      <c r="CO156"/>
      <c r="CP156"/>
      <c r="CQ156"/>
      <c r="CR156"/>
      <c r="CS156" t="s">
        <v>3878</v>
      </c>
      <c r="CT156" t="s">
        <v>3879</v>
      </c>
      <c r="CU156"/>
      <c r="CV156"/>
      <c r="CW156"/>
      <c r="CX156"/>
      <c r="CY156"/>
      <c r="CZ156"/>
      <c r="DA156"/>
      <c r="DB156"/>
      <c r="DC156" t="s">
        <v>3880</v>
      </c>
      <c r="DD156"/>
      <c r="DE156"/>
      <c r="DF156"/>
      <c r="DG156"/>
      <c r="DH156"/>
      <c r="DI156"/>
      <c r="DJ156"/>
      <c r="DK156"/>
      <c r="DL156"/>
      <c r="DM156"/>
      <c r="DN156"/>
      <c r="DO156"/>
      <c r="DP156"/>
    </row>
    <row r="157" spans="33:120" ht="16.5" hidden="1" customHeight="1">
      <c r="AG157"/>
      <c r="AH157" s="138"/>
      <c r="AI157" s="138"/>
      <c r="AJ157" s="138"/>
      <c r="AK157" s="138"/>
      <c r="AL157" s="142" t="str">
        <f t="shared" si="4"/>
        <v/>
      </c>
      <c r="AM157" s="142" t="str">
        <f t="shared" si="5"/>
        <v/>
      </c>
      <c r="AN157"/>
      <c r="AO157"/>
      <c r="AP157">
        <v>155</v>
      </c>
      <c r="AQ157"/>
      <c r="AR157"/>
      <c r="AS157"/>
      <c r="AT157"/>
      <c r="AU157"/>
      <c r="AV157"/>
      <c r="AW157"/>
      <c r="AX157"/>
      <c r="AY157"/>
      <c r="AZ157"/>
      <c r="BA157"/>
      <c r="BB157"/>
      <c r="BC157"/>
      <c r="BD157"/>
      <c r="BE157"/>
      <c r="BF157"/>
      <c r="BG157"/>
      <c r="BH157"/>
      <c r="BI157"/>
      <c r="BJ157" t="s">
        <v>3881</v>
      </c>
      <c r="BK157" t="s">
        <v>3882</v>
      </c>
      <c r="BL157"/>
      <c r="BM157"/>
      <c r="BN157"/>
      <c r="BO157"/>
      <c r="BP157"/>
      <c r="BQ157"/>
      <c r="BR157"/>
      <c r="BS157"/>
      <c r="BT157" t="s">
        <v>3883</v>
      </c>
      <c r="BU157"/>
      <c r="BV157"/>
      <c r="BW157"/>
      <c r="BX157"/>
      <c r="BY157"/>
      <c r="BZ157"/>
      <c r="CA157"/>
      <c r="CB157"/>
      <c r="CC157"/>
      <c r="CD157"/>
      <c r="CE157"/>
      <c r="CF157"/>
      <c r="CG157"/>
      <c r="CH157"/>
      <c r="CI157"/>
      <c r="CJ157"/>
      <c r="CK157"/>
      <c r="CL157"/>
      <c r="CM157"/>
      <c r="CN157"/>
      <c r="CO157"/>
      <c r="CP157"/>
      <c r="CQ157"/>
      <c r="CR157"/>
      <c r="CS157" t="s">
        <v>3884</v>
      </c>
      <c r="CT157" t="s">
        <v>3885</v>
      </c>
      <c r="CU157"/>
      <c r="CV157"/>
      <c r="CW157"/>
      <c r="CX157"/>
      <c r="CY157"/>
      <c r="CZ157"/>
      <c r="DA157"/>
      <c r="DB157"/>
      <c r="DC157" t="s">
        <v>3886</v>
      </c>
      <c r="DD157"/>
      <c r="DE157"/>
      <c r="DF157"/>
      <c r="DG157"/>
      <c r="DH157"/>
      <c r="DI157"/>
      <c r="DJ157"/>
      <c r="DK157"/>
      <c r="DL157"/>
      <c r="DM157"/>
      <c r="DN157"/>
      <c r="DO157"/>
      <c r="DP157"/>
    </row>
    <row r="158" spans="33:120" ht="16.5" hidden="1" customHeight="1">
      <c r="AG158"/>
      <c r="AH158" s="138"/>
      <c r="AI158" s="138"/>
      <c r="AJ158" s="138"/>
      <c r="AK158" s="138"/>
      <c r="AL158" s="142" t="str">
        <f t="shared" si="4"/>
        <v/>
      </c>
      <c r="AM158" s="142" t="str">
        <f t="shared" si="5"/>
        <v/>
      </c>
      <c r="AN158"/>
      <c r="AO158"/>
      <c r="AP158">
        <v>156</v>
      </c>
      <c r="AQ158"/>
      <c r="AR158"/>
      <c r="AS158"/>
      <c r="AT158"/>
      <c r="AU158"/>
      <c r="AV158"/>
      <c r="AW158"/>
      <c r="AX158"/>
      <c r="AY158"/>
      <c r="AZ158"/>
      <c r="BA158"/>
      <c r="BB158"/>
      <c r="BC158"/>
      <c r="BD158"/>
      <c r="BE158"/>
      <c r="BF158"/>
      <c r="BG158"/>
      <c r="BH158"/>
      <c r="BI158"/>
      <c r="BJ158" t="s">
        <v>3887</v>
      </c>
      <c r="BK158" t="s">
        <v>3888</v>
      </c>
      <c r="BL158"/>
      <c r="BM158"/>
      <c r="BN158"/>
      <c r="BO158"/>
      <c r="BP158"/>
      <c r="BQ158"/>
      <c r="BR158"/>
      <c r="BS158"/>
      <c r="BT158" t="s">
        <v>3889</v>
      </c>
      <c r="BU158"/>
      <c r="BV158"/>
      <c r="BW158"/>
      <c r="BX158"/>
      <c r="BY158"/>
      <c r="BZ158"/>
      <c r="CA158"/>
      <c r="CB158"/>
      <c r="CC158"/>
      <c r="CD158"/>
      <c r="CE158"/>
      <c r="CF158"/>
      <c r="CG158"/>
      <c r="CH158"/>
      <c r="CI158"/>
      <c r="CJ158"/>
      <c r="CK158"/>
      <c r="CL158"/>
      <c r="CM158"/>
      <c r="CN158"/>
      <c r="CO158"/>
      <c r="CP158"/>
      <c r="CQ158"/>
      <c r="CR158"/>
      <c r="CS158" t="s">
        <v>3890</v>
      </c>
      <c r="CT158" t="s">
        <v>3891</v>
      </c>
      <c r="CU158"/>
      <c r="CV158"/>
      <c r="CW158"/>
      <c r="CX158"/>
      <c r="CY158"/>
      <c r="CZ158"/>
      <c r="DA158"/>
      <c r="DB158"/>
      <c r="DC158" t="s">
        <v>3892</v>
      </c>
      <c r="DD158"/>
      <c r="DE158"/>
      <c r="DF158"/>
      <c r="DG158"/>
      <c r="DH158"/>
      <c r="DI158"/>
      <c r="DJ158"/>
      <c r="DK158"/>
      <c r="DL158"/>
      <c r="DM158"/>
      <c r="DN158"/>
      <c r="DO158"/>
      <c r="DP158"/>
    </row>
    <row r="159" spans="33:120" ht="16.5" hidden="1" customHeight="1">
      <c r="AG159"/>
      <c r="AH159" s="138"/>
      <c r="AI159" s="138"/>
      <c r="AJ159" s="138"/>
      <c r="AK159" s="138"/>
      <c r="AL159" s="142" t="str">
        <f t="shared" si="4"/>
        <v/>
      </c>
      <c r="AM159" s="142" t="str">
        <f t="shared" si="5"/>
        <v/>
      </c>
      <c r="AN159"/>
      <c r="AO159"/>
      <c r="AP159">
        <v>157</v>
      </c>
      <c r="AQ159"/>
      <c r="AR159"/>
      <c r="AS159"/>
      <c r="AT159"/>
      <c r="AU159"/>
      <c r="AV159"/>
      <c r="AW159"/>
      <c r="AX159"/>
      <c r="AY159"/>
      <c r="AZ159"/>
      <c r="BA159"/>
      <c r="BB159"/>
      <c r="BC159"/>
      <c r="BD159"/>
      <c r="BE159"/>
      <c r="BF159"/>
      <c r="BG159"/>
      <c r="BH159"/>
      <c r="BI159"/>
      <c r="BJ159" t="s">
        <v>3893</v>
      </c>
      <c r="BK159" t="s">
        <v>3894</v>
      </c>
      <c r="BL159"/>
      <c r="BM159"/>
      <c r="BN159"/>
      <c r="BO159"/>
      <c r="BP159"/>
      <c r="BQ159"/>
      <c r="BR159"/>
      <c r="BS159"/>
      <c r="BT159" t="s">
        <v>3895</v>
      </c>
      <c r="BU159"/>
      <c r="BV159"/>
      <c r="BW159"/>
      <c r="BX159"/>
      <c r="BY159"/>
      <c r="BZ159"/>
      <c r="CA159"/>
      <c r="CB159"/>
      <c r="CC159"/>
      <c r="CD159"/>
      <c r="CE159"/>
      <c r="CF159"/>
      <c r="CG159"/>
      <c r="CH159"/>
      <c r="CI159"/>
      <c r="CJ159"/>
      <c r="CK159"/>
      <c r="CL159"/>
      <c r="CM159"/>
      <c r="CN159"/>
      <c r="CO159"/>
      <c r="CP159"/>
      <c r="CQ159"/>
      <c r="CR159"/>
      <c r="CS159" t="s">
        <v>3896</v>
      </c>
      <c r="CT159" t="s">
        <v>3897</v>
      </c>
      <c r="CU159"/>
      <c r="CV159"/>
      <c r="CW159"/>
      <c r="CX159"/>
      <c r="CY159"/>
      <c r="CZ159"/>
      <c r="DA159"/>
      <c r="DB159"/>
      <c r="DC159" t="s">
        <v>3898</v>
      </c>
      <c r="DD159"/>
      <c r="DE159"/>
      <c r="DF159"/>
      <c r="DG159"/>
      <c r="DH159"/>
      <c r="DI159"/>
      <c r="DJ159"/>
      <c r="DK159"/>
      <c r="DL159"/>
      <c r="DM159"/>
      <c r="DN159"/>
      <c r="DO159"/>
      <c r="DP159"/>
    </row>
    <row r="160" spans="33:120" ht="16.5" hidden="1" customHeight="1">
      <c r="AG160"/>
      <c r="AH160" s="138"/>
      <c r="AI160" s="138"/>
      <c r="AJ160" s="138"/>
      <c r="AK160" s="138"/>
      <c r="AL160" s="142" t="str">
        <f t="shared" si="4"/>
        <v/>
      </c>
      <c r="AM160" s="142" t="str">
        <f t="shared" si="5"/>
        <v/>
      </c>
      <c r="AN160"/>
      <c r="AO160"/>
      <c r="AP160">
        <v>158</v>
      </c>
      <c r="AQ160"/>
      <c r="AR160"/>
      <c r="AS160"/>
      <c r="AT160"/>
      <c r="AU160"/>
      <c r="AV160"/>
      <c r="AW160"/>
      <c r="AX160"/>
      <c r="AY160"/>
      <c r="AZ160"/>
      <c r="BA160"/>
      <c r="BB160"/>
      <c r="BC160"/>
      <c r="BD160"/>
      <c r="BE160"/>
      <c r="BF160"/>
      <c r="BG160"/>
      <c r="BH160"/>
      <c r="BI160"/>
      <c r="BJ160" t="s">
        <v>3899</v>
      </c>
      <c r="BK160" t="s">
        <v>3900</v>
      </c>
      <c r="BL160"/>
      <c r="BM160"/>
      <c r="BN160"/>
      <c r="BO160"/>
      <c r="BP160"/>
      <c r="BQ160"/>
      <c r="BR160"/>
      <c r="BS160"/>
      <c r="BT160" t="s">
        <v>3901</v>
      </c>
      <c r="BU160"/>
      <c r="BV160"/>
      <c r="BW160"/>
      <c r="BX160"/>
      <c r="BY160"/>
      <c r="BZ160"/>
      <c r="CA160"/>
      <c r="CB160"/>
      <c r="CC160"/>
      <c r="CD160"/>
      <c r="CE160"/>
      <c r="CF160"/>
      <c r="CG160"/>
      <c r="CH160"/>
      <c r="CI160"/>
      <c r="CJ160"/>
      <c r="CK160"/>
      <c r="CL160"/>
      <c r="CM160"/>
      <c r="CN160"/>
      <c r="CO160"/>
      <c r="CP160"/>
      <c r="CQ160"/>
      <c r="CR160"/>
      <c r="CS160" t="s">
        <v>3902</v>
      </c>
      <c r="CT160" t="s">
        <v>3903</v>
      </c>
      <c r="CU160"/>
      <c r="CV160"/>
      <c r="CW160"/>
      <c r="CX160"/>
      <c r="CY160"/>
      <c r="CZ160"/>
      <c r="DA160"/>
      <c r="DB160"/>
      <c r="DC160" t="s">
        <v>3904</v>
      </c>
      <c r="DD160"/>
      <c r="DE160"/>
      <c r="DF160"/>
      <c r="DG160"/>
      <c r="DH160"/>
      <c r="DI160"/>
      <c r="DJ160"/>
      <c r="DK160"/>
      <c r="DL160"/>
      <c r="DM160"/>
      <c r="DN160"/>
      <c r="DO160"/>
      <c r="DP160"/>
    </row>
    <row r="161" spans="33:120" ht="16.5" hidden="1" customHeight="1">
      <c r="AG161"/>
      <c r="AH161" s="138"/>
      <c r="AI161" s="138"/>
      <c r="AJ161" s="138"/>
      <c r="AK161" s="138"/>
      <c r="AL161" s="142" t="str">
        <f t="shared" si="4"/>
        <v/>
      </c>
      <c r="AM161" s="142" t="str">
        <f t="shared" si="5"/>
        <v/>
      </c>
      <c r="AN161"/>
      <c r="AO161"/>
      <c r="AP161">
        <v>159</v>
      </c>
      <c r="AQ161"/>
      <c r="AR161"/>
      <c r="AS161"/>
      <c r="AT161"/>
      <c r="AU161"/>
      <c r="AV161"/>
      <c r="AW161"/>
      <c r="AX161"/>
      <c r="AY161"/>
      <c r="AZ161"/>
      <c r="BA161"/>
      <c r="BB161"/>
      <c r="BC161"/>
      <c r="BD161"/>
      <c r="BE161"/>
      <c r="BF161"/>
      <c r="BG161"/>
      <c r="BH161"/>
      <c r="BI161"/>
      <c r="BJ161" t="s">
        <v>3905</v>
      </c>
      <c r="BK161" t="s">
        <v>3906</v>
      </c>
      <c r="BL161"/>
      <c r="BM161"/>
      <c r="BN161"/>
      <c r="BO161"/>
      <c r="BP161"/>
      <c r="BQ161"/>
      <c r="BR161"/>
      <c r="BS161"/>
      <c r="BT161" t="s">
        <v>3907</v>
      </c>
      <c r="BU161"/>
      <c r="BV161"/>
      <c r="BW161"/>
      <c r="BX161"/>
      <c r="BY161"/>
      <c r="BZ161"/>
      <c r="CA161"/>
      <c r="CB161"/>
      <c r="CC161"/>
      <c r="CD161"/>
      <c r="CE161"/>
      <c r="CF161"/>
      <c r="CG161"/>
      <c r="CH161"/>
      <c r="CI161"/>
      <c r="CJ161"/>
      <c r="CK161"/>
      <c r="CL161"/>
      <c r="CM161"/>
      <c r="CN161"/>
      <c r="CO161"/>
      <c r="CP161"/>
      <c r="CQ161"/>
      <c r="CR161"/>
      <c r="CS161" t="s">
        <v>3908</v>
      </c>
      <c r="CT161" t="s">
        <v>3909</v>
      </c>
      <c r="CU161"/>
      <c r="CV161"/>
      <c r="CW161"/>
      <c r="CX161"/>
      <c r="CY161"/>
      <c r="CZ161"/>
      <c r="DA161"/>
      <c r="DB161"/>
      <c r="DC161" t="s">
        <v>3910</v>
      </c>
      <c r="DD161"/>
      <c r="DE161"/>
      <c r="DF161"/>
      <c r="DG161"/>
      <c r="DH161"/>
      <c r="DI161"/>
      <c r="DJ161"/>
      <c r="DK161"/>
      <c r="DL161"/>
      <c r="DM161"/>
      <c r="DN161"/>
      <c r="DO161"/>
      <c r="DP161"/>
    </row>
    <row r="162" spans="33:120" ht="16.5" hidden="1" customHeight="1">
      <c r="AG162"/>
      <c r="AH162" s="138"/>
      <c r="AI162" s="138"/>
      <c r="AJ162" s="138"/>
      <c r="AK162" s="138"/>
      <c r="AL162" s="142" t="str">
        <f t="shared" si="4"/>
        <v/>
      </c>
      <c r="AM162" s="142" t="str">
        <f t="shared" si="5"/>
        <v/>
      </c>
      <c r="AN162"/>
      <c r="AO162"/>
      <c r="AP162">
        <v>160</v>
      </c>
      <c r="AQ162"/>
      <c r="AR162"/>
      <c r="AS162"/>
      <c r="AT162"/>
      <c r="AU162"/>
      <c r="AV162"/>
      <c r="AW162"/>
      <c r="AX162"/>
      <c r="AY162"/>
      <c r="AZ162"/>
      <c r="BA162"/>
      <c r="BB162"/>
      <c r="BC162"/>
      <c r="BD162"/>
      <c r="BE162"/>
      <c r="BF162"/>
      <c r="BG162"/>
      <c r="BH162"/>
      <c r="BI162"/>
      <c r="BJ162" t="s">
        <v>3911</v>
      </c>
      <c r="BK162" t="s">
        <v>3912</v>
      </c>
      <c r="BL162"/>
      <c r="BM162"/>
      <c r="BN162"/>
      <c r="BO162"/>
      <c r="BP162"/>
      <c r="BQ162"/>
      <c r="BR162"/>
      <c r="BS162"/>
      <c r="BT162" t="s">
        <v>3913</v>
      </c>
      <c r="BU162"/>
      <c r="BV162"/>
      <c r="BW162"/>
      <c r="BX162"/>
      <c r="BY162"/>
      <c r="BZ162"/>
      <c r="CA162"/>
      <c r="CB162"/>
      <c r="CC162"/>
      <c r="CD162"/>
      <c r="CE162"/>
      <c r="CF162"/>
      <c r="CG162"/>
      <c r="CH162"/>
      <c r="CI162"/>
      <c r="CJ162"/>
      <c r="CK162"/>
      <c r="CL162"/>
      <c r="CM162"/>
      <c r="CN162"/>
      <c r="CO162"/>
      <c r="CP162"/>
      <c r="CQ162"/>
      <c r="CR162"/>
      <c r="CS162" t="s">
        <v>3914</v>
      </c>
      <c r="CT162" t="s">
        <v>3915</v>
      </c>
      <c r="CU162"/>
      <c r="CV162"/>
      <c r="CW162"/>
      <c r="CX162"/>
      <c r="CY162"/>
      <c r="CZ162"/>
      <c r="DA162"/>
      <c r="DB162"/>
      <c r="DC162" t="s">
        <v>3916</v>
      </c>
      <c r="DD162"/>
      <c r="DE162"/>
      <c r="DF162"/>
      <c r="DG162"/>
      <c r="DH162"/>
      <c r="DI162"/>
      <c r="DJ162"/>
      <c r="DK162"/>
      <c r="DL162"/>
      <c r="DM162"/>
      <c r="DN162"/>
      <c r="DO162"/>
      <c r="DP162"/>
    </row>
    <row r="163" spans="33:120" ht="16.5" hidden="1" customHeight="1">
      <c r="AG163"/>
      <c r="AH163" s="138"/>
      <c r="AI163" s="138"/>
      <c r="AJ163" s="138"/>
      <c r="AK163" s="138"/>
      <c r="AL163" s="142" t="str">
        <f t="shared" si="4"/>
        <v/>
      </c>
      <c r="AM163" s="142" t="str">
        <f t="shared" si="5"/>
        <v/>
      </c>
      <c r="AN163"/>
      <c r="AO163"/>
      <c r="AP163">
        <v>161</v>
      </c>
      <c r="AQ163"/>
      <c r="AR163"/>
      <c r="AS163"/>
      <c r="AT163"/>
      <c r="AU163"/>
      <c r="AV163"/>
      <c r="AW163"/>
      <c r="AX163"/>
      <c r="AY163"/>
      <c r="AZ163"/>
      <c r="BA163"/>
      <c r="BB163"/>
      <c r="BC163"/>
      <c r="BD163"/>
      <c r="BE163"/>
      <c r="BF163"/>
      <c r="BG163"/>
      <c r="BH163"/>
      <c r="BI163"/>
      <c r="BJ163" t="s">
        <v>3917</v>
      </c>
      <c r="BK163" t="s">
        <v>3918</v>
      </c>
      <c r="BL163"/>
      <c r="BM163"/>
      <c r="BN163"/>
      <c r="BO163"/>
      <c r="BP163"/>
      <c r="BQ163"/>
      <c r="BR163"/>
      <c r="BS163"/>
      <c r="BT163" t="s">
        <v>3919</v>
      </c>
      <c r="BU163"/>
      <c r="BV163"/>
      <c r="BW163"/>
      <c r="BX163"/>
      <c r="BY163"/>
      <c r="BZ163"/>
      <c r="CA163"/>
      <c r="CB163"/>
      <c r="CC163"/>
      <c r="CD163"/>
      <c r="CE163"/>
      <c r="CF163"/>
      <c r="CG163"/>
      <c r="CH163"/>
      <c r="CI163"/>
      <c r="CJ163"/>
      <c r="CK163"/>
      <c r="CL163"/>
      <c r="CM163"/>
      <c r="CN163"/>
      <c r="CO163"/>
      <c r="CP163"/>
      <c r="CQ163"/>
      <c r="CR163"/>
      <c r="CS163" t="s">
        <v>3920</v>
      </c>
      <c r="CT163" t="s">
        <v>3921</v>
      </c>
      <c r="CU163"/>
      <c r="CV163"/>
      <c r="CW163"/>
      <c r="CX163"/>
      <c r="CY163"/>
      <c r="CZ163"/>
      <c r="DA163"/>
      <c r="DB163"/>
      <c r="DC163" t="s">
        <v>3922</v>
      </c>
      <c r="DD163"/>
      <c r="DE163"/>
      <c r="DF163"/>
      <c r="DG163"/>
      <c r="DH163"/>
      <c r="DI163"/>
      <c r="DJ163"/>
      <c r="DK163"/>
      <c r="DL163"/>
      <c r="DM163"/>
      <c r="DN163"/>
      <c r="DO163"/>
      <c r="DP163"/>
    </row>
    <row r="164" spans="33:120" ht="16.5" hidden="1" customHeight="1">
      <c r="AG164"/>
      <c r="AH164" s="138"/>
      <c r="AI164" s="138"/>
      <c r="AJ164" s="138"/>
      <c r="AK164" s="138"/>
      <c r="AL164" s="142" t="str">
        <f t="shared" si="4"/>
        <v/>
      </c>
      <c r="AM164" s="142" t="str">
        <f t="shared" si="5"/>
        <v/>
      </c>
      <c r="AN164"/>
      <c r="AO164"/>
      <c r="AP164">
        <v>162</v>
      </c>
      <c r="AQ164"/>
      <c r="AR164"/>
      <c r="AS164"/>
      <c r="AT164"/>
      <c r="AU164"/>
      <c r="AV164"/>
      <c r="AW164"/>
      <c r="AX164"/>
      <c r="AY164"/>
      <c r="AZ164"/>
      <c r="BA164"/>
      <c r="BB164"/>
      <c r="BC164"/>
      <c r="BD164"/>
      <c r="BE164"/>
      <c r="BF164"/>
      <c r="BG164"/>
      <c r="BH164"/>
      <c r="BI164"/>
      <c r="BJ164" t="s">
        <v>3923</v>
      </c>
      <c r="BK164" t="s">
        <v>3924</v>
      </c>
      <c r="BL164"/>
      <c r="BM164"/>
      <c r="BN164"/>
      <c r="BO164"/>
      <c r="BP164"/>
      <c r="BQ164"/>
      <c r="BR164"/>
      <c r="BS164"/>
      <c r="BT164" t="s">
        <v>3925</v>
      </c>
      <c r="BU164"/>
      <c r="BV164"/>
      <c r="BW164"/>
      <c r="BX164"/>
      <c r="BY164"/>
      <c r="BZ164"/>
      <c r="CA164"/>
      <c r="CB164"/>
      <c r="CC164"/>
      <c r="CD164"/>
      <c r="CE164"/>
      <c r="CF164"/>
      <c r="CG164"/>
      <c r="CH164"/>
      <c r="CI164"/>
      <c r="CJ164"/>
      <c r="CK164"/>
      <c r="CL164"/>
      <c r="CM164"/>
      <c r="CN164"/>
      <c r="CO164"/>
      <c r="CP164"/>
      <c r="CQ164"/>
      <c r="CR164"/>
      <c r="CS164" t="s">
        <v>3926</v>
      </c>
      <c r="CT164" t="s">
        <v>3927</v>
      </c>
      <c r="CU164"/>
      <c r="CV164"/>
      <c r="CW164"/>
      <c r="CX164"/>
      <c r="CY164"/>
      <c r="CZ164"/>
      <c r="DA164"/>
      <c r="DB164"/>
      <c r="DC164" t="s">
        <v>3928</v>
      </c>
      <c r="DD164"/>
      <c r="DE164"/>
      <c r="DF164"/>
      <c r="DG164"/>
      <c r="DH164"/>
      <c r="DI164"/>
      <c r="DJ164"/>
      <c r="DK164"/>
      <c r="DL164"/>
      <c r="DM164"/>
      <c r="DN164"/>
      <c r="DO164"/>
      <c r="DP164"/>
    </row>
    <row r="165" spans="33:120" ht="16.5" hidden="1" customHeight="1">
      <c r="AG165"/>
      <c r="AH165" s="138"/>
      <c r="AI165" s="138"/>
      <c r="AJ165" s="138"/>
      <c r="AK165" s="138"/>
      <c r="AL165" s="142" t="str">
        <f t="shared" si="4"/>
        <v/>
      </c>
      <c r="AM165" s="142" t="str">
        <f t="shared" si="5"/>
        <v/>
      </c>
      <c r="AN165"/>
      <c r="AO165"/>
      <c r="AP165">
        <v>163</v>
      </c>
      <c r="AQ165"/>
      <c r="AR165"/>
      <c r="AS165"/>
      <c r="AT165"/>
      <c r="AU165"/>
      <c r="AV165"/>
      <c r="AW165"/>
      <c r="AX165"/>
      <c r="AY165"/>
      <c r="AZ165"/>
      <c r="BA165"/>
      <c r="BB165"/>
      <c r="BC165"/>
      <c r="BD165"/>
      <c r="BE165"/>
      <c r="BF165"/>
      <c r="BG165"/>
      <c r="BH165"/>
      <c r="BI165"/>
      <c r="BJ165" t="s">
        <v>3929</v>
      </c>
      <c r="BK165" t="s">
        <v>3930</v>
      </c>
      <c r="BL165"/>
      <c r="BM165"/>
      <c r="BN165"/>
      <c r="BO165"/>
      <c r="BP165"/>
      <c r="BQ165"/>
      <c r="BR165"/>
      <c r="BS165"/>
      <c r="BT165" t="s">
        <v>3931</v>
      </c>
      <c r="BU165"/>
      <c r="BV165"/>
      <c r="BW165"/>
      <c r="BX165"/>
      <c r="BY165"/>
      <c r="BZ165"/>
      <c r="CA165"/>
      <c r="CB165"/>
      <c r="CC165"/>
      <c r="CD165"/>
      <c r="CE165"/>
      <c r="CF165"/>
      <c r="CG165"/>
      <c r="CH165"/>
      <c r="CI165"/>
      <c r="CJ165"/>
      <c r="CK165"/>
      <c r="CL165"/>
      <c r="CM165"/>
      <c r="CN165"/>
      <c r="CO165"/>
      <c r="CP165"/>
      <c r="CQ165"/>
      <c r="CR165"/>
      <c r="CS165" t="s">
        <v>3932</v>
      </c>
      <c r="CT165" t="s">
        <v>3933</v>
      </c>
      <c r="CU165"/>
      <c r="CV165"/>
      <c r="CW165"/>
      <c r="CX165"/>
      <c r="CY165"/>
      <c r="CZ165"/>
      <c r="DA165"/>
      <c r="DB165"/>
      <c r="DC165" t="s">
        <v>3934</v>
      </c>
      <c r="DD165"/>
      <c r="DE165"/>
      <c r="DF165"/>
      <c r="DG165"/>
      <c r="DH165"/>
      <c r="DI165"/>
      <c r="DJ165"/>
      <c r="DK165"/>
      <c r="DL165"/>
      <c r="DM165"/>
      <c r="DN165"/>
      <c r="DO165"/>
      <c r="DP165"/>
    </row>
    <row r="166" spans="33:120" ht="16.5" hidden="1" customHeight="1">
      <c r="AG166"/>
      <c r="AH166" s="138"/>
      <c r="AI166" s="138"/>
      <c r="AJ166" s="138"/>
      <c r="AK166" s="138"/>
      <c r="AL166" s="142" t="str">
        <f t="shared" si="4"/>
        <v/>
      </c>
      <c r="AM166" s="142" t="str">
        <f t="shared" si="5"/>
        <v/>
      </c>
      <c r="AN166"/>
      <c r="AO166"/>
      <c r="AP166">
        <v>164</v>
      </c>
      <c r="AQ166"/>
      <c r="AR166"/>
      <c r="AS166"/>
      <c r="AT166"/>
      <c r="AU166"/>
      <c r="AV166"/>
      <c r="AW166"/>
      <c r="AX166"/>
      <c r="AY166"/>
      <c r="AZ166"/>
      <c r="BA166"/>
      <c r="BB166"/>
      <c r="BC166"/>
      <c r="BD166"/>
      <c r="BE166"/>
      <c r="BF166"/>
      <c r="BG166"/>
      <c r="BH166"/>
      <c r="BI166"/>
      <c r="BJ166" t="s">
        <v>3935</v>
      </c>
      <c r="BK166" t="s">
        <v>3936</v>
      </c>
      <c r="BL166"/>
      <c r="BM166"/>
      <c r="BN166"/>
      <c r="BO166"/>
      <c r="BP166"/>
      <c r="BQ166"/>
      <c r="BR166"/>
      <c r="BS166"/>
      <c r="BT166" t="s">
        <v>3937</v>
      </c>
      <c r="BU166"/>
      <c r="BV166"/>
      <c r="BW166"/>
      <c r="BX166"/>
      <c r="BY166"/>
      <c r="BZ166"/>
      <c r="CA166"/>
      <c r="CB166"/>
      <c r="CC166"/>
      <c r="CD166"/>
      <c r="CE166"/>
      <c r="CF166"/>
      <c r="CG166"/>
      <c r="CH166"/>
      <c r="CI166"/>
      <c r="CJ166"/>
      <c r="CK166"/>
      <c r="CL166"/>
      <c r="CM166"/>
      <c r="CN166"/>
      <c r="CO166"/>
      <c r="CP166"/>
      <c r="CQ166"/>
      <c r="CR166"/>
      <c r="CS166" t="s">
        <v>3938</v>
      </c>
      <c r="CT166" t="s">
        <v>3939</v>
      </c>
      <c r="CU166"/>
      <c r="CV166"/>
      <c r="CW166"/>
      <c r="CX166"/>
      <c r="CY166"/>
      <c r="CZ166"/>
      <c r="DA166"/>
      <c r="DB166"/>
      <c r="DC166" t="s">
        <v>3940</v>
      </c>
      <c r="DD166"/>
      <c r="DE166"/>
      <c r="DF166"/>
      <c r="DG166"/>
      <c r="DH166"/>
      <c r="DI166"/>
      <c r="DJ166"/>
      <c r="DK166"/>
      <c r="DL166"/>
      <c r="DM166"/>
      <c r="DN166"/>
      <c r="DO166"/>
      <c r="DP166"/>
    </row>
    <row r="167" spans="33:120" ht="16.5" hidden="1" customHeight="1">
      <c r="AG167"/>
      <c r="AH167" s="138"/>
      <c r="AI167" s="138"/>
      <c r="AJ167" s="138"/>
      <c r="AK167" s="138"/>
      <c r="AL167" s="142" t="str">
        <f t="shared" si="4"/>
        <v/>
      </c>
      <c r="AM167" s="142" t="str">
        <f t="shared" si="5"/>
        <v/>
      </c>
      <c r="AN167"/>
      <c r="AO167"/>
      <c r="AP167">
        <v>165</v>
      </c>
      <c r="AQ167"/>
      <c r="AR167"/>
      <c r="AS167"/>
      <c r="AT167"/>
      <c r="AU167"/>
      <c r="AV167"/>
      <c r="AW167"/>
      <c r="AX167"/>
      <c r="AY167"/>
      <c r="AZ167"/>
      <c r="BA167"/>
      <c r="BB167"/>
      <c r="BC167"/>
      <c r="BD167"/>
      <c r="BE167"/>
      <c r="BF167"/>
      <c r="BG167"/>
      <c r="BH167"/>
      <c r="BI167"/>
      <c r="BJ167" t="s">
        <v>3941</v>
      </c>
      <c r="BK167" t="s">
        <v>3942</v>
      </c>
      <c r="BL167"/>
      <c r="BM167"/>
      <c r="BN167"/>
      <c r="BO167"/>
      <c r="BP167"/>
      <c r="BQ167"/>
      <c r="BR167"/>
      <c r="BS167"/>
      <c r="BT167" t="s">
        <v>3943</v>
      </c>
      <c r="BU167"/>
      <c r="BV167"/>
      <c r="BW167"/>
      <c r="BX167"/>
      <c r="BY167"/>
      <c r="BZ167"/>
      <c r="CA167"/>
      <c r="CB167"/>
      <c r="CC167"/>
      <c r="CD167"/>
      <c r="CE167"/>
      <c r="CF167"/>
      <c r="CG167"/>
      <c r="CH167"/>
      <c r="CI167"/>
      <c r="CJ167"/>
      <c r="CK167"/>
      <c r="CL167"/>
      <c r="CM167"/>
      <c r="CN167"/>
      <c r="CO167"/>
      <c r="CP167"/>
      <c r="CQ167"/>
      <c r="CR167"/>
      <c r="CS167" t="s">
        <v>3944</v>
      </c>
      <c r="CT167" t="s">
        <v>3945</v>
      </c>
      <c r="CU167"/>
      <c r="CV167"/>
      <c r="CW167"/>
      <c r="CX167"/>
      <c r="CY167"/>
      <c r="CZ167"/>
      <c r="DA167"/>
      <c r="DB167"/>
      <c r="DC167" t="s">
        <v>3946</v>
      </c>
      <c r="DD167"/>
      <c r="DE167"/>
      <c r="DF167"/>
      <c r="DG167"/>
      <c r="DH167"/>
      <c r="DI167"/>
      <c r="DJ167"/>
      <c r="DK167"/>
      <c r="DL167"/>
      <c r="DM167"/>
      <c r="DN167"/>
      <c r="DO167"/>
      <c r="DP167"/>
    </row>
    <row r="168" spans="33:120" ht="16.5" hidden="1" customHeight="1">
      <c r="AG168"/>
      <c r="AH168" s="138"/>
      <c r="AI168" s="138"/>
      <c r="AJ168" s="138"/>
      <c r="AK168" s="138"/>
      <c r="AL168" s="142" t="str">
        <f t="shared" si="4"/>
        <v/>
      </c>
      <c r="AM168" s="142" t="str">
        <f t="shared" si="5"/>
        <v/>
      </c>
      <c r="AN168"/>
      <c r="AO168"/>
      <c r="AP168">
        <v>166</v>
      </c>
      <c r="AQ168"/>
      <c r="AR168"/>
      <c r="AS168"/>
      <c r="AT168"/>
      <c r="AU168"/>
      <c r="AV168"/>
      <c r="AW168"/>
      <c r="AX168"/>
      <c r="AY168"/>
      <c r="AZ168"/>
      <c r="BA168"/>
      <c r="BB168"/>
      <c r="BC168"/>
      <c r="BD168"/>
      <c r="BE168"/>
      <c r="BF168"/>
      <c r="BG168"/>
      <c r="BH168"/>
      <c r="BI168"/>
      <c r="BJ168" t="s">
        <v>3947</v>
      </c>
      <c r="BK168" t="s">
        <v>3948</v>
      </c>
      <c r="BL168"/>
      <c r="BM168"/>
      <c r="BN168"/>
      <c r="BO168"/>
      <c r="BP168"/>
      <c r="BQ168"/>
      <c r="BR168"/>
      <c r="BS168"/>
      <c r="BT168" t="s">
        <v>3949</v>
      </c>
      <c r="BU168"/>
      <c r="BV168"/>
      <c r="BW168"/>
      <c r="BX168"/>
      <c r="BY168"/>
      <c r="BZ168"/>
      <c r="CA168"/>
      <c r="CB168"/>
      <c r="CC168"/>
      <c r="CD168"/>
      <c r="CE168"/>
      <c r="CF168"/>
      <c r="CG168"/>
      <c r="CH168"/>
      <c r="CI168"/>
      <c r="CJ168"/>
      <c r="CK168"/>
      <c r="CL168"/>
      <c r="CM168"/>
      <c r="CN168"/>
      <c r="CO168"/>
      <c r="CP168"/>
      <c r="CQ168"/>
      <c r="CR168"/>
      <c r="CS168" t="s">
        <v>3950</v>
      </c>
      <c r="CT168" t="s">
        <v>3951</v>
      </c>
      <c r="CU168"/>
      <c r="CV168"/>
      <c r="CW168"/>
      <c r="CX168"/>
      <c r="CY168"/>
      <c r="CZ168"/>
      <c r="DA168"/>
      <c r="DB168"/>
      <c r="DC168" t="s">
        <v>3952</v>
      </c>
      <c r="DD168"/>
      <c r="DE168"/>
      <c r="DF168"/>
      <c r="DG168"/>
      <c r="DH168"/>
      <c r="DI168"/>
      <c r="DJ168"/>
      <c r="DK168"/>
      <c r="DL168"/>
      <c r="DM168"/>
      <c r="DN168"/>
      <c r="DO168"/>
      <c r="DP168"/>
    </row>
    <row r="169" spans="33:120" ht="16.5" hidden="1" customHeight="1">
      <c r="AG169"/>
      <c r="AH169" s="138"/>
      <c r="AI169" s="138"/>
      <c r="AJ169" s="138"/>
      <c r="AK169" s="138"/>
      <c r="AL169" s="142" t="str">
        <f t="shared" si="4"/>
        <v/>
      </c>
      <c r="AM169" s="142" t="str">
        <f t="shared" si="5"/>
        <v/>
      </c>
      <c r="AN169"/>
      <c r="AO169"/>
      <c r="AP169">
        <v>167</v>
      </c>
      <c r="AQ169"/>
      <c r="AR169"/>
      <c r="AS169"/>
      <c r="AT169"/>
      <c r="AU169"/>
      <c r="AV169"/>
      <c r="AW169"/>
      <c r="AX169"/>
      <c r="AY169"/>
      <c r="AZ169"/>
      <c r="BA169"/>
      <c r="BB169"/>
      <c r="BC169"/>
      <c r="BD169"/>
      <c r="BE169"/>
      <c r="BF169"/>
      <c r="BG169"/>
      <c r="BH169"/>
      <c r="BI169"/>
      <c r="BJ169" t="s">
        <v>3953</v>
      </c>
      <c r="BK169" t="s">
        <v>3954</v>
      </c>
      <c r="BL169"/>
      <c r="BM169"/>
      <c r="BN169"/>
      <c r="BO169"/>
      <c r="BP169"/>
      <c r="BQ169"/>
      <c r="BR169"/>
      <c r="BS169"/>
      <c r="BT169" t="s">
        <v>3955</v>
      </c>
      <c r="BU169"/>
      <c r="BV169"/>
      <c r="BW169"/>
      <c r="BX169"/>
      <c r="BY169"/>
      <c r="BZ169"/>
      <c r="CA169"/>
      <c r="CB169"/>
      <c r="CC169"/>
      <c r="CD169"/>
      <c r="CE169"/>
      <c r="CF169"/>
      <c r="CG169"/>
      <c r="CH169"/>
      <c r="CI169"/>
      <c r="CJ169"/>
      <c r="CK169"/>
      <c r="CL169"/>
      <c r="CM169"/>
      <c r="CN169"/>
      <c r="CO169"/>
      <c r="CP169"/>
      <c r="CQ169"/>
      <c r="CR169"/>
      <c r="CS169" t="s">
        <v>3956</v>
      </c>
      <c r="CT169" t="s">
        <v>3957</v>
      </c>
      <c r="CU169"/>
      <c r="CV169"/>
      <c r="CW169"/>
      <c r="CX169"/>
      <c r="CY169"/>
      <c r="CZ169"/>
      <c r="DA169"/>
      <c r="DB169"/>
      <c r="DC169" t="s">
        <v>3958</v>
      </c>
      <c r="DD169"/>
      <c r="DE169"/>
      <c r="DF169"/>
      <c r="DG169"/>
      <c r="DH169"/>
      <c r="DI169"/>
      <c r="DJ169"/>
      <c r="DK169"/>
      <c r="DL169"/>
      <c r="DM169"/>
      <c r="DN169"/>
      <c r="DO169"/>
      <c r="DP169"/>
    </row>
    <row r="170" spans="33:120" ht="16.5" hidden="1" customHeight="1">
      <c r="AG170"/>
      <c r="AH170" s="138"/>
      <c r="AI170" s="138"/>
      <c r="AJ170" s="138"/>
      <c r="AK170" s="138"/>
      <c r="AL170" s="142" t="str">
        <f t="shared" si="4"/>
        <v/>
      </c>
      <c r="AM170" s="142" t="str">
        <f t="shared" si="5"/>
        <v/>
      </c>
      <c r="AN170"/>
      <c r="AO170"/>
      <c r="AP170">
        <v>168</v>
      </c>
      <c r="AQ170"/>
      <c r="AR170"/>
      <c r="AS170"/>
      <c r="AT170"/>
      <c r="AU170"/>
      <c r="AV170"/>
      <c r="AW170"/>
      <c r="AX170"/>
      <c r="AY170"/>
      <c r="AZ170"/>
      <c r="BA170"/>
      <c r="BB170"/>
      <c r="BC170"/>
      <c r="BD170"/>
      <c r="BE170"/>
      <c r="BF170"/>
      <c r="BG170"/>
      <c r="BH170"/>
      <c r="BI170"/>
      <c r="BJ170" t="s">
        <v>3959</v>
      </c>
      <c r="BK170" t="s">
        <v>3960</v>
      </c>
      <c r="BL170"/>
      <c r="BM170"/>
      <c r="BN170"/>
      <c r="BO170"/>
      <c r="BP170"/>
      <c r="BQ170"/>
      <c r="BR170"/>
      <c r="BS170"/>
      <c r="BT170" t="s">
        <v>3961</v>
      </c>
      <c r="BU170"/>
      <c r="BV170"/>
      <c r="BW170"/>
      <c r="BX170"/>
      <c r="BY170"/>
      <c r="BZ170"/>
      <c r="CA170"/>
      <c r="CB170"/>
      <c r="CC170"/>
      <c r="CD170"/>
      <c r="CE170"/>
      <c r="CF170"/>
      <c r="CG170"/>
      <c r="CH170"/>
      <c r="CI170"/>
      <c r="CJ170"/>
      <c r="CK170"/>
      <c r="CL170"/>
      <c r="CM170"/>
      <c r="CN170"/>
      <c r="CO170"/>
      <c r="CP170"/>
      <c r="CQ170"/>
      <c r="CR170"/>
      <c r="CS170" t="s">
        <v>3962</v>
      </c>
      <c r="CT170" t="s">
        <v>3963</v>
      </c>
      <c r="CU170"/>
      <c r="CV170"/>
      <c r="CW170"/>
      <c r="CX170"/>
      <c r="CY170"/>
      <c r="CZ170"/>
      <c r="DA170"/>
      <c r="DB170"/>
      <c r="DC170" t="s">
        <v>3963</v>
      </c>
      <c r="DD170"/>
      <c r="DE170"/>
      <c r="DF170"/>
      <c r="DG170"/>
      <c r="DH170"/>
      <c r="DI170"/>
      <c r="DJ170"/>
      <c r="DK170"/>
      <c r="DL170"/>
      <c r="DM170"/>
      <c r="DN170"/>
      <c r="DO170"/>
      <c r="DP170"/>
    </row>
    <row r="171" spans="33:120" ht="16.5" hidden="1" customHeight="1">
      <c r="AG171"/>
      <c r="AH171" s="138"/>
      <c r="AI171" s="138"/>
      <c r="AJ171" s="138"/>
      <c r="AK171" s="138"/>
      <c r="AL171" s="142" t="str">
        <f t="shared" si="4"/>
        <v/>
      </c>
      <c r="AM171" s="142" t="str">
        <f t="shared" si="5"/>
        <v/>
      </c>
      <c r="AN171"/>
      <c r="AO171"/>
      <c r="AP171">
        <v>169</v>
      </c>
      <c r="AQ171"/>
      <c r="AR171"/>
      <c r="AS171"/>
      <c r="AT171"/>
      <c r="AU171"/>
      <c r="AV171"/>
      <c r="AW171"/>
      <c r="AX171"/>
      <c r="AY171"/>
      <c r="AZ171"/>
      <c r="BA171"/>
      <c r="BB171"/>
      <c r="BC171"/>
      <c r="BD171"/>
      <c r="BE171"/>
      <c r="BF171"/>
      <c r="BG171"/>
      <c r="BH171"/>
      <c r="BI171"/>
      <c r="BJ171" t="s">
        <v>3964</v>
      </c>
      <c r="BK171" t="s">
        <v>3965</v>
      </c>
      <c r="BL171"/>
      <c r="BM171"/>
      <c r="BN171"/>
      <c r="BO171"/>
      <c r="BP171"/>
      <c r="BQ171"/>
      <c r="BR171"/>
      <c r="BS171"/>
      <c r="BT171" t="s">
        <v>3966</v>
      </c>
      <c r="BU171"/>
      <c r="BV171"/>
      <c r="BW171"/>
      <c r="BX171"/>
      <c r="BY171"/>
      <c r="BZ171"/>
      <c r="CA171"/>
      <c r="CB171"/>
      <c r="CC171"/>
      <c r="CD171"/>
      <c r="CE171"/>
      <c r="CF171"/>
      <c r="CG171"/>
      <c r="CH171"/>
      <c r="CI171"/>
      <c r="CJ171"/>
      <c r="CK171"/>
      <c r="CL171"/>
      <c r="CM171"/>
      <c r="CN171"/>
      <c r="CO171"/>
      <c r="CP171"/>
      <c r="CQ171"/>
      <c r="CR171"/>
      <c r="CS171" t="s">
        <v>3967</v>
      </c>
      <c r="CT171" t="s">
        <v>3968</v>
      </c>
      <c r="CU171"/>
      <c r="CV171"/>
      <c r="CW171"/>
      <c r="CX171"/>
      <c r="CY171"/>
      <c r="CZ171"/>
      <c r="DA171"/>
      <c r="DB171"/>
      <c r="DC171" t="s">
        <v>3270</v>
      </c>
      <c r="DD171"/>
      <c r="DE171"/>
      <c r="DF171"/>
      <c r="DG171"/>
      <c r="DH171"/>
      <c r="DI171"/>
      <c r="DJ171"/>
      <c r="DK171"/>
      <c r="DL171"/>
      <c r="DM171"/>
      <c r="DN171"/>
      <c r="DO171"/>
      <c r="DP171"/>
    </row>
    <row r="172" spans="33:120" ht="16.5" hidden="1" customHeight="1">
      <c r="AG172"/>
      <c r="AH172" s="138"/>
      <c r="AI172" s="138"/>
      <c r="AJ172" s="138"/>
      <c r="AK172" s="138"/>
      <c r="AL172" s="142" t="str">
        <f t="shared" si="4"/>
        <v/>
      </c>
      <c r="AM172" s="142" t="str">
        <f t="shared" si="5"/>
        <v/>
      </c>
      <c r="AN172"/>
      <c r="AO172"/>
      <c r="AP172">
        <v>170</v>
      </c>
      <c r="AQ172"/>
      <c r="AR172"/>
      <c r="AS172"/>
      <c r="AT172"/>
      <c r="AU172"/>
      <c r="AV172"/>
      <c r="AW172"/>
      <c r="AX172"/>
      <c r="AY172"/>
      <c r="AZ172"/>
      <c r="BA172"/>
      <c r="BB172"/>
      <c r="BC172"/>
      <c r="BD172"/>
      <c r="BE172"/>
      <c r="BF172"/>
      <c r="BG172"/>
      <c r="BH172"/>
      <c r="BI172"/>
      <c r="BJ172" t="s">
        <v>3969</v>
      </c>
      <c r="BK172" t="s">
        <v>3970</v>
      </c>
      <c r="BL172"/>
      <c r="BM172"/>
      <c r="BN172"/>
      <c r="BO172"/>
      <c r="BP172"/>
      <c r="BQ172"/>
      <c r="BR172"/>
      <c r="BS172"/>
      <c r="BT172" t="s">
        <v>3971</v>
      </c>
      <c r="BU172"/>
      <c r="BV172"/>
      <c r="BW172"/>
      <c r="BX172"/>
      <c r="BY172"/>
      <c r="BZ172"/>
      <c r="CA172"/>
      <c r="CB172"/>
      <c r="CC172"/>
      <c r="CD172"/>
      <c r="CE172"/>
      <c r="CF172"/>
      <c r="CG172"/>
      <c r="CH172"/>
      <c r="CI172"/>
      <c r="CJ172"/>
      <c r="CK172"/>
      <c r="CL172"/>
      <c r="CM172"/>
      <c r="CN172"/>
      <c r="CO172"/>
      <c r="CP172"/>
      <c r="CQ172"/>
      <c r="CR172"/>
      <c r="CS172" t="s">
        <v>3972</v>
      </c>
      <c r="CT172" t="s">
        <v>3973</v>
      </c>
      <c r="CU172"/>
      <c r="CV172"/>
      <c r="CW172"/>
      <c r="CX172"/>
      <c r="CY172"/>
      <c r="CZ172"/>
      <c r="DA172"/>
      <c r="DB172"/>
      <c r="DC172" t="s">
        <v>3974</v>
      </c>
      <c r="DD172"/>
      <c r="DE172"/>
      <c r="DF172"/>
      <c r="DG172"/>
      <c r="DH172"/>
      <c r="DI172"/>
      <c r="DJ172"/>
      <c r="DK172"/>
      <c r="DL172"/>
      <c r="DM172"/>
      <c r="DN172"/>
      <c r="DO172"/>
      <c r="DP172"/>
    </row>
    <row r="173" spans="33:120" ht="16.5" hidden="1" customHeight="1">
      <c r="AG173"/>
      <c r="AH173" s="138"/>
      <c r="AI173" s="138"/>
      <c r="AJ173" s="138"/>
      <c r="AK173" s="138"/>
      <c r="AL173" s="142" t="str">
        <f t="shared" si="4"/>
        <v/>
      </c>
      <c r="AM173" s="142" t="str">
        <f t="shared" si="5"/>
        <v/>
      </c>
      <c r="AN173"/>
      <c r="AO173"/>
      <c r="AP173">
        <v>171</v>
      </c>
      <c r="AQ173"/>
      <c r="AR173"/>
      <c r="AS173"/>
      <c r="AT173"/>
      <c r="AU173"/>
      <c r="AV173"/>
      <c r="AW173"/>
      <c r="AX173"/>
      <c r="AY173"/>
      <c r="AZ173"/>
      <c r="BA173"/>
      <c r="BB173"/>
      <c r="BC173"/>
      <c r="BD173"/>
      <c r="BE173"/>
      <c r="BF173"/>
      <c r="BG173"/>
      <c r="BH173"/>
      <c r="BI173"/>
      <c r="BJ173" t="s">
        <v>3975</v>
      </c>
      <c r="BK173" t="s">
        <v>3976</v>
      </c>
      <c r="BL173"/>
      <c r="BM173"/>
      <c r="BN173"/>
      <c r="BO173"/>
      <c r="BP173"/>
      <c r="BQ173"/>
      <c r="BR173"/>
      <c r="BS173"/>
      <c r="BT173" t="s">
        <v>3977</v>
      </c>
      <c r="BU173"/>
      <c r="BV173"/>
      <c r="BW173"/>
      <c r="BX173"/>
      <c r="BY173"/>
      <c r="BZ173"/>
      <c r="CA173"/>
      <c r="CB173"/>
      <c r="CC173"/>
      <c r="CD173"/>
      <c r="CE173"/>
      <c r="CF173"/>
      <c r="CG173"/>
      <c r="CH173"/>
      <c r="CI173"/>
      <c r="CJ173"/>
      <c r="CK173"/>
      <c r="CL173"/>
      <c r="CM173"/>
      <c r="CN173"/>
      <c r="CO173"/>
      <c r="CP173"/>
      <c r="CQ173"/>
      <c r="CR173"/>
      <c r="CS173" t="s">
        <v>3978</v>
      </c>
      <c r="CT173" t="s">
        <v>3979</v>
      </c>
      <c r="CU173"/>
      <c r="CV173"/>
      <c r="CW173"/>
      <c r="CX173"/>
      <c r="CY173"/>
      <c r="CZ173"/>
      <c r="DA173"/>
      <c r="DB173"/>
      <c r="DC173" t="s">
        <v>3980</v>
      </c>
      <c r="DD173"/>
      <c r="DE173"/>
      <c r="DF173"/>
      <c r="DG173"/>
      <c r="DH173"/>
      <c r="DI173"/>
      <c r="DJ173"/>
      <c r="DK173"/>
      <c r="DL173"/>
      <c r="DM173"/>
      <c r="DN173"/>
      <c r="DO173"/>
      <c r="DP173"/>
    </row>
    <row r="174" spans="33:120" ht="16.5" hidden="1" customHeight="1">
      <c r="AG174"/>
      <c r="AH174" s="138"/>
      <c r="AI174" s="138"/>
      <c r="AJ174" s="138"/>
      <c r="AK174" s="138"/>
      <c r="AL174" s="142" t="str">
        <f t="shared" si="4"/>
        <v/>
      </c>
      <c r="AM174" s="142" t="str">
        <f t="shared" si="5"/>
        <v/>
      </c>
      <c r="AN174"/>
      <c r="AO174"/>
      <c r="AP174">
        <v>172</v>
      </c>
      <c r="AQ174"/>
      <c r="AR174"/>
      <c r="AS174"/>
      <c r="AT174"/>
      <c r="AU174"/>
      <c r="AV174"/>
      <c r="AW174"/>
      <c r="AX174"/>
      <c r="AY174"/>
      <c r="AZ174"/>
      <c r="BA174"/>
      <c r="BB174"/>
      <c r="BC174"/>
      <c r="BD174"/>
      <c r="BE174"/>
      <c r="BF174"/>
      <c r="BG174"/>
      <c r="BH174"/>
      <c r="BI174"/>
      <c r="BJ174" t="s">
        <v>3981</v>
      </c>
      <c r="BK174" t="s">
        <v>3982</v>
      </c>
      <c r="BL174"/>
      <c r="BM174"/>
      <c r="BN174"/>
      <c r="BO174"/>
      <c r="BP174"/>
      <c r="BQ174"/>
      <c r="BR174"/>
      <c r="BS174"/>
      <c r="BT174" t="s">
        <v>3983</v>
      </c>
      <c r="BU174"/>
      <c r="BV174"/>
      <c r="BW174"/>
      <c r="BX174"/>
      <c r="BY174"/>
      <c r="BZ174"/>
      <c r="CA174"/>
      <c r="CB174"/>
      <c r="CC174"/>
      <c r="CD174"/>
      <c r="CE174"/>
      <c r="CF174"/>
      <c r="CG174"/>
      <c r="CH174"/>
      <c r="CI174"/>
      <c r="CJ174"/>
      <c r="CK174"/>
      <c r="CL174"/>
      <c r="CM174"/>
      <c r="CN174"/>
      <c r="CO174"/>
      <c r="CP174"/>
      <c r="CQ174"/>
      <c r="CR174"/>
      <c r="CS174" t="s">
        <v>3984</v>
      </c>
      <c r="CT174" t="s">
        <v>3985</v>
      </c>
      <c r="CU174"/>
      <c r="CV174"/>
      <c r="CW174"/>
      <c r="CX174"/>
      <c r="CY174"/>
      <c r="CZ174"/>
      <c r="DA174"/>
      <c r="DB174"/>
      <c r="DC174" t="s">
        <v>3986</v>
      </c>
      <c r="DD174"/>
      <c r="DE174"/>
      <c r="DF174"/>
      <c r="DG174"/>
      <c r="DH174"/>
      <c r="DI174"/>
      <c r="DJ174"/>
      <c r="DK174"/>
      <c r="DL174"/>
      <c r="DM174"/>
      <c r="DN174"/>
      <c r="DO174"/>
      <c r="DP174"/>
    </row>
    <row r="175" spans="33:120" ht="16.5" hidden="1" customHeight="1">
      <c r="AG175"/>
      <c r="AH175" s="138"/>
      <c r="AI175" s="138"/>
      <c r="AJ175" s="138"/>
      <c r="AK175" s="138"/>
      <c r="AL175" s="142" t="str">
        <f t="shared" si="4"/>
        <v/>
      </c>
      <c r="AM175" s="142" t="str">
        <f t="shared" si="5"/>
        <v/>
      </c>
      <c r="AN175"/>
      <c r="AO175"/>
      <c r="AP175">
        <v>173</v>
      </c>
      <c r="AQ175"/>
      <c r="AR175"/>
      <c r="AS175"/>
      <c r="AT175"/>
      <c r="AU175"/>
      <c r="AV175"/>
      <c r="AW175"/>
      <c r="AX175"/>
      <c r="AY175"/>
      <c r="AZ175"/>
      <c r="BA175"/>
      <c r="BB175"/>
      <c r="BC175"/>
      <c r="BD175"/>
      <c r="BE175"/>
      <c r="BF175"/>
      <c r="BG175"/>
      <c r="BH175"/>
      <c r="BI175"/>
      <c r="BJ175" t="s">
        <v>3987</v>
      </c>
      <c r="BK175" t="s">
        <v>3988</v>
      </c>
      <c r="BL175"/>
      <c r="BM175"/>
      <c r="BN175"/>
      <c r="BO175"/>
      <c r="BP175"/>
      <c r="BQ175"/>
      <c r="BR175"/>
      <c r="BS175"/>
      <c r="BT175" t="s">
        <v>3989</v>
      </c>
      <c r="BU175"/>
      <c r="BV175"/>
      <c r="BW175"/>
      <c r="BX175"/>
      <c r="BY175"/>
      <c r="BZ175"/>
      <c r="CA175"/>
      <c r="CB175"/>
      <c r="CC175"/>
      <c r="CD175"/>
      <c r="CE175"/>
      <c r="CF175"/>
      <c r="CG175"/>
      <c r="CH175"/>
      <c r="CI175"/>
      <c r="CJ175"/>
      <c r="CK175"/>
      <c r="CL175"/>
      <c r="CM175"/>
      <c r="CN175"/>
      <c r="CO175"/>
      <c r="CP175"/>
      <c r="CQ175"/>
      <c r="CR175"/>
      <c r="CS175" t="s">
        <v>3990</v>
      </c>
      <c r="CT175" t="s">
        <v>3991</v>
      </c>
      <c r="CU175"/>
      <c r="CV175"/>
      <c r="CW175"/>
      <c r="CX175"/>
      <c r="CY175"/>
      <c r="CZ175"/>
      <c r="DA175"/>
      <c r="DB175"/>
      <c r="DC175" t="s">
        <v>3992</v>
      </c>
      <c r="DD175"/>
      <c r="DE175"/>
      <c r="DF175"/>
      <c r="DG175"/>
      <c r="DH175"/>
      <c r="DI175"/>
      <c r="DJ175"/>
      <c r="DK175"/>
      <c r="DL175"/>
      <c r="DM175"/>
      <c r="DN175"/>
      <c r="DO175"/>
      <c r="DP175"/>
    </row>
    <row r="176" spans="33:120" ht="16.5" hidden="1" customHeight="1">
      <c r="AG176"/>
      <c r="AH176" s="138"/>
      <c r="AI176" s="138"/>
      <c r="AJ176" s="138"/>
      <c r="AK176" s="138"/>
      <c r="AL176" s="142" t="str">
        <f t="shared" si="4"/>
        <v/>
      </c>
      <c r="AM176" s="142" t="str">
        <f t="shared" si="5"/>
        <v/>
      </c>
      <c r="AN176"/>
      <c r="AO176"/>
      <c r="AP176">
        <v>174</v>
      </c>
      <c r="AQ176"/>
      <c r="AR176"/>
      <c r="AS176"/>
      <c r="AT176"/>
      <c r="AU176"/>
      <c r="AV176"/>
      <c r="AW176"/>
      <c r="AX176"/>
      <c r="AY176"/>
      <c r="AZ176"/>
      <c r="BA176"/>
      <c r="BB176"/>
      <c r="BC176"/>
      <c r="BD176"/>
      <c r="BE176"/>
      <c r="BF176"/>
      <c r="BG176"/>
      <c r="BH176"/>
      <c r="BI176"/>
      <c r="BJ176" t="s">
        <v>3993</v>
      </c>
      <c r="BK176" t="s">
        <v>3994</v>
      </c>
      <c r="BL176"/>
      <c r="BM176"/>
      <c r="BN176"/>
      <c r="BO176"/>
      <c r="BP176"/>
      <c r="BQ176"/>
      <c r="BR176"/>
      <c r="BS176"/>
      <c r="BT176" t="s">
        <v>3995</v>
      </c>
      <c r="BU176"/>
      <c r="BV176"/>
      <c r="BW176"/>
      <c r="BX176"/>
      <c r="BY176"/>
      <c r="BZ176"/>
      <c r="CA176"/>
      <c r="CB176"/>
      <c r="CC176"/>
      <c r="CD176"/>
      <c r="CE176"/>
      <c r="CF176"/>
      <c r="CG176"/>
      <c r="CH176"/>
      <c r="CI176"/>
      <c r="CJ176"/>
      <c r="CK176"/>
      <c r="CL176"/>
      <c r="CM176"/>
      <c r="CN176"/>
      <c r="CO176"/>
      <c r="CP176"/>
      <c r="CQ176"/>
      <c r="CR176"/>
      <c r="CS176" t="s">
        <v>3996</v>
      </c>
      <c r="CT176" t="s">
        <v>3997</v>
      </c>
      <c r="CU176"/>
      <c r="CV176"/>
      <c r="CW176"/>
      <c r="CX176"/>
      <c r="CY176"/>
      <c r="CZ176"/>
      <c r="DA176"/>
      <c r="DB176"/>
      <c r="DC176" t="s">
        <v>3998</v>
      </c>
      <c r="DD176"/>
      <c r="DE176"/>
      <c r="DF176"/>
      <c r="DG176"/>
      <c r="DH176"/>
      <c r="DI176"/>
      <c r="DJ176"/>
      <c r="DK176"/>
      <c r="DL176"/>
      <c r="DM176"/>
      <c r="DN176"/>
      <c r="DO176"/>
      <c r="DP176"/>
    </row>
    <row r="177" spans="33:120" ht="16.5" hidden="1" customHeight="1">
      <c r="AG177"/>
      <c r="AH177" s="138"/>
      <c r="AI177" s="138"/>
      <c r="AJ177" s="138"/>
      <c r="AK177" s="138"/>
      <c r="AL177" s="142" t="str">
        <f t="shared" si="4"/>
        <v/>
      </c>
      <c r="AM177" s="142" t="str">
        <f t="shared" si="5"/>
        <v/>
      </c>
      <c r="AN177"/>
      <c r="AO177"/>
      <c r="AP177">
        <v>175</v>
      </c>
      <c r="AQ177"/>
      <c r="AR177"/>
      <c r="AS177"/>
      <c r="AT177"/>
      <c r="AU177"/>
      <c r="AV177"/>
      <c r="AW177"/>
      <c r="AX177"/>
      <c r="AY177"/>
      <c r="AZ177"/>
      <c r="BA177"/>
      <c r="BB177"/>
      <c r="BC177"/>
      <c r="BD177"/>
      <c r="BE177"/>
      <c r="BF177"/>
      <c r="BG177"/>
      <c r="BH177"/>
      <c r="BI177"/>
      <c r="BJ177" t="s">
        <v>3999</v>
      </c>
      <c r="BK177" t="s">
        <v>4000</v>
      </c>
      <c r="BL177"/>
      <c r="BM177"/>
      <c r="BN177"/>
      <c r="BO177"/>
      <c r="BP177"/>
      <c r="BQ177"/>
      <c r="BR177"/>
      <c r="BS177"/>
      <c r="BT177" t="s">
        <v>4001</v>
      </c>
      <c r="BU177"/>
      <c r="BV177"/>
      <c r="BW177"/>
      <c r="BX177"/>
      <c r="BY177"/>
      <c r="BZ177"/>
      <c r="CA177"/>
      <c r="CB177"/>
      <c r="CC177"/>
      <c r="CD177"/>
      <c r="CE177"/>
      <c r="CF177"/>
      <c r="CG177"/>
      <c r="CH177"/>
      <c r="CI177"/>
      <c r="CJ177"/>
      <c r="CK177"/>
      <c r="CL177"/>
      <c r="CM177"/>
      <c r="CN177"/>
      <c r="CO177"/>
      <c r="CP177"/>
      <c r="CQ177"/>
      <c r="CR177"/>
      <c r="CS177" t="s">
        <v>4002</v>
      </c>
      <c r="CT177" t="s">
        <v>4003</v>
      </c>
      <c r="CU177"/>
      <c r="CV177"/>
      <c r="CW177"/>
      <c r="CX177"/>
      <c r="CY177"/>
      <c r="CZ177"/>
      <c r="DA177"/>
      <c r="DB177"/>
      <c r="DC177" t="s">
        <v>1976</v>
      </c>
      <c r="DD177"/>
      <c r="DE177"/>
      <c r="DF177"/>
      <c r="DG177"/>
      <c r="DH177"/>
      <c r="DI177"/>
      <c r="DJ177"/>
      <c r="DK177"/>
      <c r="DL177"/>
      <c r="DM177"/>
      <c r="DN177"/>
      <c r="DO177"/>
      <c r="DP177"/>
    </row>
    <row r="178" spans="33:120" ht="16.5" hidden="1" customHeight="1">
      <c r="AG178"/>
      <c r="AH178" s="138"/>
      <c r="AI178" s="138"/>
      <c r="AJ178" s="138"/>
      <c r="AK178" s="138"/>
      <c r="AL178" s="142" t="str">
        <f t="shared" si="4"/>
        <v/>
      </c>
      <c r="AM178" s="142" t="str">
        <f t="shared" si="5"/>
        <v/>
      </c>
      <c r="AN178"/>
      <c r="AO178"/>
      <c r="AP178">
        <v>176</v>
      </c>
      <c r="AQ178"/>
      <c r="AR178"/>
      <c r="AS178"/>
      <c r="AT178"/>
      <c r="AU178"/>
      <c r="AV178"/>
      <c r="AW178"/>
      <c r="AX178"/>
      <c r="AY178"/>
      <c r="AZ178"/>
      <c r="BA178"/>
      <c r="BB178"/>
      <c r="BC178"/>
      <c r="BD178"/>
      <c r="BE178"/>
      <c r="BF178"/>
      <c r="BG178"/>
      <c r="BH178"/>
      <c r="BI178"/>
      <c r="BJ178" t="s">
        <v>4004</v>
      </c>
      <c r="BK178" t="s">
        <v>4005</v>
      </c>
      <c r="BL178"/>
      <c r="BM178"/>
      <c r="BN178"/>
      <c r="BO178"/>
      <c r="BP178"/>
      <c r="BQ178"/>
      <c r="BR178"/>
      <c r="BS178"/>
      <c r="BT178" t="s">
        <v>4006</v>
      </c>
      <c r="BU178"/>
      <c r="BV178"/>
      <c r="BW178"/>
      <c r="BX178"/>
      <c r="BY178"/>
      <c r="BZ178"/>
      <c r="CA178"/>
      <c r="CB178"/>
      <c r="CC178"/>
      <c r="CD178"/>
      <c r="CE178"/>
      <c r="CF178"/>
      <c r="CG178"/>
      <c r="CH178"/>
      <c r="CI178"/>
      <c r="CJ178"/>
      <c r="CK178"/>
      <c r="CL178"/>
      <c r="CM178"/>
      <c r="CN178"/>
      <c r="CO178"/>
      <c r="CP178"/>
      <c r="CQ178"/>
      <c r="CR178"/>
      <c r="CS178" t="s">
        <v>4007</v>
      </c>
      <c r="CT178" t="s">
        <v>4008</v>
      </c>
      <c r="CU178"/>
      <c r="CV178"/>
      <c r="CW178"/>
      <c r="CX178"/>
      <c r="CY178"/>
      <c r="CZ178"/>
      <c r="DA178"/>
      <c r="DB178"/>
      <c r="DC178" t="s">
        <v>4009</v>
      </c>
      <c r="DD178"/>
      <c r="DE178"/>
      <c r="DF178"/>
      <c r="DG178"/>
      <c r="DH178"/>
      <c r="DI178"/>
      <c r="DJ178"/>
      <c r="DK178"/>
      <c r="DL178"/>
      <c r="DM178"/>
      <c r="DN178"/>
      <c r="DO178"/>
      <c r="DP178"/>
    </row>
    <row r="179" spans="33:120" ht="16.5" hidden="1" customHeight="1">
      <c r="AG179"/>
      <c r="AH179" s="138"/>
      <c r="AI179" s="138"/>
      <c r="AJ179" s="138"/>
      <c r="AK179" s="138"/>
      <c r="AL179" s="142" t="str">
        <f t="shared" si="4"/>
        <v/>
      </c>
      <c r="AM179" s="142" t="str">
        <f t="shared" si="5"/>
        <v/>
      </c>
      <c r="AN179"/>
      <c r="AO179"/>
      <c r="AP179">
        <v>177</v>
      </c>
      <c r="AQ179"/>
      <c r="AR179"/>
      <c r="AS179"/>
      <c r="AT179"/>
      <c r="AU179"/>
      <c r="AV179"/>
      <c r="AW179"/>
      <c r="AX179"/>
      <c r="AY179"/>
      <c r="AZ179"/>
      <c r="BA179"/>
      <c r="BB179"/>
      <c r="BC179"/>
      <c r="BD179"/>
      <c r="BE179"/>
      <c r="BF179"/>
      <c r="BG179"/>
      <c r="BH179"/>
      <c r="BI179"/>
      <c r="BJ179" t="s">
        <v>4010</v>
      </c>
      <c r="BK179" t="s">
        <v>4011</v>
      </c>
      <c r="BL179"/>
      <c r="BM179"/>
      <c r="BN179"/>
      <c r="BO179"/>
      <c r="BP179"/>
      <c r="BQ179"/>
      <c r="BR179"/>
      <c r="BS179"/>
      <c r="BT179" t="s">
        <v>4012</v>
      </c>
      <c r="BU179"/>
      <c r="BV179"/>
      <c r="BW179"/>
      <c r="BX179"/>
      <c r="BY179"/>
      <c r="BZ179"/>
      <c r="CA179"/>
      <c r="CB179"/>
      <c r="CC179"/>
      <c r="CD179"/>
      <c r="CE179"/>
      <c r="CF179"/>
      <c r="CG179"/>
      <c r="CH179"/>
      <c r="CI179"/>
      <c r="CJ179"/>
      <c r="CK179"/>
      <c r="CL179"/>
      <c r="CM179"/>
      <c r="CN179"/>
      <c r="CO179"/>
      <c r="CP179"/>
      <c r="CQ179"/>
      <c r="CR179"/>
      <c r="CS179" t="s">
        <v>4013</v>
      </c>
      <c r="CT179" t="s">
        <v>4014</v>
      </c>
      <c r="CU179"/>
      <c r="CV179"/>
      <c r="CW179"/>
      <c r="CX179"/>
      <c r="CY179"/>
      <c r="CZ179"/>
      <c r="DA179"/>
      <c r="DB179"/>
      <c r="DC179" t="s">
        <v>4015</v>
      </c>
      <c r="DD179"/>
      <c r="DE179"/>
      <c r="DF179"/>
      <c r="DG179"/>
      <c r="DH179"/>
      <c r="DI179"/>
      <c r="DJ179"/>
      <c r="DK179"/>
      <c r="DL179"/>
      <c r="DM179"/>
      <c r="DN179"/>
      <c r="DO179"/>
      <c r="DP179"/>
    </row>
    <row r="180" spans="33:120" ht="16.5" hidden="1" customHeight="1">
      <c r="AG180"/>
      <c r="AH180" s="138"/>
      <c r="AI180" s="138"/>
      <c r="AJ180" s="138"/>
      <c r="AK180" s="138"/>
      <c r="AL180" s="142" t="str">
        <f t="shared" si="4"/>
        <v/>
      </c>
      <c r="AM180" s="142" t="str">
        <f t="shared" si="5"/>
        <v/>
      </c>
      <c r="AN180"/>
      <c r="AO180"/>
      <c r="AP180">
        <v>178</v>
      </c>
      <c r="AQ180"/>
      <c r="AR180"/>
      <c r="AS180"/>
      <c r="AT180"/>
      <c r="AU180"/>
      <c r="AV180"/>
      <c r="AW180"/>
      <c r="AX180"/>
      <c r="AY180"/>
      <c r="AZ180"/>
      <c r="BA180"/>
      <c r="BB180"/>
      <c r="BC180"/>
      <c r="BD180"/>
      <c r="BE180"/>
      <c r="BF180"/>
      <c r="BG180"/>
      <c r="BH180"/>
      <c r="BI180"/>
      <c r="BJ180" t="s">
        <v>4016</v>
      </c>
      <c r="BK180" t="s">
        <v>4017</v>
      </c>
      <c r="BL180"/>
      <c r="BM180"/>
      <c r="BN180"/>
      <c r="BO180"/>
      <c r="BP180"/>
      <c r="BQ180"/>
      <c r="BR180"/>
      <c r="BS180"/>
      <c r="BT180" t="s">
        <v>4018</v>
      </c>
      <c r="BU180"/>
      <c r="BV180"/>
      <c r="BW180"/>
      <c r="BX180"/>
      <c r="BY180"/>
      <c r="BZ180"/>
      <c r="CA180"/>
      <c r="CB180"/>
      <c r="CC180"/>
      <c r="CD180"/>
      <c r="CE180"/>
      <c r="CF180"/>
      <c r="CG180"/>
      <c r="CH180"/>
      <c r="CI180"/>
      <c r="CJ180"/>
      <c r="CK180"/>
      <c r="CL180"/>
      <c r="CM180"/>
      <c r="CN180"/>
      <c r="CO180"/>
      <c r="CP180"/>
      <c r="CQ180"/>
      <c r="CR180"/>
      <c r="CS180" t="s">
        <v>4019</v>
      </c>
      <c r="CT180" t="s">
        <v>4020</v>
      </c>
      <c r="CU180"/>
      <c r="CV180"/>
      <c r="CW180"/>
      <c r="CX180"/>
      <c r="CY180"/>
      <c r="CZ180"/>
      <c r="DA180"/>
      <c r="DB180"/>
      <c r="DC180" t="s">
        <v>4021</v>
      </c>
      <c r="DD180"/>
      <c r="DE180"/>
      <c r="DF180"/>
      <c r="DG180"/>
      <c r="DH180"/>
      <c r="DI180"/>
      <c r="DJ180"/>
      <c r="DK180"/>
      <c r="DL180"/>
      <c r="DM180"/>
      <c r="DN180"/>
      <c r="DO180"/>
      <c r="DP180"/>
    </row>
    <row r="181" spans="33:120" ht="16.5" hidden="1" customHeight="1">
      <c r="AG181"/>
      <c r="AH181" s="138"/>
      <c r="AI181" s="138"/>
      <c r="AJ181" s="138"/>
      <c r="AK181" s="138"/>
      <c r="AL181" s="142" t="str">
        <f t="shared" si="4"/>
        <v/>
      </c>
      <c r="AM181" s="142" t="str">
        <f t="shared" si="5"/>
        <v/>
      </c>
      <c r="AN181"/>
      <c r="AO181"/>
      <c r="AP181">
        <v>179</v>
      </c>
      <c r="AQ181"/>
      <c r="AR181"/>
      <c r="AS181"/>
      <c r="AT181"/>
      <c r="AU181"/>
      <c r="AV181"/>
      <c r="AW181"/>
      <c r="AX181"/>
      <c r="AY181"/>
      <c r="AZ181"/>
      <c r="BA181"/>
      <c r="BB181"/>
      <c r="BC181"/>
      <c r="BD181"/>
      <c r="BE181"/>
      <c r="BF181"/>
      <c r="BG181"/>
      <c r="BH181"/>
      <c r="BI181"/>
      <c r="BJ181" t="s">
        <v>4022</v>
      </c>
      <c r="BK181" t="s">
        <v>4023</v>
      </c>
      <c r="BL181"/>
      <c r="BM181"/>
      <c r="BN181"/>
      <c r="BO181"/>
      <c r="BP181"/>
      <c r="BQ181"/>
      <c r="BR181"/>
      <c r="BS181"/>
      <c r="BT181" t="s">
        <v>4024</v>
      </c>
      <c r="BU181"/>
      <c r="BV181"/>
      <c r="BW181"/>
      <c r="BX181"/>
      <c r="BY181"/>
      <c r="BZ181"/>
      <c r="CA181"/>
      <c r="CB181"/>
      <c r="CC181"/>
      <c r="CD181"/>
      <c r="CE181"/>
      <c r="CF181"/>
      <c r="CG181"/>
      <c r="CH181"/>
      <c r="CI181"/>
      <c r="CJ181"/>
      <c r="CK181"/>
      <c r="CL181"/>
      <c r="CM181"/>
      <c r="CN181"/>
      <c r="CO181"/>
      <c r="CP181"/>
      <c r="CQ181"/>
      <c r="CR181"/>
      <c r="CS181" t="s">
        <v>4025</v>
      </c>
      <c r="CT181" t="s">
        <v>4026</v>
      </c>
      <c r="CU181"/>
      <c r="CV181"/>
      <c r="CW181"/>
      <c r="CX181"/>
      <c r="CY181"/>
      <c r="CZ181"/>
      <c r="DA181"/>
      <c r="DB181"/>
      <c r="DC181" t="s">
        <v>4027</v>
      </c>
      <c r="DD181"/>
      <c r="DE181"/>
      <c r="DF181"/>
      <c r="DG181"/>
      <c r="DH181"/>
      <c r="DI181"/>
      <c r="DJ181"/>
      <c r="DK181"/>
      <c r="DL181"/>
      <c r="DM181"/>
      <c r="DN181"/>
      <c r="DO181"/>
      <c r="DP181"/>
    </row>
    <row r="182" spans="33:120" ht="16.5" hidden="1" customHeight="1">
      <c r="AG182"/>
      <c r="AH182" s="138"/>
      <c r="AI182" s="138"/>
      <c r="AJ182" s="138"/>
      <c r="AK182" s="138"/>
      <c r="AL182" s="142" t="str">
        <f t="shared" si="4"/>
        <v/>
      </c>
      <c r="AM182" s="142" t="str">
        <f t="shared" si="5"/>
        <v/>
      </c>
      <c r="AN182"/>
      <c r="AO182"/>
      <c r="AP182">
        <v>180</v>
      </c>
      <c r="AQ182"/>
      <c r="AR182"/>
      <c r="AS182"/>
      <c r="AT182"/>
      <c r="AU182"/>
      <c r="AV182"/>
      <c r="AW182"/>
      <c r="AX182"/>
      <c r="AY182"/>
      <c r="AZ182"/>
      <c r="BA182"/>
      <c r="BB182"/>
      <c r="BC182"/>
      <c r="BD182"/>
      <c r="BE182"/>
      <c r="BF182"/>
      <c r="BG182"/>
      <c r="BH182"/>
      <c r="BI182"/>
      <c r="BJ182" t="s">
        <v>4028</v>
      </c>
      <c r="BK182" t="s">
        <v>4029</v>
      </c>
      <c r="BL182"/>
      <c r="BM182"/>
      <c r="BN182"/>
      <c r="BO182"/>
      <c r="BP182"/>
      <c r="BQ182"/>
      <c r="BR182"/>
      <c r="BS182"/>
      <c r="BT182" t="s">
        <v>4030</v>
      </c>
      <c r="BU182"/>
      <c r="BV182"/>
      <c r="BW182"/>
      <c r="BX182"/>
      <c r="BY182"/>
      <c r="BZ182"/>
      <c r="CA182"/>
      <c r="CB182"/>
      <c r="CC182"/>
      <c r="CD182"/>
      <c r="CE182"/>
      <c r="CF182"/>
      <c r="CG182"/>
      <c r="CH182"/>
      <c r="CI182"/>
      <c r="CJ182"/>
      <c r="CK182"/>
      <c r="CL182"/>
      <c r="CM182"/>
      <c r="CN182"/>
      <c r="CO182"/>
      <c r="CP182"/>
      <c r="CQ182"/>
      <c r="CR182"/>
      <c r="CS182" t="s">
        <v>4031</v>
      </c>
      <c r="CT182" t="s">
        <v>4032</v>
      </c>
      <c r="CU182"/>
      <c r="CV182"/>
      <c r="CW182"/>
      <c r="CX182"/>
      <c r="CY182"/>
      <c r="CZ182"/>
      <c r="DA182"/>
      <c r="DB182"/>
      <c r="DC182" t="s">
        <v>4033</v>
      </c>
      <c r="DD182"/>
      <c r="DE182"/>
      <c r="DF182"/>
      <c r="DG182"/>
      <c r="DH182"/>
      <c r="DI182"/>
      <c r="DJ182"/>
      <c r="DK182"/>
      <c r="DL182"/>
      <c r="DM182"/>
      <c r="DN182"/>
      <c r="DO182"/>
      <c r="DP182"/>
    </row>
    <row r="183" spans="33:120" ht="16.5" hidden="1" customHeight="1">
      <c r="AG183"/>
      <c r="AH183" s="138"/>
      <c r="AI183" s="138"/>
      <c r="AJ183" s="138"/>
      <c r="AK183" s="138"/>
      <c r="AL183" s="142" t="str">
        <f t="shared" si="4"/>
        <v/>
      </c>
      <c r="AM183" s="142" t="str">
        <f t="shared" si="5"/>
        <v/>
      </c>
      <c r="AN183"/>
      <c r="AO183"/>
      <c r="AP183">
        <v>181</v>
      </c>
      <c r="AQ183"/>
      <c r="AR183"/>
      <c r="AS183"/>
      <c r="AT183"/>
      <c r="AU183"/>
      <c r="AV183"/>
      <c r="AW183"/>
      <c r="AX183"/>
      <c r="AY183"/>
      <c r="AZ183"/>
      <c r="BA183"/>
      <c r="BB183"/>
      <c r="BC183"/>
      <c r="BD183"/>
      <c r="BE183"/>
      <c r="BF183"/>
      <c r="BG183"/>
      <c r="BH183"/>
      <c r="BI183"/>
      <c r="BJ183" t="s">
        <v>4034</v>
      </c>
      <c r="BK183" t="s">
        <v>4035</v>
      </c>
      <c r="BL183"/>
      <c r="BM183"/>
      <c r="BN183"/>
      <c r="BO183"/>
      <c r="BP183"/>
      <c r="BQ183"/>
      <c r="BR183"/>
      <c r="BS183"/>
      <c r="BT183" t="s">
        <v>4036</v>
      </c>
      <c r="BU183"/>
      <c r="BV183"/>
      <c r="BW183"/>
      <c r="BX183"/>
      <c r="BY183"/>
      <c r="BZ183"/>
      <c r="CA183"/>
      <c r="CB183"/>
      <c r="CC183"/>
      <c r="CD183"/>
      <c r="CE183"/>
      <c r="CF183"/>
      <c r="CG183"/>
      <c r="CH183"/>
      <c r="CI183"/>
      <c r="CJ183"/>
      <c r="CK183"/>
      <c r="CL183"/>
      <c r="CM183"/>
      <c r="CN183"/>
      <c r="CO183"/>
      <c r="CP183"/>
      <c r="CQ183"/>
      <c r="CR183"/>
      <c r="CS183" t="s">
        <v>4037</v>
      </c>
      <c r="CT183" t="s">
        <v>4038</v>
      </c>
      <c r="CU183"/>
      <c r="CV183"/>
      <c r="CW183"/>
      <c r="CX183"/>
      <c r="CY183"/>
      <c r="CZ183"/>
      <c r="DA183"/>
      <c r="DB183"/>
      <c r="DC183" t="s">
        <v>4039</v>
      </c>
      <c r="DD183"/>
      <c r="DE183"/>
      <c r="DF183"/>
      <c r="DG183"/>
      <c r="DH183"/>
      <c r="DI183"/>
      <c r="DJ183"/>
      <c r="DK183"/>
      <c r="DL183"/>
      <c r="DM183"/>
      <c r="DN183"/>
      <c r="DO183"/>
      <c r="DP183"/>
    </row>
    <row r="184" spans="33:120" ht="16.5" hidden="1" customHeight="1">
      <c r="AG184"/>
      <c r="AH184" s="138"/>
      <c r="AI184" s="138"/>
      <c r="AJ184" s="138"/>
      <c r="AK184" s="138"/>
      <c r="AL184" s="142" t="str">
        <f t="shared" si="4"/>
        <v/>
      </c>
      <c r="AM184" s="142" t="str">
        <f t="shared" si="5"/>
        <v/>
      </c>
      <c r="AN184"/>
      <c r="AO184"/>
      <c r="AP184">
        <v>182</v>
      </c>
      <c r="AQ184"/>
      <c r="AR184"/>
      <c r="AS184"/>
      <c r="AT184"/>
      <c r="AU184"/>
      <c r="AV184"/>
      <c r="AW184"/>
      <c r="AX184"/>
      <c r="AY184"/>
      <c r="AZ184"/>
      <c r="BA184"/>
      <c r="BB184"/>
      <c r="BC184"/>
      <c r="BD184"/>
      <c r="BE184"/>
      <c r="BF184"/>
      <c r="BG184"/>
      <c r="BH184"/>
      <c r="BI184"/>
      <c r="BJ184" t="s">
        <v>4040</v>
      </c>
      <c r="BK184" t="s">
        <v>4041</v>
      </c>
      <c r="BL184"/>
      <c r="BM184"/>
      <c r="BN184"/>
      <c r="BO184"/>
      <c r="BP184"/>
      <c r="BQ184"/>
      <c r="BR184"/>
      <c r="BS184"/>
      <c r="BT184" t="s">
        <v>4042</v>
      </c>
      <c r="BU184"/>
      <c r="BV184"/>
      <c r="BW184"/>
      <c r="BX184"/>
      <c r="BY184"/>
      <c r="BZ184"/>
      <c r="CA184"/>
      <c r="CB184"/>
      <c r="CC184"/>
      <c r="CD184"/>
      <c r="CE184"/>
      <c r="CF184"/>
      <c r="CG184"/>
      <c r="CH184"/>
      <c r="CI184"/>
      <c r="CJ184"/>
      <c r="CK184"/>
      <c r="CL184"/>
      <c r="CM184"/>
      <c r="CN184"/>
      <c r="CO184"/>
      <c r="CP184"/>
      <c r="CQ184"/>
      <c r="CR184"/>
      <c r="CS184" t="s">
        <v>4043</v>
      </c>
      <c r="CT184" t="s">
        <v>4044</v>
      </c>
      <c r="CU184"/>
      <c r="CV184"/>
      <c r="CW184"/>
      <c r="CX184"/>
      <c r="CY184"/>
      <c r="CZ184"/>
      <c r="DA184"/>
      <c r="DB184"/>
      <c r="DC184" t="s">
        <v>4045</v>
      </c>
      <c r="DD184"/>
      <c r="DE184"/>
      <c r="DF184"/>
      <c r="DG184"/>
      <c r="DH184"/>
      <c r="DI184"/>
      <c r="DJ184"/>
      <c r="DK184"/>
      <c r="DL184"/>
      <c r="DM184"/>
      <c r="DN184"/>
      <c r="DO184"/>
      <c r="DP184"/>
    </row>
    <row r="185" spans="33:120" ht="16.5" hidden="1" customHeight="1">
      <c r="AG185"/>
      <c r="AH185" s="138"/>
      <c r="AI185" s="138"/>
      <c r="AJ185" s="138"/>
      <c r="AK185" s="138"/>
      <c r="AL185" s="142" t="str">
        <f t="shared" si="4"/>
        <v/>
      </c>
      <c r="AM185" s="142" t="str">
        <f t="shared" si="5"/>
        <v/>
      </c>
      <c r="AN185"/>
      <c r="AO185"/>
      <c r="AP185">
        <v>183</v>
      </c>
      <c r="AQ185"/>
      <c r="AR185"/>
      <c r="AS185"/>
      <c r="AT185"/>
      <c r="AU185"/>
      <c r="AV185"/>
      <c r="AW185"/>
      <c r="AX185"/>
      <c r="AY185"/>
      <c r="AZ185"/>
      <c r="BA185"/>
      <c r="BB185"/>
      <c r="BC185"/>
      <c r="BD185"/>
      <c r="BE185"/>
      <c r="BF185"/>
      <c r="BG185"/>
      <c r="BH185"/>
      <c r="BI185"/>
      <c r="BJ185" t="s">
        <v>4046</v>
      </c>
      <c r="BK185" t="s">
        <v>4047</v>
      </c>
      <c r="BL185"/>
      <c r="BM185"/>
      <c r="BN185"/>
      <c r="BO185"/>
      <c r="BP185"/>
      <c r="BQ185"/>
      <c r="BR185"/>
      <c r="BS185"/>
      <c r="BT185" t="s">
        <v>4048</v>
      </c>
      <c r="BU185"/>
      <c r="BV185"/>
      <c r="BW185"/>
      <c r="BX185"/>
      <c r="BY185"/>
      <c r="BZ185"/>
      <c r="CA185"/>
      <c r="CB185"/>
      <c r="CC185"/>
      <c r="CD185"/>
      <c r="CE185"/>
      <c r="CF185"/>
      <c r="CG185"/>
      <c r="CH185"/>
      <c r="CI185"/>
      <c r="CJ185"/>
      <c r="CK185"/>
      <c r="CL185"/>
      <c r="CM185"/>
      <c r="CN185"/>
      <c r="CO185"/>
      <c r="CP185"/>
      <c r="CQ185"/>
      <c r="CR185"/>
      <c r="CS185" t="s">
        <v>4049</v>
      </c>
      <c r="CT185" t="s">
        <v>4050</v>
      </c>
      <c r="CU185"/>
      <c r="CV185"/>
      <c r="CW185"/>
      <c r="CX185"/>
      <c r="CY185"/>
      <c r="CZ185"/>
      <c r="DA185"/>
      <c r="DB185"/>
      <c r="DC185" t="s">
        <v>4051</v>
      </c>
      <c r="DD185"/>
      <c r="DE185"/>
      <c r="DF185"/>
      <c r="DG185"/>
      <c r="DH185"/>
      <c r="DI185"/>
      <c r="DJ185"/>
      <c r="DK185"/>
      <c r="DL185"/>
      <c r="DM185"/>
      <c r="DN185"/>
      <c r="DO185"/>
      <c r="DP185"/>
    </row>
    <row r="186" spans="33:120" ht="16.5" hidden="1" customHeight="1">
      <c r="AG186"/>
      <c r="AH186" s="138"/>
      <c r="AI186" s="138"/>
      <c r="AJ186" s="138"/>
      <c r="AK186" s="138"/>
      <c r="AL186" s="142" t="str">
        <f t="shared" si="4"/>
        <v/>
      </c>
      <c r="AM186" s="142" t="str">
        <f t="shared" si="5"/>
        <v/>
      </c>
      <c r="AN186"/>
      <c r="AO186"/>
      <c r="AP186">
        <v>184</v>
      </c>
      <c r="AQ186"/>
      <c r="AR186"/>
      <c r="AS186"/>
      <c r="AT186"/>
      <c r="AU186"/>
      <c r="AV186"/>
      <c r="AW186"/>
      <c r="AX186"/>
      <c r="AY186"/>
      <c r="AZ186"/>
      <c r="BA186"/>
      <c r="BB186"/>
      <c r="BC186"/>
      <c r="BD186"/>
      <c r="BE186"/>
      <c r="BF186"/>
      <c r="BG186"/>
      <c r="BH186"/>
      <c r="BI186"/>
      <c r="BJ186" t="s">
        <v>4052</v>
      </c>
      <c r="BK186" t="s">
        <v>4053</v>
      </c>
      <c r="BL186"/>
      <c r="BM186"/>
      <c r="BN186"/>
      <c r="BO186"/>
      <c r="BP186"/>
      <c r="BQ186"/>
      <c r="BR186"/>
      <c r="BS186"/>
      <c r="BT186" t="s">
        <v>4054</v>
      </c>
      <c r="BU186"/>
      <c r="BV186"/>
      <c r="BW186"/>
      <c r="BX186"/>
      <c r="BY186"/>
      <c r="BZ186"/>
      <c r="CA186"/>
      <c r="CB186"/>
      <c r="CC186"/>
      <c r="CD186"/>
      <c r="CE186"/>
      <c r="CF186"/>
      <c r="CG186"/>
      <c r="CH186"/>
      <c r="CI186"/>
      <c r="CJ186"/>
      <c r="CK186"/>
      <c r="CL186"/>
      <c r="CM186"/>
      <c r="CN186"/>
      <c r="CO186"/>
      <c r="CP186"/>
      <c r="CQ186"/>
      <c r="CR186"/>
      <c r="CS186" t="s">
        <v>4055</v>
      </c>
      <c r="CT186" t="s">
        <v>4056</v>
      </c>
      <c r="CU186"/>
      <c r="CV186"/>
      <c r="CW186"/>
      <c r="CX186"/>
      <c r="CY186"/>
      <c r="CZ186"/>
      <c r="DA186"/>
      <c r="DB186"/>
      <c r="DC186" t="s">
        <v>4057</v>
      </c>
      <c r="DD186"/>
      <c r="DE186"/>
      <c r="DF186"/>
      <c r="DG186"/>
      <c r="DH186"/>
      <c r="DI186"/>
      <c r="DJ186"/>
      <c r="DK186"/>
      <c r="DL186"/>
      <c r="DM186"/>
      <c r="DN186"/>
      <c r="DO186"/>
      <c r="DP186"/>
    </row>
    <row r="187" spans="33:120" ht="16.5" hidden="1" customHeight="1">
      <c r="AG187"/>
      <c r="AH187" s="138"/>
      <c r="AI187" s="138"/>
      <c r="AJ187" s="138"/>
      <c r="AK187" s="138"/>
      <c r="AL187" s="142" t="str">
        <f t="shared" si="4"/>
        <v/>
      </c>
      <c r="AM187" s="142" t="str">
        <f t="shared" si="5"/>
        <v/>
      </c>
      <c r="AN187"/>
      <c r="AO187"/>
      <c r="AP187">
        <v>185</v>
      </c>
      <c r="AQ187"/>
      <c r="AR187"/>
      <c r="AS187"/>
      <c r="AT187"/>
      <c r="AU187"/>
      <c r="AV187"/>
      <c r="AW187"/>
      <c r="AX187"/>
      <c r="AY187"/>
      <c r="AZ187"/>
      <c r="BA187"/>
      <c r="BB187"/>
      <c r="BC187"/>
      <c r="BD187"/>
      <c r="BE187"/>
      <c r="BF187"/>
      <c r="BG187"/>
      <c r="BH187"/>
      <c r="BI187"/>
      <c r="BJ187" t="s">
        <v>4058</v>
      </c>
      <c r="BK187" t="s">
        <v>4059</v>
      </c>
      <c r="BL187"/>
      <c r="BM187"/>
      <c r="BN187"/>
      <c r="BO187"/>
      <c r="BP187"/>
      <c r="BQ187"/>
      <c r="BR187"/>
      <c r="BS187"/>
      <c r="BT187" t="s">
        <v>4060</v>
      </c>
      <c r="BU187"/>
      <c r="BV187"/>
      <c r="BW187"/>
      <c r="BX187"/>
      <c r="BY187"/>
      <c r="BZ187"/>
      <c r="CA187"/>
      <c r="CB187"/>
      <c r="CC187"/>
      <c r="CD187"/>
      <c r="CE187"/>
      <c r="CF187"/>
      <c r="CG187"/>
      <c r="CH187"/>
      <c r="CI187"/>
      <c r="CJ187"/>
      <c r="CK187"/>
      <c r="CL187"/>
      <c r="CM187"/>
      <c r="CN187"/>
      <c r="CO187"/>
      <c r="CP187"/>
      <c r="CQ187"/>
      <c r="CR187"/>
      <c r="CS187" t="s">
        <v>4061</v>
      </c>
      <c r="CT187" t="s">
        <v>4062</v>
      </c>
      <c r="CU187"/>
      <c r="CV187"/>
      <c r="CW187"/>
      <c r="CX187"/>
      <c r="CY187"/>
      <c r="CZ187"/>
      <c r="DA187"/>
      <c r="DB187"/>
      <c r="DC187" t="s">
        <v>4063</v>
      </c>
      <c r="DD187"/>
      <c r="DE187"/>
      <c r="DF187"/>
      <c r="DG187"/>
      <c r="DH187"/>
      <c r="DI187"/>
      <c r="DJ187"/>
      <c r="DK187"/>
      <c r="DL187"/>
      <c r="DM187"/>
      <c r="DN187"/>
      <c r="DO187"/>
      <c r="DP187"/>
    </row>
    <row r="188" spans="33:120" ht="16.5" hidden="1" customHeight="1">
      <c r="AG188"/>
      <c r="AH188" s="138"/>
      <c r="AI188" s="138"/>
      <c r="AJ188" s="138"/>
      <c r="AK188" s="138"/>
      <c r="AL188" s="142" t="str">
        <f t="shared" si="4"/>
        <v/>
      </c>
      <c r="AM188" s="142" t="str">
        <f t="shared" si="5"/>
        <v/>
      </c>
      <c r="AN188"/>
      <c r="AO188"/>
      <c r="AP188">
        <v>186</v>
      </c>
      <c r="AQ188"/>
      <c r="AR188"/>
      <c r="AS188"/>
      <c r="AT188"/>
      <c r="AU188"/>
      <c r="AV188"/>
      <c r="AW188"/>
      <c r="AX188"/>
      <c r="AY188"/>
      <c r="AZ188"/>
      <c r="BA188"/>
      <c r="BB188"/>
      <c r="BC188"/>
      <c r="BD188"/>
      <c r="BE188"/>
      <c r="BF188"/>
      <c r="BG188"/>
      <c r="BH188"/>
      <c r="BI188"/>
      <c r="BJ188" t="s">
        <v>4064</v>
      </c>
      <c r="BK188" t="s">
        <v>4065</v>
      </c>
      <c r="BL188"/>
      <c r="BM188"/>
      <c r="BN188"/>
      <c r="BO188"/>
      <c r="BP188"/>
      <c r="BQ188"/>
      <c r="BR188"/>
      <c r="BS188"/>
      <c r="BT188" t="s">
        <v>4066</v>
      </c>
      <c r="BU188"/>
      <c r="BV188"/>
      <c r="BW188"/>
      <c r="BX188"/>
      <c r="BY188"/>
      <c r="BZ188"/>
      <c r="CA188"/>
      <c r="CB188"/>
      <c r="CC188"/>
      <c r="CD188"/>
      <c r="CE188"/>
      <c r="CF188"/>
      <c r="CG188"/>
      <c r="CH188"/>
      <c r="CI188"/>
      <c r="CJ188"/>
      <c r="CK188"/>
      <c r="CL188"/>
      <c r="CM188"/>
      <c r="CN188"/>
      <c r="CO188"/>
      <c r="CP188"/>
      <c r="CQ188"/>
      <c r="CR188"/>
      <c r="CS188" t="s">
        <v>4067</v>
      </c>
      <c r="CT188" t="s">
        <v>4068</v>
      </c>
      <c r="CU188"/>
      <c r="CV188"/>
      <c r="CW188"/>
      <c r="CX188"/>
      <c r="CY188"/>
      <c r="CZ188"/>
      <c r="DA188"/>
      <c r="DB188"/>
      <c r="DC188" t="s">
        <v>4069</v>
      </c>
      <c r="DD188"/>
      <c r="DE188"/>
      <c r="DF188"/>
      <c r="DG188"/>
      <c r="DH188"/>
      <c r="DI188"/>
      <c r="DJ188"/>
      <c r="DK188"/>
      <c r="DL188"/>
      <c r="DM188"/>
      <c r="DN188"/>
      <c r="DO188"/>
      <c r="DP188"/>
    </row>
    <row r="189" spans="33:120" ht="16.5" hidden="1" customHeight="1">
      <c r="AG189"/>
      <c r="AH189" s="138"/>
      <c r="AI189" s="138"/>
      <c r="AJ189" s="138"/>
      <c r="AK189" s="138"/>
      <c r="AL189" s="142" t="str">
        <f t="shared" si="4"/>
        <v/>
      </c>
      <c r="AM189" s="142" t="str">
        <f t="shared" si="5"/>
        <v/>
      </c>
      <c r="AN189"/>
      <c r="AO189"/>
      <c r="AP189">
        <v>187</v>
      </c>
      <c r="AQ189"/>
      <c r="AR189"/>
      <c r="AS189"/>
      <c r="AT189"/>
      <c r="AU189"/>
      <c r="AV189"/>
      <c r="AW189"/>
      <c r="AX189"/>
      <c r="AY189"/>
      <c r="AZ189"/>
      <c r="BA189"/>
      <c r="BB189"/>
      <c r="BC189"/>
      <c r="BD189"/>
      <c r="BE189"/>
      <c r="BF189"/>
      <c r="BG189"/>
      <c r="BH189"/>
      <c r="BI189"/>
      <c r="BJ189" t="s">
        <v>4070</v>
      </c>
      <c r="BK189" t="s">
        <v>4071</v>
      </c>
      <c r="BL189"/>
      <c r="BM189"/>
      <c r="BN189"/>
      <c r="BO189"/>
      <c r="BP189"/>
      <c r="BQ189"/>
      <c r="BR189"/>
      <c r="BS189"/>
      <c r="BT189" t="s">
        <v>4072</v>
      </c>
      <c r="BU189"/>
      <c r="BV189"/>
      <c r="BW189"/>
      <c r="BX189"/>
      <c r="BY189"/>
      <c r="BZ189"/>
      <c r="CA189"/>
      <c r="CB189"/>
      <c r="CC189"/>
      <c r="CD189"/>
      <c r="CE189"/>
      <c r="CF189"/>
      <c r="CG189"/>
      <c r="CH189"/>
      <c r="CI189"/>
      <c r="CJ189"/>
      <c r="CK189"/>
      <c r="CL189"/>
      <c r="CM189"/>
      <c r="CN189"/>
      <c r="CO189"/>
      <c r="CP189"/>
      <c r="CQ189"/>
      <c r="CR189"/>
      <c r="CS189" t="s">
        <v>4073</v>
      </c>
      <c r="CT189" t="s">
        <v>4074</v>
      </c>
      <c r="CU189"/>
      <c r="CV189"/>
      <c r="CW189"/>
      <c r="CX189"/>
      <c r="CY189"/>
      <c r="CZ189"/>
      <c r="DA189"/>
      <c r="DB189"/>
      <c r="DC189" t="s">
        <v>3369</v>
      </c>
      <c r="DD189"/>
      <c r="DE189"/>
      <c r="DF189"/>
      <c r="DG189"/>
      <c r="DH189"/>
      <c r="DI189"/>
      <c r="DJ189"/>
      <c r="DK189"/>
      <c r="DL189"/>
      <c r="DM189"/>
      <c r="DN189"/>
      <c r="DO189"/>
      <c r="DP189"/>
    </row>
    <row r="190" spans="33:120" ht="16.5" hidden="1" customHeight="1">
      <c r="AG190"/>
      <c r="AH190" s="138"/>
      <c r="AI190" s="138"/>
      <c r="AJ190" s="138"/>
      <c r="AK190" s="138"/>
      <c r="AL190" s="142" t="str">
        <f t="shared" si="4"/>
        <v/>
      </c>
      <c r="AM190" s="142" t="str">
        <f t="shared" si="5"/>
        <v/>
      </c>
      <c r="AN190"/>
      <c r="AO190"/>
      <c r="AP190">
        <v>188</v>
      </c>
      <c r="AQ190"/>
      <c r="AR190"/>
      <c r="AS190"/>
      <c r="AT190"/>
      <c r="AU190"/>
      <c r="AV190"/>
      <c r="AW190"/>
      <c r="AX190"/>
      <c r="AY190"/>
      <c r="AZ190"/>
      <c r="BA190"/>
      <c r="BB190"/>
      <c r="BC190"/>
      <c r="BD190"/>
      <c r="BE190"/>
      <c r="BF190"/>
      <c r="BG190"/>
      <c r="BH190"/>
      <c r="BI190"/>
      <c r="BJ190" t="s">
        <v>4075</v>
      </c>
      <c r="BK190" t="s">
        <v>4076</v>
      </c>
      <c r="BL190"/>
      <c r="BM190"/>
      <c r="BN190"/>
      <c r="BO190"/>
      <c r="BP190"/>
      <c r="BQ190"/>
      <c r="BR190"/>
      <c r="BS190"/>
      <c r="BT190" t="s">
        <v>4077</v>
      </c>
      <c r="BU190"/>
      <c r="BV190"/>
      <c r="BW190"/>
      <c r="BX190"/>
      <c r="BY190"/>
      <c r="BZ190"/>
      <c r="CA190"/>
      <c r="CB190"/>
      <c r="CC190"/>
      <c r="CD190"/>
      <c r="CE190"/>
      <c r="CF190"/>
      <c r="CG190"/>
      <c r="CH190"/>
      <c r="CI190"/>
      <c r="CJ190"/>
      <c r="CK190"/>
      <c r="CL190"/>
      <c r="CM190"/>
      <c r="CN190"/>
      <c r="CO190"/>
      <c r="CP190"/>
      <c r="CQ190"/>
      <c r="CR190"/>
      <c r="CS190" t="s">
        <v>4078</v>
      </c>
      <c r="CT190" t="s">
        <v>1753</v>
      </c>
      <c r="CU190"/>
      <c r="CV190"/>
      <c r="CW190"/>
      <c r="CX190"/>
      <c r="CY190"/>
      <c r="CZ190"/>
      <c r="DA190"/>
      <c r="DB190"/>
      <c r="DC190" t="s">
        <v>4079</v>
      </c>
      <c r="DD190"/>
      <c r="DE190"/>
      <c r="DF190"/>
      <c r="DG190"/>
      <c r="DH190"/>
      <c r="DI190"/>
      <c r="DJ190"/>
      <c r="DK190"/>
      <c r="DL190"/>
      <c r="DM190"/>
      <c r="DN190"/>
      <c r="DO190"/>
      <c r="DP190"/>
    </row>
    <row r="191" spans="33:120" ht="16.5" hidden="1" customHeight="1">
      <c r="AG191"/>
      <c r="AH191" s="138"/>
      <c r="AI191" s="138"/>
      <c r="AJ191" s="138"/>
      <c r="AK191" s="138"/>
      <c r="AL191" s="142" t="str">
        <f t="shared" si="4"/>
        <v/>
      </c>
      <c r="AM191" s="142" t="str">
        <f t="shared" si="5"/>
        <v/>
      </c>
      <c r="AN191"/>
      <c r="AO191"/>
      <c r="AP191">
        <v>189</v>
      </c>
      <c r="AQ191"/>
      <c r="AR191"/>
      <c r="AS191"/>
      <c r="AT191"/>
      <c r="AU191"/>
      <c r="AV191"/>
      <c r="AW191"/>
      <c r="AX191"/>
      <c r="AY191"/>
      <c r="AZ191"/>
      <c r="BA191"/>
      <c r="BB191"/>
      <c r="BC191"/>
      <c r="BD191"/>
      <c r="BE191"/>
      <c r="BF191"/>
      <c r="BG191"/>
      <c r="BH191"/>
      <c r="BI191"/>
      <c r="BJ191" t="s">
        <v>4080</v>
      </c>
      <c r="BK191" t="s">
        <v>4081</v>
      </c>
      <c r="BL191"/>
      <c r="BM191"/>
      <c r="BN191"/>
      <c r="BO191"/>
      <c r="BP191"/>
      <c r="BQ191"/>
      <c r="BR191"/>
      <c r="BS191"/>
      <c r="BT191" t="s">
        <v>4082</v>
      </c>
      <c r="BU191"/>
      <c r="BV191"/>
      <c r="BW191"/>
      <c r="BX191"/>
      <c r="BY191"/>
      <c r="BZ191"/>
      <c r="CA191"/>
      <c r="CB191"/>
      <c r="CC191"/>
      <c r="CD191"/>
      <c r="CE191"/>
      <c r="CF191"/>
      <c r="CG191"/>
      <c r="CH191"/>
      <c r="CI191"/>
      <c r="CJ191"/>
      <c r="CK191"/>
      <c r="CL191"/>
      <c r="CM191"/>
      <c r="CN191"/>
      <c r="CO191"/>
      <c r="CP191"/>
      <c r="CQ191"/>
      <c r="CR191"/>
      <c r="CS191" t="s">
        <v>4083</v>
      </c>
      <c r="CT191" t="s">
        <v>4084</v>
      </c>
      <c r="CU191"/>
      <c r="CV191"/>
      <c r="CW191"/>
      <c r="CX191"/>
      <c r="CY191"/>
      <c r="CZ191"/>
      <c r="DA191"/>
      <c r="DB191"/>
      <c r="DC191" t="s">
        <v>4085</v>
      </c>
      <c r="DD191"/>
      <c r="DE191"/>
      <c r="DF191"/>
      <c r="DG191"/>
      <c r="DH191"/>
      <c r="DI191"/>
      <c r="DJ191"/>
      <c r="DK191"/>
      <c r="DL191"/>
      <c r="DM191"/>
      <c r="DN191"/>
      <c r="DO191"/>
      <c r="DP191"/>
    </row>
    <row r="192" spans="33:120" ht="16.5" hidden="1" customHeight="1">
      <c r="AG192"/>
      <c r="AH192" s="138"/>
      <c r="AI192" s="138"/>
      <c r="AJ192" s="138"/>
      <c r="AK192" s="138"/>
      <c r="AL192" s="142" t="str">
        <f t="shared" si="4"/>
        <v/>
      </c>
      <c r="AM192" s="142" t="str">
        <f t="shared" si="5"/>
        <v/>
      </c>
      <c r="AN192"/>
      <c r="AO192"/>
      <c r="AP192">
        <v>190</v>
      </c>
      <c r="AQ192"/>
      <c r="AR192"/>
      <c r="AS192"/>
      <c r="AT192"/>
      <c r="AU192"/>
      <c r="AV192"/>
      <c r="AW192"/>
      <c r="AX192"/>
      <c r="AY192"/>
      <c r="AZ192"/>
      <c r="BA192"/>
      <c r="BB192"/>
      <c r="BC192"/>
      <c r="BD192"/>
      <c r="BE192"/>
      <c r="BF192"/>
      <c r="BG192"/>
      <c r="BH192"/>
      <c r="BI192"/>
      <c r="BJ192" t="s">
        <v>4086</v>
      </c>
      <c r="BK192" t="s">
        <v>4087</v>
      </c>
      <c r="BL192"/>
      <c r="BM192"/>
      <c r="BN192"/>
      <c r="BO192"/>
      <c r="BP192"/>
      <c r="BQ192"/>
      <c r="BR192"/>
      <c r="BS192"/>
      <c r="BT192" t="s">
        <v>4088</v>
      </c>
      <c r="BU192"/>
      <c r="BV192"/>
      <c r="BW192"/>
      <c r="BX192"/>
      <c r="BY192"/>
      <c r="BZ192"/>
      <c r="CA192"/>
      <c r="CB192"/>
      <c r="CC192"/>
      <c r="CD192"/>
      <c r="CE192"/>
      <c r="CF192"/>
      <c r="CG192"/>
      <c r="CH192"/>
      <c r="CI192"/>
      <c r="CJ192"/>
      <c r="CK192"/>
      <c r="CL192"/>
      <c r="CM192"/>
      <c r="CN192"/>
      <c r="CO192"/>
      <c r="CP192"/>
      <c r="CQ192"/>
      <c r="CR192"/>
      <c r="CS192" t="s">
        <v>4089</v>
      </c>
      <c r="CT192" t="s">
        <v>4090</v>
      </c>
      <c r="CU192"/>
      <c r="CV192"/>
      <c r="CW192"/>
      <c r="CX192"/>
      <c r="CY192"/>
      <c r="CZ192"/>
      <c r="DA192"/>
      <c r="DB192"/>
      <c r="DC192" t="s">
        <v>1077</v>
      </c>
      <c r="DD192"/>
      <c r="DE192"/>
      <c r="DF192"/>
      <c r="DG192"/>
      <c r="DH192"/>
      <c r="DI192"/>
      <c r="DJ192"/>
      <c r="DK192"/>
      <c r="DL192"/>
      <c r="DM192"/>
      <c r="DN192"/>
      <c r="DO192"/>
      <c r="DP192"/>
    </row>
    <row r="193" spans="33:120" ht="16.5" hidden="1" customHeight="1">
      <c r="AG193"/>
      <c r="AH193" s="138"/>
      <c r="AI193" s="138"/>
      <c r="AJ193" s="138"/>
      <c r="AK193" s="138"/>
      <c r="AL193" s="142" t="str">
        <f t="shared" si="4"/>
        <v/>
      </c>
      <c r="AM193" s="142" t="str">
        <f t="shared" si="5"/>
        <v/>
      </c>
      <c r="AN193"/>
      <c r="AO193"/>
      <c r="AP193">
        <v>191</v>
      </c>
      <c r="AQ193"/>
      <c r="AR193"/>
      <c r="AS193"/>
      <c r="AT193"/>
      <c r="AU193"/>
      <c r="AV193"/>
      <c r="AW193"/>
      <c r="AX193"/>
      <c r="AY193"/>
      <c r="AZ193"/>
      <c r="BA193"/>
      <c r="BB193"/>
      <c r="BC193"/>
      <c r="BD193"/>
      <c r="BE193"/>
      <c r="BF193"/>
      <c r="BG193"/>
      <c r="BH193"/>
      <c r="BI193"/>
      <c r="BJ193" t="s">
        <v>4091</v>
      </c>
      <c r="BK193" t="s">
        <v>4092</v>
      </c>
      <c r="BL193"/>
      <c r="BM193"/>
      <c r="BN193"/>
      <c r="BO193"/>
      <c r="BP193"/>
      <c r="BQ193"/>
      <c r="BR193"/>
      <c r="BS193"/>
      <c r="BT193" t="s">
        <v>4093</v>
      </c>
      <c r="BU193"/>
      <c r="BV193"/>
      <c r="BW193"/>
      <c r="BX193"/>
      <c r="BY193"/>
      <c r="BZ193"/>
      <c r="CA193"/>
      <c r="CB193"/>
      <c r="CC193"/>
      <c r="CD193"/>
      <c r="CE193"/>
      <c r="CF193"/>
      <c r="CG193"/>
      <c r="CH193"/>
      <c r="CI193"/>
      <c r="CJ193"/>
      <c r="CK193"/>
      <c r="CL193"/>
      <c r="CM193"/>
      <c r="CN193"/>
      <c r="CO193"/>
      <c r="CP193"/>
      <c r="CQ193"/>
      <c r="CR193"/>
      <c r="CS193" t="s">
        <v>4094</v>
      </c>
      <c r="CT193" t="s">
        <v>4095</v>
      </c>
      <c r="CU193"/>
      <c r="CV193"/>
      <c r="CW193"/>
      <c r="CX193"/>
      <c r="CY193"/>
      <c r="CZ193"/>
      <c r="DA193"/>
      <c r="DB193"/>
      <c r="DC193" t="s">
        <v>4096</v>
      </c>
      <c r="DD193"/>
      <c r="DE193"/>
      <c r="DF193"/>
      <c r="DG193"/>
      <c r="DH193"/>
      <c r="DI193"/>
      <c r="DJ193"/>
      <c r="DK193"/>
      <c r="DL193"/>
      <c r="DM193"/>
      <c r="DN193"/>
      <c r="DO193"/>
      <c r="DP193"/>
    </row>
    <row r="194" spans="33:120" ht="16.5" hidden="1" customHeight="1">
      <c r="AG194"/>
      <c r="AH194" s="138"/>
      <c r="AI194" s="138"/>
      <c r="AJ194" s="138"/>
      <c r="AK194" s="138"/>
      <c r="AL194" s="142" t="str">
        <f t="shared" si="4"/>
        <v/>
      </c>
      <c r="AM194" s="142" t="str">
        <f t="shared" si="5"/>
        <v/>
      </c>
      <c r="AN194"/>
      <c r="AO194"/>
      <c r="AP194">
        <v>192</v>
      </c>
      <c r="AQ194"/>
      <c r="AR194"/>
      <c r="AS194"/>
      <c r="AT194"/>
      <c r="AU194"/>
      <c r="AV194"/>
      <c r="AW194"/>
      <c r="AX194"/>
      <c r="AY194"/>
      <c r="AZ194"/>
      <c r="BA194"/>
      <c r="BB194"/>
      <c r="BC194"/>
      <c r="BD194"/>
      <c r="BE194"/>
      <c r="BF194"/>
      <c r="BG194"/>
      <c r="BH194"/>
      <c r="BI194"/>
      <c r="BJ194" t="s">
        <v>4097</v>
      </c>
      <c r="BK194" t="s">
        <v>4098</v>
      </c>
      <c r="BL194"/>
      <c r="BM194"/>
      <c r="BN194"/>
      <c r="BO194"/>
      <c r="BP194"/>
      <c r="BQ194"/>
      <c r="BR194"/>
      <c r="BS194"/>
      <c r="BT194" t="s">
        <v>4099</v>
      </c>
      <c r="BU194"/>
      <c r="BV194"/>
      <c r="BW194"/>
      <c r="BX194"/>
      <c r="BY194"/>
      <c r="BZ194"/>
      <c r="CA194"/>
      <c r="CB194"/>
      <c r="CC194"/>
      <c r="CD194"/>
      <c r="CE194"/>
      <c r="CF194"/>
      <c r="CG194"/>
      <c r="CH194"/>
      <c r="CI194"/>
      <c r="CJ194"/>
      <c r="CK194"/>
      <c r="CL194"/>
      <c r="CM194"/>
      <c r="CN194"/>
      <c r="CO194"/>
      <c r="CP194"/>
      <c r="CQ194"/>
      <c r="CR194"/>
      <c r="CS194" t="s">
        <v>4100</v>
      </c>
      <c r="CT194" t="s">
        <v>4101</v>
      </c>
      <c r="CU194"/>
      <c r="CV194"/>
      <c r="CW194"/>
      <c r="CX194"/>
      <c r="CY194"/>
      <c r="CZ194"/>
      <c r="DA194"/>
      <c r="DB194"/>
      <c r="DC194" t="s">
        <v>4102</v>
      </c>
      <c r="DD194"/>
      <c r="DE194"/>
      <c r="DF194"/>
      <c r="DG194"/>
      <c r="DH194"/>
      <c r="DI194"/>
      <c r="DJ194"/>
      <c r="DK194"/>
      <c r="DL194"/>
      <c r="DM194"/>
      <c r="DN194"/>
      <c r="DO194"/>
      <c r="DP194"/>
    </row>
    <row r="195" spans="33:120" ht="16.5" hidden="1" customHeight="1">
      <c r="AG195"/>
      <c r="AH195" s="138"/>
      <c r="AI195" s="138"/>
      <c r="AJ195" s="138"/>
      <c r="AK195" s="138"/>
      <c r="AL195" s="142" t="str">
        <f t="shared" si="4"/>
        <v/>
      </c>
      <c r="AM195" s="142" t="str">
        <f t="shared" si="5"/>
        <v/>
      </c>
      <c r="AN195"/>
      <c r="AO195"/>
      <c r="AP195">
        <v>193</v>
      </c>
      <c r="AQ195"/>
      <c r="AR195"/>
      <c r="AS195"/>
      <c r="AT195"/>
      <c r="AU195"/>
      <c r="AV195"/>
      <c r="AW195"/>
      <c r="AX195"/>
      <c r="AY195"/>
      <c r="AZ195"/>
      <c r="BA195"/>
      <c r="BB195"/>
      <c r="BC195"/>
      <c r="BD195"/>
      <c r="BE195"/>
      <c r="BF195"/>
      <c r="BG195"/>
      <c r="BH195"/>
      <c r="BI195"/>
      <c r="BJ195" t="s">
        <v>4103</v>
      </c>
      <c r="BK195" t="s">
        <v>4104</v>
      </c>
      <c r="BL195"/>
      <c r="BM195"/>
      <c r="BN195"/>
      <c r="BO195"/>
      <c r="BP195"/>
      <c r="BQ195"/>
      <c r="BR195"/>
      <c r="BS195"/>
      <c r="BT195" t="s">
        <v>4105</v>
      </c>
      <c r="BU195"/>
      <c r="BV195"/>
      <c r="BW195"/>
      <c r="BX195"/>
      <c r="BY195"/>
      <c r="BZ195"/>
      <c r="CA195"/>
      <c r="CB195"/>
      <c r="CC195"/>
      <c r="CD195"/>
      <c r="CE195"/>
      <c r="CF195"/>
      <c r="CG195"/>
      <c r="CH195"/>
      <c r="CI195"/>
      <c r="CJ195"/>
      <c r="CK195"/>
      <c r="CL195"/>
      <c r="CM195"/>
      <c r="CN195"/>
      <c r="CO195"/>
      <c r="CP195"/>
      <c r="CQ195"/>
      <c r="CR195"/>
      <c r="CS195" t="s">
        <v>4106</v>
      </c>
      <c r="CT195" t="s">
        <v>4107</v>
      </c>
      <c r="CU195"/>
      <c r="CV195"/>
      <c r="CW195"/>
      <c r="CX195"/>
      <c r="CY195"/>
      <c r="CZ195"/>
      <c r="DA195"/>
      <c r="DB195"/>
      <c r="DC195" t="s">
        <v>4108</v>
      </c>
      <c r="DD195"/>
      <c r="DE195"/>
      <c r="DF195"/>
      <c r="DG195"/>
      <c r="DH195"/>
      <c r="DI195"/>
      <c r="DJ195"/>
      <c r="DK195"/>
      <c r="DL195"/>
      <c r="DM195"/>
      <c r="DN195"/>
      <c r="DO195"/>
      <c r="DP195"/>
    </row>
    <row r="196" spans="33:120" ht="16.5" hidden="1" customHeight="1">
      <c r="AG196"/>
      <c r="AH196" s="138"/>
      <c r="AI196" s="138"/>
      <c r="AJ196" s="138"/>
      <c r="AK196" s="138"/>
      <c r="AL196" s="142" t="str">
        <f t="shared" si="4"/>
        <v/>
      </c>
      <c r="AM196" s="142" t="str">
        <f t="shared" si="5"/>
        <v/>
      </c>
      <c r="AN196"/>
      <c r="AO196"/>
      <c r="AP196">
        <v>194</v>
      </c>
      <c r="AQ196"/>
      <c r="AR196"/>
      <c r="AS196"/>
      <c r="AT196"/>
      <c r="AU196"/>
      <c r="AV196"/>
      <c r="AW196"/>
      <c r="AX196"/>
      <c r="AY196"/>
      <c r="AZ196"/>
      <c r="BA196"/>
      <c r="BB196"/>
      <c r="BC196"/>
      <c r="BD196"/>
      <c r="BE196"/>
      <c r="BF196"/>
      <c r="BG196"/>
      <c r="BH196"/>
      <c r="BI196"/>
      <c r="BJ196" t="s">
        <v>4109</v>
      </c>
      <c r="BK196" t="s">
        <v>4110</v>
      </c>
      <c r="BL196"/>
      <c r="BM196"/>
      <c r="BN196"/>
      <c r="BO196"/>
      <c r="BP196"/>
      <c r="BQ196"/>
      <c r="BR196"/>
      <c r="BS196"/>
      <c r="BT196" t="s">
        <v>4111</v>
      </c>
      <c r="BU196"/>
      <c r="BV196"/>
      <c r="BW196"/>
      <c r="BX196"/>
      <c r="BY196"/>
      <c r="BZ196"/>
      <c r="CA196"/>
      <c r="CB196"/>
      <c r="CC196"/>
      <c r="CD196"/>
      <c r="CE196"/>
      <c r="CF196"/>
      <c r="CG196"/>
      <c r="CH196"/>
      <c r="CI196"/>
      <c r="CJ196"/>
      <c r="CK196"/>
      <c r="CL196"/>
      <c r="CM196"/>
      <c r="CN196"/>
      <c r="CO196"/>
      <c r="CP196"/>
      <c r="CQ196"/>
      <c r="CR196"/>
      <c r="CS196" t="s">
        <v>4112</v>
      </c>
      <c r="CT196" t="s">
        <v>4113</v>
      </c>
      <c r="CU196"/>
      <c r="CV196"/>
      <c r="CW196"/>
      <c r="CX196"/>
      <c r="CY196"/>
      <c r="CZ196"/>
      <c r="DA196"/>
      <c r="DB196"/>
      <c r="DC196" t="s">
        <v>4114</v>
      </c>
      <c r="DD196"/>
      <c r="DE196"/>
      <c r="DF196"/>
      <c r="DG196"/>
      <c r="DH196"/>
      <c r="DI196"/>
      <c r="DJ196"/>
      <c r="DK196"/>
      <c r="DL196"/>
      <c r="DM196"/>
      <c r="DN196"/>
      <c r="DO196"/>
      <c r="DP196"/>
    </row>
    <row r="197" spans="33:120" ht="16.5" hidden="1" customHeight="1">
      <c r="AG197"/>
      <c r="AH197" s="138"/>
      <c r="AI197" s="138"/>
      <c r="AJ197" s="138"/>
      <c r="AK197" s="138"/>
      <c r="AL197" s="142" t="str">
        <f t="shared" ref="AL197:AL260" si="6">IFERROR(IF(HLOOKUP($N$10, $BZ$3:$DE$574, $AP197, FALSE )="", "", HLOOKUP($N$10, $BZ$3:$DE$574, $AP197, FALSE)), "")</f>
        <v/>
      </c>
      <c r="AM197" s="142" t="str">
        <f t="shared" ref="AM197:AM260" si="7">IFERROR(IF(AL197="", "", HLOOKUP($N$10, $AQ$3:$BV$574, AP197, FALSE)), "")</f>
        <v/>
      </c>
      <c r="AN197"/>
      <c r="AO197"/>
      <c r="AP197">
        <v>195</v>
      </c>
      <c r="AQ197"/>
      <c r="AR197"/>
      <c r="AS197"/>
      <c r="AT197"/>
      <c r="AU197"/>
      <c r="AV197"/>
      <c r="AW197"/>
      <c r="AX197"/>
      <c r="AY197"/>
      <c r="AZ197"/>
      <c r="BA197"/>
      <c r="BB197"/>
      <c r="BC197"/>
      <c r="BD197"/>
      <c r="BE197"/>
      <c r="BF197"/>
      <c r="BG197"/>
      <c r="BH197"/>
      <c r="BI197"/>
      <c r="BJ197" t="s">
        <v>4115</v>
      </c>
      <c r="BK197" t="s">
        <v>4116</v>
      </c>
      <c r="BL197"/>
      <c r="BM197"/>
      <c r="BN197"/>
      <c r="BO197"/>
      <c r="BP197"/>
      <c r="BQ197"/>
      <c r="BR197"/>
      <c r="BS197"/>
      <c r="BT197" t="s">
        <v>4117</v>
      </c>
      <c r="BU197"/>
      <c r="BV197"/>
      <c r="BW197"/>
      <c r="BX197"/>
      <c r="BY197"/>
      <c r="BZ197"/>
      <c r="CA197"/>
      <c r="CB197"/>
      <c r="CC197"/>
      <c r="CD197"/>
      <c r="CE197"/>
      <c r="CF197"/>
      <c r="CG197"/>
      <c r="CH197"/>
      <c r="CI197"/>
      <c r="CJ197"/>
      <c r="CK197"/>
      <c r="CL197"/>
      <c r="CM197"/>
      <c r="CN197"/>
      <c r="CO197"/>
      <c r="CP197"/>
      <c r="CQ197"/>
      <c r="CR197"/>
      <c r="CS197" t="s">
        <v>980</v>
      </c>
      <c r="CT197" t="s">
        <v>967</v>
      </c>
      <c r="CU197"/>
      <c r="CV197"/>
      <c r="CW197"/>
      <c r="CX197"/>
      <c r="CY197"/>
      <c r="CZ197"/>
      <c r="DA197"/>
      <c r="DB197"/>
      <c r="DC197" t="s">
        <v>4118</v>
      </c>
      <c r="DD197"/>
      <c r="DE197"/>
      <c r="DF197"/>
      <c r="DG197"/>
      <c r="DH197"/>
      <c r="DI197"/>
      <c r="DJ197"/>
      <c r="DK197"/>
      <c r="DL197"/>
      <c r="DM197"/>
      <c r="DN197"/>
      <c r="DO197"/>
      <c r="DP197"/>
    </row>
    <row r="198" spans="33:120" ht="16.5" hidden="1" customHeight="1">
      <c r="AG198"/>
      <c r="AH198" s="138"/>
      <c r="AI198" s="138"/>
      <c r="AJ198" s="138"/>
      <c r="AK198" s="138"/>
      <c r="AL198" s="142" t="str">
        <f t="shared" si="6"/>
        <v/>
      </c>
      <c r="AM198" s="142" t="str">
        <f t="shared" si="7"/>
        <v/>
      </c>
      <c r="AN198"/>
      <c r="AO198"/>
      <c r="AP198">
        <v>196</v>
      </c>
      <c r="AQ198"/>
      <c r="AR198"/>
      <c r="AS198"/>
      <c r="AT198"/>
      <c r="AU198"/>
      <c r="AV198"/>
      <c r="AW198"/>
      <c r="AX198"/>
      <c r="AY198"/>
      <c r="AZ198"/>
      <c r="BA198"/>
      <c r="BB198"/>
      <c r="BC198"/>
      <c r="BD198"/>
      <c r="BE198"/>
      <c r="BF198"/>
      <c r="BG198"/>
      <c r="BH198"/>
      <c r="BI198"/>
      <c r="BJ198" t="s">
        <v>4119</v>
      </c>
      <c r="BK198" t="s">
        <v>4120</v>
      </c>
      <c r="BL198"/>
      <c r="BM198"/>
      <c r="BN198"/>
      <c r="BO198"/>
      <c r="BP198"/>
      <c r="BQ198"/>
      <c r="BR198"/>
      <c r="BS198"/>
      <c r="BT198" t="s">
        <v>4121</v>
      </c>
      <c r="BU198"/>
      <c r="BV198"/>
      <c r="BW198"/>
      <c r="BX198"/>
      <c r="BY198"/>
      <c r="BZ198"/>
      <c r="CA198"/>
      <c r="CB198"/>
      <c r="CC198"/>
      <c r="CD198"/>
      <c r="CE198"/>
      <c r="CF198"/>
      <c r="CG198"/>
      <c r="CH198"/>
      <c r="CI198"/>
      <c r="CJ198"/>
      <c r="CK198"/>
      <c r="CL198"/>
      <c r="CM198"/>
      <c r="CN198"/>
      <c r="CO198"/>
      <c r="CP198"/>
      <c r="CQ198"/>
      <c r="CR198"/>
      <c r="CS198" t="s">
        <v>4122</v>
      </c>
      <c r="CT198" t="s">
        <v>1901</v>
      </c>
      <c r="CU198"/>
      <c r="CV198"/>
      <c r="CW198"/>
      <c r="CX198"/>
      <c r="CY198"/>
      <c r="CZ198"/>
      <c r="DA198"/>
      <c r="DB198"/>
      <c r="DC198" t="s">
        <v>1788</v>
      </c>
      <c r="DD198"/>
      <c r="DE198"/>
      <c r="DF198"/>
      <c r="DG198"/>
      <c r="DH198"/>
      <c r="DI198"/>
      <c r="DJ198"/>
      <c r="DK198"/>
      <c r="DL198"/>
      <c r="DM198"/>
      <c r="DN198"/>
      <c r="DO198"/>
      <c r="DP198"/>
    </row>
    <row r="199" spans="33:120" ht="16.5" hidden="1" customHeight="1">
      <c r="AG199"/>
      <c r="AH199" s="138"/>
      <c r="AI199" s="138"/>
      <c r="AJ199" s="138"/>
      <c r="AK199" s="138"/>
      <c r="AL199" s="142" t="str">
        <f t="shared" si="6"/>
        <v/>
      </c>
      <c r="AM199" s="142" t="str">
        <f t="shared" si="7"/>
        <v/>
      </c>
      <c r="AN199"/>
      <c r="AO199"/>
      <c r="AP199">
        <v>197</v>
      </c>
      <c r="AQ199"/>
      <c r="AR199"/>
      <c r="AS199"/>
      <c r="AT199"/>
      <c r="AU199"/>
      <c r="AV199"/>
      <c r="AW199"/>
      <c r="AX199"/>
      <c r="AY199"/>
      <c r="AZ199"/>
      <c r="BA199"/>
      <c r="BB199"/>
      <c r="BC199"/>
      <c r="BD199"/>
      <c r="BE199"/>
      <c r="BF199"/>
      <c r="BG199"/>
      <c r="BH199"/>
      <c r="BI199"/>
      <c r="BJ199" t="s">
        <v>4123</v>
      </c>
      <c r="BK199" t="s">
        <v>4124</v>
      </c>
      <c r="BL199"/>
      <c r="BM199"/>
      <c r="BN199"/>
      <c r="BO199"/>
      <c r="BP199"/>
      <c r="BQ199"/>
      <c r="BR199"/>
      <c r="BS199"/>
      <c r="BT199" t="s">
        <v>4125</v>
      </c>
      <c r="BU199"/>
      <c r="BV199"/>
      <c r="BW199"/>
      <c r="BX199"/>
      <c r="BY199"/>
      <c r="BZ199"/>
      <c r="CA199"/>
      <c r="CB199"/>
      <c r="CC199"/>
      <c r="CD199"/>
      <c r="CE199"/>
      <c r="CF199"/>
      <c r="CG199"/>
      <c r="CH199"/>
      <c r="CI199"/>
      <c r="CJ199"/>
      <c r="CK199"/>
      <c r="CL199"/>
      <c r="CM199"/>
      <c r="CN199"/>
      <c r="CO199"/>
      <c r="CP199"/>
      <c r="CQ199"/>
      <c r="CR199"/>
      <c r="CS199" t="s">
        <v>4126</v>
      </c>
      <c r="CT199" t="s">
        <v>4127</v>
      </c>
      <c r="CU199"/>
      <c r="CV199"/>
      <c r="CW199"/>
      <c r="CX199"/>
      <c r="CY199"/>
      <c r="CZ199"/>
      <c r="DA199"/>
      <c r="DB199"/>
      <c r="DC199" t="s">
        <v>4128</v>
      </c>
      <c r="DD199"/>
      <c r="DE199"/>
      <c r="DF199"/>
      <c r="DG199"/>
      <c r="DH199"/>
      <c r="DI199"/>
      <c r="DJ199"/>
      <c r="DK199"/>
      <c r="DL199"/>
      <c r="DM199"/>
      <c r="DN199"/>
      <c r="DO199"/>
      <c r="DP199"/>
    </row>
    <row r="200" spans="33:120" ht="16.5" hidden="1" customHeight="1">
      <c r="AG200"/>
      <c r="AH200" s="138"/>
      <c r="AI200" s="138"/>
      <c r="AJ200" s="138"/>
      <c r="AK200" s="138"/>
      <c r="AL200" s="142" t="str">
        <f t="shared" si="6"/>
        <v/>
      </c>
      <c r="AM200" s="142" t="str">
        <f t="shared" si="7"/>
        <v/>
      </c>
      <c r="AN200"/>
      <c r="AO200"/>
      <c r="AP200">
        <v>198</v>
      </c>
      <c r="AQ200"/>
      <c r="AR200"/>
      <c r="AS200"/>
      <c r="AT200"/>
      <c r="AU200"/>
      <c r="AV200"/>
      <c r="AW200"/>
      <c r="AX200"/>
      <c r="AY200"/>
      <c r="AZ200"/>
      <c r="BA200"/>
      <c r="BB200"/>
      <c r="BC200"/>
      <c r="BD200"/>
      <c r="BE200"/>
      <c r="BF200"/>
      <c r="BG200"/>
      <c r="BH200"/>
      <c r="BI200"/>
      <c r="BJ200" t="s">
        <v>4129</v>
      </c>
      <c r="BK200" t="s">
        <v>4130</v>
      </c>
      <c r="BL200"/>
      <c r="BM200"/>
      <c r="BN200"/>
      <c r="BO200"/>
      <c r="BP200"/>
      <c r="BQ200"/>
      <c r="BR200"/>
      <c r="BS200"/>
      <c r="BT200" t="s">
        <v>4131</v>
      </c>
      <c r="BU200"/>
      <c r="BV200"/>
      <c r="BW200"/>
      <c r="BX200"/>
      <c r="BY200"/>
      <c r="BZ200"/>
      <c r="CA200"/>
      <c r="CB200"/>
      <c r="CC200"/>
      <c r="CD200"/>
      <c r="CE200"/>
      <c r="CF200"/>
      <c r="CG200"/>
      <c r="CH200"/>
      <c r="CI200"/>
      <c r="CJ200"/>
      <c r="CK200"/>
      <c r="CL200"/>
      <c r="CM200"/>
      <c r="CN200"/>
      <c r="CO200"/>
      <c r="CP200"/>
      <c r="CQ200"/>
      <c r="CR200"/>
      <c r="CS200" t="s">
        <v>4132</v>
      </c>
      <c r="CT200" t="s">
        <v>4133</v>
      </c>
      <c r="CU200"/>
      <c r="CV200"/>
      <c r="CW200"/>
      <c r="CX200"/>
      <c r="CY200"/>
      <c r="CZ200"/>
      <c r="DA200"/>
      <c r="DB200"/>
      <c r="DC200" t="s">
        <v>4134</v>
      </c>
      <c r="DD200"/>
      <c r="DE200"/>
      <c r="DF200"/>
      <c r="DG200"/>
      <c r="DH200"/>
      <c r="DI200"/>
      <c r="DJ200"/>
      <c r="DK200"/>
      <c r="DL200"/>
      <c r="DM200"/>
      <c r="DN200"/>
      <c r="DO200"/>
      <c r="DP200"/>
    </row>
    <row r="201" spans="33:120" ht="16.5" hidden="1" customHeight="1">
      <c r="AG201"/>
      <c r="AH201" s="138"/>
      <c r="AI201" s="138"/>
      <c r="AJ201" s="138"/>
      <c r="AK201" s="138"/>
      <c r="AL201" s="142" t="str">
        <f t="shared" si="6"/>
        <v/>
      </c>
      <c r="AM201" s="142" t="str">
        <f t="shared" si="7"/>
        <v/>
      </c>
      <c r="AN201"/>
      <c r="AO201"/>
      <c r="AP201">
        <v>199</v>
      </c>
      <c r="AQ201"/>
      <c r="AR201"/>
      <c r="AS201"/>
      <c r="AT201"/>
      <c r="AU201"/>
      <c r="AV201"/>
      <c r="AW201"/>
      <c r="AX201"/>
      <c r="AY201"/>
      <c r="AZ201"/>
      <c r="BA201"/>
      <c r="BB201"/>
      <c r="BC201"/>
      <c r="BD201"/>
      <c r="BE201"/>
      <c r="BF201"/>
      <c r="BG201"/>
      <c r="BH201"/>
      <c r="BI201"/>
      <c r="BJ201" t="s">
        <v>4135</v>
      </c>
      <c r="BK201" t="s">
        <v>4136</v>
      </c>
      <c r="BL201"/>
      <c r="BM201"/>
      <c r="BN201"/>
      <c r="BO201"/>
      <c r="BP201"/>
      <c r="BQ201"/>
      <c r="BR201"/>
      <c r="BS201"/>
      <c r="BT201" t="s">
        <v>4137</v>
      </c>
      <c r="BU201"/>
      <c r="BV201"/>
      <c r="BW201"/>
      <c r="BX201"/>
      <c r="BY201"/>
      <c r="BZ201"/>
      <c r="CA201"/>
      <c r="CB201"/>
      <c r="CC201"/>
      <c r="CD201"/>
      <c r="CE201"/>
      <c r="CF201"/>
      <c r="CG201"/>
      <c r="CH201"/>
      <c r="CI201"/>
      <c r="CJ201"/>
      <c r="CK201"/>
      <c r="CL201"/>
      <c r="CM201"/>
      <c r="CN201"/>
      <c r="CO201"/>
      <c r="CP201"/>
      <c r="CQ201"/>
      <c r="CR201"/>
      <c r="CS201" t="s">
        <v>4138</v>
      </c>
      <c r="CT201" t="s">
        <v>4139</v>
      </c>
      <c r="CU201"/>
      <c r="CV201"/>
      <c r="CW201"/>
      <c r="CX201"/>
      <c r="CY201"/>
      <c r="CZ201"/>
      <c r="DA201"/>
      <c r="DB201"/>
      <c r="DC201" t="s">
        <v>3610</v>
      </c>
      <c r="DD201"/>
      <c r="DE201"/>
      <c r="DF201"/>
      <c r="DG201"/>
      <c r="DH201"/>
      <c r="DI201"/>
      <c r="DJ201"/>
      <c r="DK201"/>
      <c r="DL201"/>
      <c r="DM201"/>
      <c r="DN201"/>
      <c r="DO201"/>
      <c r="DP201"/>
    </row>
    <row r="202" spans="33:120" ht="16.5" hidden="1" customHeight="1">
      <c r="AG202"/>
      <c r="AH202" s="138"/>
      <c r="AI202" s="138"/>
      <c r="AJ202" s="138"/>
      <c r="AK202" s="138"/>
      <c r="AL202" s="142" t="str">
        <f t="shared" si="6"/>
        <v/>
      </c>
      <c r="AM202" s="142" t="str">
        <f t="shared" si="7"/>
        <v/>
      </c>
      <c r="AN202"/>
      <c r="AO202"/>
      <c r="AP202">
        <v>200</v>
      </c>
      <c r="AQ202"/>
      <c r="AR202"/>
      <c r="AS202"/>
      <c r="AT202"/>
      <c r="AU202"/>
      <c r="AV202"/>
      <c r="AW202"/>
      <c r="AX202"/>
      <c r="AY202"/>
      <c r="AZ202"/>
      <c r="BA202"/>
      <c r="BB202"/>
      <c r="BC202"/>
      <c r="BD202"/>
      <c r="BE202"/>
      <c r="BF202"/>
      <c r="BG202"/>
      <c r="BH202"/>
      <c r="BI202"/>
      <c r="BJ202" t="s">
        <v>4140</v>
      </c>
      <c r="BK202" t="s">
        <v>4141</v>
      </c>
      <c r="BL202"/>
      <c r="BM202"/>
      <c r="BN202"/>
      <c r="BO202"/>
      <c r="BP202"/>
      <c r="BQ202"/>
      <c r="BR202"/>
      <c r="BS202"/>
      <c r="BT202" t="s">
        <v>4142</v>
      </c>
      <c r="BU202"/>
      <c r="BV202"/>
      <c r="BW202"/>
      <c r="BX202"/>
      <c r="BY202"/>
      <c r="BZ202"/>
      <c r="CA202"/>
      <c r="CB202"/>
      <c r="CC202"/>
      <c r="CD202"/>
      <c r="CE202"/>
      <c r="CF202"/>
      <c r="CG202"/>
      <c r="CH202"/>
      <c r="CI202"/>
      <c r="CJ202"/>
      <c r="CK202"/>
      <c r="CL202"/>
      <c r="CM202"/>
      <c r="CN202"/>
      <c r="CO202"/>
      <c r="CP202"/>
      <c r="CQ202"/>
      <c r="CR202"/>
      <c r="CS202" t="s">
        <v>4143</v>
      </c>
      <c r="CT202" t="s">
        <v>4144</v>
      </c>
      <c r="CU202"/>
      <c r="CV202"/>
      <c r="CW202"/>
      <c r="CX202"/>
      <c r="CY202"/>
      <c r="CZ202"/>
      <c r="DA202"/>
      <c r="DB202"/>
      <c r="DC202" t="s">
        <v>1898</v>
      </c>
      <c r="DD202"/>
      <c r="DE202"/>
      <c r="DF202"/>
      <c r="DG202"/>
      <c r="DH202"/>
      <c r="DI202"/>
      <c r="DJ202"/>
      <c r="DK202"/>
      <c r="DL202"/>
      <c r="DM202"/>
      <c r="DN202"/>
      <c r="DO202"/>
      <c r="DP202"/>
    </row>
    <row r="203" spans="33:120" ht="16.5" hidden="1" customHeight="1">
      <c r="AG203"/>
      <c r="AH203" s="138"/>
      <c r="AI203" s="138"/>
      <c r="AJ203" s="138"/>
      <c r="AK203" s="138"/>
      <c r="AL203" s="142" t="str">
        <f t="shared" si="6"/>
        <v/>
      </c>
      <c r="AM203" s="142" t="str">
        <f t="shared" si="7"/>
        <v/>
      </c>
      <c r="AN203"/>
      <c r="AO203"/>
      <c r="AP203">
        <v>201</v>
      </c>
      <c r="AQ203"/>
      <c r="AR203"/>
      <c r="AS203"/>
      <c r="AT203"/>
      <c r="AU203"/>
      <c r="AV203"/>
      <c r="AW203"/>
      <c r="AX203"/>
      <c r="AY203"/>
      <c r="AZ203"/>
      <c r="BA203"/>
      <c r="BB203"/>
      <c r="BC203"/>
      <c r="BD203"/>
      <c r="BE203"/>
      <c r="BF203"/>
      <c r="BG203"/>
      <c r="BH203"/>
      <c r="BI203"/>
      <c r="BJ203" t="s">
        <v>4145</v>
      </c>
      <c r="BK203" t="s">
        <v>4146</v>
      </c>
      <c r="BL203"/>
      <c r="BM203"/>
      <c r="BN203"/>
      <c r="BO203"/>
      <c r="BP203"/>
      <c r="BQ203"/>
      <c r="BR203"/>
      <c r="BS203"/>
      <c r="BT203" t="s">
        <v>4147</v>
      </c>
      <c r="BU203"/>
      <c r="BV203"/>
      <c r="BW203"/>
      <c r="BX203"/>
      <c r="BY203"/>
      <c r="BZ203"/>
      <c r="CA203"/>
      <c r="CB203"/>
      <c r="CC203"/>
      <c r="CD203"/>
      <c r="CE203"/>
      <c r="CF203"/>
      <c r="CG203"/>
      <c r="CH203"/>
      <c r="CI203"/>
      <c r="CJ203"/>
      <c r="CK203"/>
      <c r="CL203"/>
      <c r="CM203"/>
      <c r="CN203"/>
      <c r="CO203"/>
      <c r="CP203"/>
      <c r="CQ203"/>
      <c r="CR203"/>
      <c r="CS203" t="s">
        <v>4148</v>
      </c>
      <c r="CT203" t="s">
        <v>4149</v>
      </c>
      <c r="CU203"/>
      <c r="CV203"/>
      <c r="CW203"/>
      <c r="CX203"/>
      <c r="CY203"/>
      <c r="CZ203"/>
      <c r="DA203"/>
      <c r="DB203"/>
      <c r="DC203" t="s">
        <v>4150</v>
      </c>
      <c r="DD203"/>
      <c r="DE203"/>
      <c r="DF203"/>
      <c r="DG203"/>
      <c r="DH203"/>
      <c r="DI203"/>
      <c r="DJ203"/>
      <c r="DK203"/>
      <c r="DL203"/>
      <c r="DM203"/>
      <c r="DN203"/>
      <c r="DO203"/>
      <c r="DP203"/>
    </row>
    <row r="204" spans="33:120" ht="16.5" hidden="1" customHeight="1">
      <c r="AG204"/>
      <c r="AH204" s="138"/>
      <c r="AI204" s="138"/>
      <c r="AJ204" s="138"/>
      <c r="AK204" s="138"/>
      <c r="AL204" s="142" t="str">
        <f t="shared" si="6"/>
        <v/>
      </c>
      <c r="AM204" s="142" t="str">
        <f t="shared" si="7"/>
        <v/>
      </c>
      <c r="AN204"/>
      <c r="AO204"/>
      <c r="AP204">
        <v>202</v>
      </c>
      <c r="AQ204"/>
      <c r="AR204"/>
      <c r="AS204"/>
      <c r="AT204"/>
      <c r="AU204"/>
      <c r="AV204"/>
      <c r="AW204"/>
      <c r="AX204"/>
      <c r="AY204"/>
      <c r="AZ204"/>
      <c r="BA204"/>
      <c r="BB204"/>
      <c r="BC204"/>
      <c r="BD204"/>
      <c r="BE204"/>
      <c r="BF204"/>
      <c r="BG204"/>
      <c r="BH204"/>
      <c r="BI204"/>
      <c r="BJ204" t="s">
        <v>4151</v>
      </c>
      <c r="BK204" t="s">
        <v>4152</v>
      </c>
      <c r="BL204"/>
      <c r="BM204"/>
      <c r="BN204"/>
      <c r="BO204"/>
      <c r="BP204"/>
      <c r="BQ204"/>
      <c r="BR204"/>
      <c r="BS204"/>
      <c r="BT204" t="s">
        <v>4153</v>
      </c>
      <c r="BU204"/>
      <c r="BV204"/>
      <c r="BW204"/>
      <c r="BX204"/>
      <c r="BY204"/>
      <c r="BZ204"/>
      <c r="CA204"/>
      <c r="CB204"/>
      <c r="CC204"/>
      <c r="CD204"/>
      <c r="CE204"/>
      <c r="CF204"/>
      <c r="CG204"/>
      <c r="CH204"/>
      <c r="CI204"/>
      <c r="CJ204"/>
      <c r="CK204"/>
      <c r="CL204"/>
      <c r="CM204"/>
      <c r="CN204"/>
      <c r="CO204"/>
      <c r="CP204"/>
      <c r="CQ204"/>
      <c r="CR204"/>
      <c r="CS204" t="s">
        <v>4154</v>
      </c>
      <c r="CT204" t="s">
        <v>4155</v>
      </c>
      <c r="CU204"/>
      <c r="CV204"/>
      <c r="CW204"/>
      <c r="CX204"/>
      <c r="CY204"/>
      <c r="CZ204"/>
      <c r="DA204"/>
      <c r="DB204"/>
      <c r="DC204" t="s">
        <v>4156</v>
      </c>
      <c r="DD204"/>
      <c r="DE204"/>
      <c r="DF204"/>
      <c r="DG204"/>
      <c r="DH204"/>
      <c r="DI204"/>
      <c r="DJ204"/>
      <c r="DK204"/>
      <c r="DL204"/>
      <c r="DM204"/>
      <c r="DN204"/>
      <c r="DO204"/>
      <c r="DP204"/>
    </row>
    <row r="205" spans="33:120" ht="16.5" hidden="1" customHeight="1">
      <c r="AG205"/>
      <c r="AH205" s="138"/>
      <c r="AI205" s="138"/>
      <c r="AJ205" s="138"/>
      <c r="AK205" s="138"/>
      <c r="AL205" s="142" t="str">
        <f t="shared" si="6"/>
        <v/>
      </c>
      <c r="AM205" s="142" t="str">
        <f t="shared" si="7"/>
        <v/>
      </c>
      <c r="AN205"/>
      <c r="AO205"/>
      <c r="AP205">
        <v>203</v>
      </c>
      <c r="AQ205"/>
      <c r="AR205"/>
      <c r="AS205"/>
      <c r="AT205"/>
      <c r="AU205"/>
      <c r="AV205"/>
      <c r="AW205"/>
      <c r="AX205"/>
      <c r="AY205"/>
      <c r="AZ205"/>
      <c r="BA205"/>
      <c r="BB205"/>
      <c r="BC205"/>
      <c r="BD205"/>
      <c r="BE205"/>
      <c r="BF205"/>
      <c r="BG205"/>
      <c r="BH205"/>
      <c r="BI205"/>
      <c r="BJ205" t="s">
        <v>4157</v>
      </c>
      <c r="BK205" t="s">
        <v>4158</v>
      </c>
      <c r="BL205"/>
      <c r="BM205"/>
      <c r="BN205"/>
      <c r="BO205"/>
      <c r="BP205"/>
      <c r="BQ205"/>
      <c r="BR205"/>
      <c r="BS205"/>
      <c r="BT205" t="s">
        <v>4159</v>
      </c>
      <c r="BU205"/>
      <c r="BV205"/>
      <c r="BW205"/>
      <c r="BX205"/>
      <c r="BY205"/>
      <c r="BZ205"/>
      <c r="CA205"/>
      <c r="CB205"/>
      <c r="CC205"/>
      <c r="CD205"/>
      <c r="CE205"/>
      <c r="CF205"/>
      <c r="CG205"/>
      <c r="CH205"/>
      <c r="CI205"/>
      <c r="CJ205"/>
      <c r="CK205"/>
      <c r="CL205"/>
      <c r="CM205"/>
      <c r="CN205"/>
      <c r="CO205"/>
      <c r="CP205"/>
      <c r="CQ205"/>
      <c r="CR205"/>
      <c r="CS205" t="s">
        <v>4160</v>
      </c>
      <c r="CT205" t="s">
        <v>4161</v>
      </c>
      <c r="CU205"/>
      <c r="CV205"/>
      <c r="CW205"/>
      <c r="CX205"/>
      <c r="CY205"/>
      <c r="CZ205"/>
      <c r="DA205"/>
      <c r="DB205"/>
      <c r="DC205" t="s">
        <v>4162</v>
      </c>
      <c r="DD205"/>
      <c r="DE205"/>
      <c r="DF205"/>
      <c r="DG205"/>
      <c r="DH205"/>
      <c r="DI205"/>
      <c r="DJ205"/>
      <c r="DK205"/>
      <c r="DL205"/>
      <c r="DM205"/>
      <c r="DN205"/>
      <c r="DO205"/>
      <c r="DP205"/>
    </row>
    <row r="206" spans="33:120" ht="16.5" hidden="1" customHeight="1">
      <c r="AG206"/>
      <c r="AH206" s="138"/>
      <c r="AI206" s="138"/>
      <c r="AJ206" s="138"/>
      <c r="AK206" s="138"/>
      <c r="AL206" s="142" t="str">
        <f t="shared" si="6"/>
        <v/>
      </c>
      <c r="AM206" s="142" t="str">
        <f t="shared" si="7"/>
        <v/>
      </c>
      <c r="AN206"/>
      <c r="AO206"/>
      <c r="AP206">
        <v>204</v>
      </c>
      <c r="AQ206"/>
      <c r="AR206"/>
      <c r="AS206"/>
      <c r="AT206"/>
      <c r="AU206"/>
      <c r="AV206"/>
      <c r="AW206"/>
      <c r="AX206"/>
      <c r="AY206"/>
      <c r="AZ206"/>
      <c r="BA206"/>
      <c r="BB206"/>
      <c r="BC206"/>
      <c r="BD206"/>
      <c r="BE206"/>
      <c r="BF206"/>
      <c r="BG206"/>
      <c r="BH206"/>
      <c r="BI206"/>
      <c r="BJ206" t="s">
        <v>4163</v>
      </c>
      <c r="BK206" t="s">
        <v>4164</v>
      </c>
      <c r="BL206"/>
      <c r="BM206"/>
      <c r="BN206"/>
      <c r="BO206"/>
      <c r="BP206"/>
      <c r="BQ206"/>
      <c r="BR206"/>
      <c r="BS206"/>
      <c r="BT206" t="s">
        <v>4165</v>
      </c>
      <c r="BU206"/>
      <c r="BV206"/>
      <c r="BW206"/>
      <c r="BX206"/>
      <c r="BY206"/>
      <c r="BZ206"/>
      <c r="CA206"/>
      <c r="CB206"/>
      <c r="CC206"/>
      <c r="CD206"/>
      <c r="CE206"/>
      <c r="CF206"/>
      <c r="CG206"/>
      <c r="CH206"/>
      <c r="CI206"/>
      <c r="CJ206"/>
      <c r="CK206"/>
      <c r="CL206"/>
      <c r="CM206"/>
      <c r="CN206"/>
      <c r="CO206"/>
      <c r="CP206"/>
      <c r="CQ206"/>
      <c r="CR206"/>
      <c r="CS206" t="s">
        <v>4166</v>
      </c>
      <c r="CT206" t="s">
        <v>4167</v>
      </c>
      <c r="CU206"/>
      <c r="CV206"/>
      <c r="CW206"/>
      <c r="CX206"/>
      <c r="CY206"/>
      <c r="CZ206"/>
      <c r="DA206"/>
      <c r="DB206"/>
      <c r="DC206" t="s">
        <v>4168</v>
      </c>
      <c r="DD206"/>
      <c r="DE206"/>
      <c r="DF206"/>
      <c r="DG206"/>
      <c r="DH206"/>
      <c r="DI206"/>
      <c r="DJ206"/>
      <c r="DK206"/>
      <c r="DL206"/>
      <c r="DM206"/>
      <c r="DN206"/>
      <c r="DO206"/>
      <c r="DP206"/>
    </row>
    <row r="207" spans="33:120" ht="16.5" hidden="1" customHeight="1">
      <c r="AG207"/>
      <c r="AH207" s="138"/>
      <c r="AI207" s="138"/>
      <c r="AJ207" s="138"/>
      <c r="AK207" s="138"/>
      <c r="AL207" s="142" t="str">
        <f t="shared" si="6"/>
        <v/>
      </c>
      <c r="AM207" s="142" t="str">
        <f t="shared" si="7"/>
        <v/>
      </c>
      <c r="AN207"/>
      <c r="AO207"/>
      <c r="AP207">
        <v>205</v>
      </c>
      <c r="AQ207"/>
      <c r="AR207"/>
      <c r="AS207"/>
      <c r="AT207"/>
      <c r="AU207"/>
      <c r="AV207"/>
      <c r="AW207"/>
      <c r="AX207"/>
      <c r="AY207"/>
      <c r="AZ207"/>
      <c r="BA207"/>
      <c r="BB207"/>
      <c r="BC207"/>
      <c r="BD207"/>
      <c r="BE207"/>
      <c r="BF207"/>
      <c r="BG207"/>
      <c r="BH207"/>
      <c r="BI207"/>
      <c r="BJ207" t="s">
        <v>4169</v>
      </c>
      <c r="BK207" t="s">
        <v>4170</v>
      </c>
      <c r="BL207"/>
      <c r="BM207"/>
      <c r="BN207"/>
      <c r="BO207"/>
      <c r="BP207"/>
      <c r="BQ207"/>
      <c r="BR207"/>
      <c r="BS207"/>
      <c r="BT207" t="s">
        <v>4171</v>
      </c>
      <c r="BU207"/>
      <c r="BV207"/>
      <c r="BW207"/>
      <c r="BX207"/>
      <c r="BY207"/>
      <c r="BZ207"/>
      <c r="CA207"/>
      <c r="CB207"/>
      <c r="CC207"/>
      <c r="CD207"/>
      <c r="CE207"/>
      <c r="CF207"/>
      <c r="CG207"/>
      <c r="CH207"/>
      <c r="CI207"/>
      <c r="CJ207"/>
      <c r="CK207"/>
      <c r="CL207"/>
      <c r="CM207"/>
      <c r="CN207"/>
      <c r="CO207"/>
      <c r="CP207"/>
      <c r="CQ207"/>
      <c r="CR207"/>
      <c r="CS207" t="s">
        <v>4172</v>
      </c>
      <c r="CT207" t="s">
        <v>4173</v>
      </c>
      <c r="CU207"/>
      <c r="CV207"/>
      <c r="CW207"/>
      <c r="CX207"/>
      <c r="CY207"/>
      <c r="CZ207"/>
      <c r="DA207"/>
      <c r="DB207"/>
      <c r="DC207" t="s">
        <v>4174</v>
      </c>
      <c r="DD207"/>
      <c r="DE207"/>
      <c r="DF207"/>
      <c r="DG207"/>
      <c r="DH207"/>
      <c r="DI207"/>
      <c r="DJ207"/>
      <c r="DK207"/>
      <c r="DL207"/>
      <c r="DM207"/>
      <c r="DN207"/>
      <c r="DO207"/>
      <c r="DP207"/>
    </row>
    <row r="208" spans="33:120" ht="16.5" hidden="1" customHeight="1">
      <c r="AG208"/>
      <c r="AH208" s="138"/>
      <c r="AI208" s="138"/>
      <c r="AJ208" s="138"/>
      <c r="AK208" s="138"/>
      <c r="AL208" s="142" t="str">
        <f t="shared" si="6"/>
        <v/>
      </c>
      <c r="AM208" s="142" t="str">
        <f t="shared" si="7"/>
        <v/>
      </c>
      <c r="AN208"/>
      <c r="AO208"/>
      <c r="AP208">
        <v>206</v>
      </c>
      <c r="AQ208"/>
      <c r="AR208"/>
      <c r="AS208"/>
      <c r="AT208"/>
      <c r="AU208"/>
      <c r="AV208"/>
      <c r="AW208"/>
      <c r="AX208"/>
      <c r="AY208"/>
      <c r="AZ208"/>
      <c r="BA208"/>
      <c r="BB208"/>
      <c r="BC208"/>
      <c r="BD208"/>
      <c r="BE208"/>
      <c r="BF208"/>
      <c r="BG208"/>
      <c r="BH208"/>
      <c r="BI208"/>
      <c r="BJ208" t="s">
        <v>4175</v>
      </c>
      <c r="BK208" t="s">
        <v>4176</v>
      </c>
      <c r="BL208"/>
      <c r="BM208"/>
      <c r="BN208"/>
      <c r="BO208"/>
      <c r="BP208"/>
      <c r="BQ208"/>
      <c r="BR208"/>
      <c r="BS208"/>
      <c r="BT208" t="s">
        <v>4177</v>
      </c>
      <c r="BU208"/>
      <c r="BV208"/>
      <c r="BW208"/>
      <c r="BX208"/>
      <c r="BY208"/>
      <c r="BZ208"/>
      <c r="CA208"/>
      <c r="CB208"/>
      <c r="CC208"/>
      <c r="CD208"/>
      <c r="CE208"/>
      <c r="CF208"/>
      <c r="CG208"/>
      <c r="CH208"/>
      <c r="CI208"/>
      <c r="CJ208"/>
      <c r="CK208"/>
      <c r="CL208"/>
      <c r="CM208"/>
      <c r="CN208"/>
      <c r="CO208"/>
      <c r="CP208"/>
      <c r="CQ208"/>
      <c r="CR208"/>
      <c r="CS208" t="s">
        <v>4178</v>
      </c>
      <c r="CT208" t="s">
        <v>4179</v>
      </c>
      <c r="CU208"/>
      <c r="CV208"/>
      <c r="CW208"/>
      <c r="CX208"/>
      <c r="CY208"/>
      <c r="CZ208"/>
      <c r="DA208"/>
      <c r="DB208"/>
      <c r="DC208" t="s">
        <v>4180</v>
      </c>
      <c r="DD208"/>
      <c r="DE208"/>
      <c r="DF208"/>
      <c r="DG208"/>
      <c r="DH208"/>
      <c r="DI208"/>
      <c r="DJ208"/>
      <c r="DK208"/>
      <c r="DL208"/>
      <c r="DM208"/>
      <c r="DN208"/>
      <c r="DO208"/>
      <c r="DP208"/>
    </row>
    <row r="209" spans="33:120" ht="16.5" hidden="1" customHeight="1">
      <c r="AG209"/>
      <c r="AH209" s="138"/>
      <c r="AI209" s="138"/>
      <c r="AJ209" s="138"/>
      <c r="AK209" s="138"/>
      <c r="AL209" s="142" t="str">
        <f t="shared" si="6"/>
        <v/>
      </c>
      <c r="AM209" s="142" t="str">
        <f t="shared" si="7"/>
        <v/>
      </c>
      <c r="AN209"/>
      <c r="AO209"/>
      <c r="AP209">
        <v>207</v>
      </c>
      <c r="AQ209"/>
      <c r="AR209"/>
      <c r="AS209"/>
      <c r="AT209"/>
      <c r="AU209"/>
      <c r="AV209"/>
      <c r="AW209"/>
      <c r="AX209"/>
      <c r="AY209"/>
      <c r="AZ209"/>
      <c r="BA209"/>
      <c r="BB209"/>
      <c r="BC209"/>
      <c r="BD209"/>
      <c r="BE209"/>
      <c r="BF209"/>
      <c r="BG209"/>
      <c r="BH209"/>
      <c r="BI209"/>
      <c r="BJ209" t="s">
        <v>4181</v>
      </c>
      <c r="BK209" t="s">
        <v>4182</v>
      </c>
      <c r="BL209"/>
      <c r="BM209"/>
      <c r="BN209"/>
      <c r="BO209"/>
      <c r="BP209"/>
      <c r="BQ209"/>
      <c r="BR209"/>
      <c r="BS209"/>
      <c r="BT209" t="s">
        <v>4183</v>
      </c>
      <c r="BU209"/>
      <c r="BV209"/>
      <c r="BW209"/>
      <c r="BX209"/>
      <c r="BY209"/>
      <c r="BZ209"/>
      <c r="CA209"/>
      <c r="CB209"/>
      <c r="CC209"/>
      <c r="CD209"/>
      <c r="CE209"/>
      <c r="CF209"/>
      <c r="CG209"/>
      <c r="CH209"/>
      <c r="CI209"/>
      <c r="CJ209"/>
      <c r="CK209"/>
      <c r="CL209"/>
      <c r="CM209"/>
      <c r="CN209"/>
      <c r="CO209"/>
      <c r="CP209"/>
      <c r="CQ209"/>
      <c r="CR209"/>
      <c r="CS209" t="s">
        <v>4184</v>
      </c>
      <c r="CT209" t="s">
        <v>4185</v>
      </c>
      <c r="CU209"/>
      <c r="CV209"/>
      <c r="CW209"/>
      <c r="CX209"/>
      <c r="CY209"/>
      <c r="CZ209"/>
      <c r="DA209"/>
      <c r="DB209"/>
      <c r="DC209" t="s">
        <v>4186</v>
      </c>
      <c r="DD209"/>
      <c r="DE209"/>
      <c r="DF209"/>
      <c r="DG209"/>
      <c r="DH209"/>
      <c r="DI209"/>
      <c r="DJ209"/>
      <c r="DK209"/>
      <c r="DL209"/>
      <c r="DM209"/>
      <c r="DN209"/>
      <c r="DO209"/>
      <c r="DP209"/>
    </row>
    <row r="210" spans="33:120" ht="16.5" hidden="1" customHeight="1">
      <c r="AG210"/>
      <c r="AH210" s="138"/>
      <c r="AI210" s="138"/>
      <c r="AJ210" s="138"/>
      <c r="AK210" s="138"/>
      <c r="AL210" s="142" t="str">
        <f t="shared" si="6"/>
        <v/>
      </c>
      <c r="AM210" s="142" t="str">
        <f t="shared" si="7"/>
        <v/>
      </c>
      <c r="AN210"/>
      <c r="AO210"/>
      <c r="AP210">
        <v>208</v>
      </c>
      <c r="AQ210"/>
      <c r="AR210"/>
      <c r="AS210"/>
      <c r="AT210"/>
      <c r="AU210"/>
      <c r="AV210"/>
      <c r="AW210"/>
      <c r="AX210"/>
      <c r="AY210"/>
      <c r="AZ210"/>
      <c r="BA210"/>
      <c r="BB210"/>
      <c r="BC210"/>
      <c r="BD210"/>
      <c r="BE210"/>
      <c r="BF210"/>
      <c r="BG210"/>
      <c r="BH210"/>
      <c r="BI210"/>
      <c r="BJ210" t="s">
        <v>4187</v>
      </c>
      <c r="BK210" t="s">
        <v>4188</v>
      </c>
      <c r="BL210"/>
      <c r="BM210"/>
      <c r="BN210"/>
      <c r="BO210"/>
      <c r="BP210"/>
      <c r="BQ210"/>
      <c r="BR210"/>
      <c r="BS210"/>
      <c r="BT210" t="s">
        <v>4189</v>
      </c>
      <c r="BU210"/>
      <c r="BV210"/>
      <c r="BW210"/>
      <c r="BX210"/>
      <c r="BY210"/>
      <c r="BZ210"/>
      <c r="CA210"/>
      <c r="CB210"/>
      <c r="CC210"/>
      <c r="CD210"/>
      <c r="CE210"/>
      <c r="CF210"/>
      <c r="CG210"/>
      <c r="CH210"/>
      <c r="CI210"/>
      <c r="CJ210"/>
      <c r="CK210"/>
      <c r="CL210"/>
      <c r="CM210"/>
      <c r="CN210"/>
      <c r="CO210"/>
      <c r="CP210"/>
      <c r="CQ210"/>
      <c r="CR210"/>
      <c r="CS210" t="s">
        <v>4190</v>
      </c>
      <c r="CT210" t="s">
        <v>4191</v>
      </c>
      <c r="CU210"/>
      <c r="CV210"/>
      <c r="CW210"/>
      <c r="CX210"/>
      <c r="CY210"/>
      <c r="CZ210"/>
      <c r="DA210"/>
      <c r="DB210"/>
      <c r="DC210" t="s">
        <v>4192</v>
      </c>
      <c r="DD210"/>
      <c r="DE210"/>
      <c r="DF210"/>
      <c r="DG210"/>
      <c r="DH210"/>
      <c r="DI210"/>
      <c r="DJ210"/>
      <c r="DK210"/>
      <c r="DL210"/>
      <c r="DM210"/>
      <c r="DN210"/>
      <c r="DO210"/>
      <c r="DP210"/>
    </row>
    <row r="211" spans="33:120" ht="16.5" hidden="1" customHeight="1">
      <c r="AG211"/>
      <c r="AH211" s="138"/>
      <c r="AI211" s="138"/>
      <c r="AJ211" s="138"/>
      <c r="AK211" s="138"/>
      <c r="AL211" s="142" t="str">
        <f t="shared" si="6"/>
        <v/>
      </c>
      <c r="AM211" s="142" t="str">
        <f t="shared" si="7"/>
        <v/>
      </c>
      <c r="AN211"/>
      <c r="AO211"/>
      <c r="AP211">
        <v>209</v>
      </c>
      <c r="AQ211"/>
      <c r="AR211"/>
      <c r="AS211"/>
      <c r="AT211"/>
      <c r="AU211"/>
      <c r="AV211"/>
      <c r="AW211"/>
      <c r="AX211"/>
      <c r="AY211"/>
      <c r="AZ211"/>
      <c r="BA211"/>
      <c r="BB211"/>
      <c r="BC211"/>
      <c r="BD211"/>
      <c r="BE211"/>
      <c r="BF211"/>
      <c r="BG211"/>
      <c r="BH211"/>
      <c r="BI211"/>
      <c r="BJ211" t="s">
        <v>4193</v>
      </c>
      <c r="BK211" t="s">
        <v>4194</v>
      </c>
      <c r="BL211"/>
      <c r="BM211"/>
      <c r="BN211"/>
      <c r="BO211"/>
      <c r="BP211"/>
      <c r="BQ211"/>
      <c r="BR211"/>
      <c r="BS211"/>
      <c r="BT211" t="s">
        <v>4195</v>
      </c>
      <c r="BU211"/>
      <c r="BV211"/>
      <c r="BW211"/>
      <c r="BX211"/>
      <c r="BY211"/>
      <c r="BZ211"/>
      <c r="CA211"/>
      <c r="CB211"/>
      <c r="CC211"/>
      <c r="CD211"/>
      <c r="CE211"/>
      <c r="CF211"/>
      <c r="CG211"/>
      <c r="CH211"/>
      <c r="CI211"/>
      <c r="CJ211"/>
      <c r="CK211"/>
      <c r="CL211"/>
      <c r="CM211"/>
      <c r="CN211"/>
      <c r="CO211"/>
      <c r="CP211"/>
      <c r="CQ211"/>
      <c r="CR211"/>
      <c r="CS211" t="s">
        <v>4196</v>
      </c>
      <c r="CT211" t="s">
        <v>4197</v>
      </c>
      <c r="CU211"/>
      <c r="CV211"/>
      <c r="CW211"/>
      <c r="CX211"/>
      <c r="CY211"/>
      <c r="CZ211"/>
      <c r="DA211"/>
      <c r="DB211"/>
      <c r="DC211" t="s">
        <v>4198</v>
      </c>
      <c r="DD211"/>
      <c r="DE211"/>
      <c r="DF211"/>
      <c r="DG211"/>
      <c r="DH211"/>
      <c r="DI211"/>
      <c r="DJ211"/>
      <c r="DK211"/>
      <c r="DL211"/>
      <c r="DM211"/>
      <c r="DN211"/>
      <c r="DO211"/>
      <c r="DP211"/>
    </row>
    <row r="212" spans="33:120" ht="16.5" hidden="1" customHeight="1">
      <c r="AG212"/>
      <c r="AH212" s="138"/>
      <c r="AI212" s="138"/>
      <c r="AJ212" s="138"/>
      <c r="AK212" s="138"/>
      <c r="AL212" s="142" t="str">
        <f t="shared" si="6"/>
        <v/>
      </c>
      <c r="AM212" s="142" t="str">
        <f t="shared" si="7"/>
        <v/>
      </c>
      <c r="AN212"/>
      <c r="AO212"/>
      <c r="AP212">
        <v>210</v>
      </c>
      <c r="AQ212"/>
      <c r="AR212"/>
      <c r="AS212"/>
      <c r="AT212"/>
      <c r="AU212"/>
      <c r="AV212"/>
      <c r="AW212"/>
      <c r="AX212"/>
      <c r="AY212"/>
      <c r="AZ212"/>
      <c r="BA212"/>
      <c r="BB212"/>
      <c r="BC212"/>
      <c r="BD212"/>
      <c r="BE212"/>
      <c r="BF212"/>
      <c r="BG212"/>
      <c r="BH212"/>
      <c r="BI212"/>
      <c r="BJ212" t="s">
        <v>4199</v>
      </c>
      <c r="BK212" t="s">
        <v>4200</v>
      </c>
      <c r="BL212"/>
      <c r="BM212"/>
      <c r="BN212"/>
      <c r="BO212"/>
      <c r="BP212"/>
      <c r="BQ212"/>
      <c r="BR212"/>
      <c r="BS212"/>
      <c r="BT212" t="s">
        <v>4201</v>
      </c>
      <c r="BU212"/>
      <c r="BV212"/>
      <c r="BW212"/>
      <c r="BX212"/>
      <c r="BY212"/>
      <c r="BZ212"/>
      <c r="CA212"/>
      <c r="CB212"/>
      <c r="CC212"/>
      <c r="CD212"/>
      <c r="CE212"/>
      <c r="CF212"/>
      <c r="CG212"/>
      <c r="CH212"/>
      <c r="CI212"/>
      <c r="CJ212"/>
      <c r="CK212"/>
      <c r="CL212"/>
      <c r="CM212"/>
      <c r="CN212"/>
      <c r="CO212"/>
      <c r="CP212"/>
      <c r="CQ212"/>
      <c r="CR212"/>
      <c r="CS212" t="s">
        <v>4202</v>
      </c>
      <c r="CT212" t="s">
        <v>4203</v>
      </c>
      <c r="CU212"/>
      <c r="CV212"/>
      <c r="CW212"/>
      <c r="CX212"/>
      <c r="CY212"/>
      <c r="CZ212"/>
      <c r="DA212"/>
      <c r="DB212"/>
      <c r="DC212" t="s">
        <v>4204</v>
      </c>
      <c r="DD212"/>
      <c r="DE212"/>
      <c r="DF212"/>
      <c r="DG212"/>
      <c r="DH212"/>
      <c r="DI212"/>
      <c r="DJ212"/>
      <c r="DK212"/>
      <c r="DL212"/>
      <c r="DM212"/>
      <c r="DN212"/>
      <c r="DO212"/>
      <c r="DP212"/>
    </row>
    <row r="213" spans="33:120" ht="16.5" hidden="1" customHeight="1">
      <c r="AG213"/>
      <c r="AH213" s="138"/>
      <c r="AI213" s="138"/>
      <c r="AJ213" s="138"/>
      <c r="AK213" s="138"/>
      <c r="AL213" s="142" t="str">
        <f t="shared" si="6"/>
        <v/>
      </c>
      <c r="AM213" s="142" t="str">
        <f t="shared" si="7"/>
        <v/>
      </c>
      <c r="AN213"/>
      <c r="AO213"/>
      <c r="AP213">
        <v>211</v>
      </c>
      <c r="AQ213"/>
      <c r="AR213"/>
      <c r="AS213"/>
      <c r="AT213"/>
      <c r="AU213"/>
      <c r="AV213"/>
      <c r="AW213"/>
      <c r="AX213"/>
      <c r="AY213"/>
      <c r="AZ213"/>
      <c r="BA213"/>
      <c r="BB213"/>
      <c r="BC213"/>
      <c r="BD213"/>
      <c r="BE213"/>
      <c r="BF213"/>
      <c r="BG213"/>
      <c r="BH213"/>
      <c r="BI213"/>
      <c r="BJ213" t="s">
        <v>4205</v>
      </c>
      <c r="BK213" t="s">
        <v>4206</v>
      </c>
      <c r="BL213"/>
      <c r="BM213"/>
      <c r="BN213"/>
      <c r="BO213"/>
      <c r="BP213"/>
      <c r="BQ213"/>
      <c r="BR213"/>
      <c r="BS213"/>
      <c r="BT213" t="s">
        <v>4207</v>
      </c>
      <c r="BU213"/>
      <c r="BV213"/>
      <c r="BW213"/>
      <c r="BX213"/>
      <c r="BY213"/>
      <c r="BZ213"/>
      <c r="CA213"/>
      <c r="CB213"/>
      <c r="CC213"/>
      <c r="CD213"/>
      <c r="CE213"/>
      <c r="CF213"/>
      <c r="CG213"/>
      <c r="CH213"/>
      <c r="CI213"/>
      <c r="CJ213"/>
      <c r="CK213"/>
      <c r="CL213"/>
      <c r="CM213"/>
      <c r="CN213"/>
      <c r="CO213"/>
      <c r="CP213"/>
      <c r="CQ213"/>
      <c r="CR213"/>
      <c r="CS213" t="s">
        <v>4208</v>
      </c>
      <c r="CT213" t="s">
        <v>4209</v>
      </c>
      <c r="CU213"/>
      <c r="CV213"/>
      <c r="CW213"/>
      <c r="CX213"/>
      <c r="CY213"/>
      <c r="CZ213"/>
      <c r="DA213"/>
      <c r="DB213"/>
      <c r="DC213" t="s">
        <v>4210</v>
      </c>
      <c r="DD213"/>
      <c r="DE213"/>
      <c r="DF213"/>
      <c r="DG213"/>
      <c r="DH213"/>
      <c r="DI213"/>
      <c r="DJ213"/>
      <c r="DK213"/>
      <c r="DL213"/>
      <c r="DM213"/>
      <c r="DN213"/>
      <c r="DO213"/>
      <c r="DP213"/>
    </row>
    <row r="214" spans="33:120" ht="16.5" hidden="1" customHeight="1">
      <c r="AG214"/>
      <c r="AH214" s="138"/>
      <c r="AI214" s="138"/>
      <c r="AJ214" s="138"/>
      <c r="AK214" s="138"/>
      <c r="AL214" s="142" t="str">
        <f t="shared" si="6"/>
        <v/>
      </c>
      <c r="AM214" s="142" t="str">
        <f t="shared" si="7"/>
        <v/>
      </c>
      <c r="AN214"/>
      <c r="AO214"/>
      <c r="AP214">
        <v>212</v>
      </c>
      <c r="AQ214"/>
      <c r="AR214"/>
      <c r="AS214"/>
      <c r="AT214"/>
      <c r="AU214"/>
      <c r="AV214"/>
      <c r="AW214"/>
      <c r="AX214"/>
      <c r="AY214"/>
      <c r="AZ214"/>
      <c r="BA214"/>
      <c r="BB214"/>
      <c r="BC214"/>
      <c r="BD214"/>
      <c r="BE214"/>
      <c r="BF214"/>
      <c r="BG214"/>
      <c r="BH214"/>
      <c r="BI214"/>
      <c r="BJ214" t="s">
        <v>4211</v>
      </c>
      <c r="BK214" t="s">
        <v>4212</v>
      </c>
      <c r="BL214"/>
      <c r="BM214"/>
      <c r="BN214"/>
      <c r="BO214"/>
      <c r="BP214"/>
      <c r="BQ214"/>
      <c r="BR214"/>
      <c r="BS214"/>
      <c r="BT214" t="s">
        <v>4213</v>
      </c>
      <c r="BU214"/>
      <c r="BV214"/>
      <c r="BW214"/>
      <c r="BX214"/>
      <c r="BY214"/>
      <c r="BZ214"/>
      <c r="CA214"/>
      <c r="CB214"/>
      <c r="CC214"/>
      <c r="CD214"/>
      <c r="CE214"/>
      <c r="CF214"/>
      <c r="CG214"/>
      <c r="CH214"/>
      <c r="CI214"/>
      <c r="CJ214"/>
      <c r="CK214"/>
      <c r="CL214"/>
      <c r="CM214"/>
      <c r="CN214"/>
      <c r="CO214"/>
      <c r="CP214"/>
      <c r="CQ214"/>
      <c r="CR214"/>
      <c r="CS214" t="s">
        <v>4214</v>
      </c>
      <c r="CT214" t="s">
        <v>1898</v>
      </c>
      <c r="CU214"/>
      <c r="CV214"/>
      <c r="CW214"/>
      <c r="CX214"/>
      <c r="CY214"/>
      <c r="CZ214"/>
      <c r="DA214"/>
      <c r="DB214"/>
      <c r="DC214" t="s">
        <v>4215</v>
      </c>
      <c r="DD214"/>
      <c r="DE214"/>
      <c r="DF214"/>
      <c r="DG214"/>
      <c r="DH214"/>
      <c r="DI214"/>
      <c r="DJ214"/>
      <c r="DK214"/>
      <c r="DL214"/>
      <c r="DM214"/>
      <c r="DN214"/>
      <c r="DO214"/>
      <c r="DP214"/>
    </row>
    <row r="215" spans="33:120" ht="16.5" hidden="1" customHeight="1">
      <c r="AG215"/>
      <c r="AH215" s="138"/>
      <c r="AI215" s="138"/>
      <c r="AJ215" s="138"/>
      <c r="AK215" s="138"/>
      <c r="AL215" s="142" t="str">
        <f t="shared" si="6"/>
        <v/>
      </c>
      <c r="AM215" s="142" t="str">
        <f t="shared" si="7"/>
        <v/>
      </c>
      <c r="AN215"/>
      <c r="AO215"/>
      <c r="AP215">
        <v>213</v>
      </c>
      <c r="AQ215"/>
      <c r="AR215"/>
      <c r="AS215"/>
      <c r="AT215"/>
      <c r="AU215"/>
      <c r="AV215"/>
      <c r="AW215"/>
      <c r="AX215"/>
      <c r="AY215"/>
      <c r="AZ215"/>
      <c r="BA215"/>
      <c r="BB215"/>
      <c r="BC215"/>
      <c r="BD215"/>
      <c r="BE215"/>
      <c r="BF215"/>
      <c r="BG215"/>
      <c r="BH215"/>
      <c r="BI215"/>
      <c r="BJ215" t="s">
        <v>4216</v>
      </c>
      <c r="BK215" t="s">
        <v>4217</v>
      </c>
      <c r="BL215"/>
      <c r="BM215"/>
      <c r="BN215"/>
      <c r="BO215"/>
      <c r="BP215"/>
      <c r="BQ215"/>
      <c r="BR215"/>
      <c r="BS215"/>
      <c r="BT215" t="s">
        <v>4218</v>
      </c>
      <c r="BU215"/>
      <c r="BV215"/>
      <c r="BW215"/>
      <c r="BX215"/>
      <c r="BY215"/>
      <c r="BZ215"/>
      <c r="CA215"/>
      <c r="CB215"/>
      <c r="CC215"/>
      <c r="CD215"/>
      <c r="CE215"/>
      <c r="CF215"/>
      <c r="CG215"/>
      <c r="CH215"/>
      <c r="CI215"/>
      <c r="CJ215"/>
      <c r="CK215"/>
      <c r="CL215"/>
      <c r="CM215"/>
      <c r="CN215"/>
      <c r="CO215"/>
      <c r="CP215"/>
      <c r="CQ215"/>
      <c r="CR215"/>
      <c r="CS215" t="s">
        <v>4219</v>
      </c>
      <c r="CT215" t="s">
        <v>4220</v>
      </c>
      <c r="CU215"/>
      <c r="CV215"/>
      <c r="CW215"/>
      <c r="CX215"/>
      <c r="CY215"/>
      <c r="CZ215"/>
      <c r="DA215"/>
      <c r="DB215"/>
      <c r="DC215" t="s">
        <v>4221</v>
      </c>
      <c r="DD215"/>
      <c r="DE215"/>
      <c r="DF215"/>
      <c r="DG215"/>
      <c r="DH215"/>
      <c r="DI215"/>
      <c r="DJ215"/>
      <c r="DK215"/>
      <c r="DL215"/>
      <c r="DM215"/>
      <c r="DN215"/>
      <c r="DO215"/>
      <c r="DP215"/>
    </row>
    <row r="216" spans="33:120" ht="16.5" hidden="1" customHeight="1">
      <c r="AG216"/>
      <c r="AH216" s="138"/>
      <c r="AI216" s="138"/>
      <c r="AJ216" s="138"/>
      <c r="AK216" s="138"/>
      <c r="AL216" s="142" t="str">
        <f t="shared" si="6"/>
        <v/>
      </c>
      <c r="AM216" s="142" t="str">
        <f t="shared" si="7"/>
        <v/>
      </c>
      <c r="AN216"/>
      <c r="AO216"/>
      <c r="AP216">
        <v>214</v>
      </c>
      <c r="AQ216"/>
      <c r="AR216"/>
      <c r="AS216"/>
      <c r="AT216"/>
      <c r="AU216"/>
      <c r="AV216"/>
      <c r="AW216"/>
      <c r="AX216"/>
      <c r="AY216"/>
      <c r="AZ216"/>
      <c r="BA216"/>
      <c r="BB216"/>
      <c r="BC216"/>
      <c r="BD216"/>
      <c r="BE216"/>
      <c r="BF216"/>
      <c r="BG216"/>
      <c r="BH216"/>
      <c r="BI216"/>
      <c r="BJ216" t="s">
        <v>4222</v>
      </c>
      <c r="BK216" t="s">
        <v>4223</v>
      </c>
      <c r="BL216"/>
      <c r="BM216"/>
      <c r="BN216"/>
      <c r="BO216"/>
      <c r="BP216"/>
      <c r="BQ216"/>
      <c r="BR216"/>
      <c r="BS216"/>
      <c r="BT216">
        <v>30999</v>
      </c>
      <c r="BU216"/>
      <c r="BV216"/>
      <c r="BW216"/>
      <c r="BX216"/>
      <c r="BY216"/>
      <c r="BZ216"/>
      <c r="CA216"/>
      <c r="CB216"/>
      <c r="CC216"/>
      <c r="CD216"/>
      <c r="CE216"/>
      <c r="CF216"/>
      <c r="CG216"/>
      <c r="CH216"/>
      <c r="CI216"/>
      <c r="CJ216"/>
      <c r="CK216"/>
      <c r="CL216"/>
      <c r="CM216"/>
      <c r="CN216"/>
      <c r="CO216"/>
      <c r="CP216"/>
      <c r="CQ216"/>
      <c r="CR216"/>
      <c r="CS216" t="s">
        <v>4224</v>
      </c>
      <c r="CT216" t="s">
        <v>4225</v>
      </c>
      <c r="CU216"/>
      <c r="CV216"/>
      <c r="CW216"/>
      <c r="CX216"/>
      <c r="CY216"/>
      <c r="CZ216"/>
      <c r="DA216"/>
      <c r="DB216"/>
      <c r="DC216" t="s">
        <v>392</v>
      </c>
      <c r="DD216"/>
      <c r="DE216"/>
      <c r="DF216"/>
      <c r="DG216"/>
      <c r="DH216"/>
      <c r="DI216"/>
      <c r="DJ216"/>
      <c r="DK216"/>
      <c r="DL216"/>
      <c r="DM216"/>
      <c r="DN216"/>
      <c r="DO216"/>
      <c r="DP216"/>
    </row>
    <row r="217" spans="33:120" ht="16.5" hidden="1" customHeight="1">
      <c r="AG217"/>
      <c r="AH217" s="138"/>
      <c r="AI217" s="138"/>
      <c r="AJ217" s="138"/>
      <c r="AK217" s="138"/>
      <c r="AL217" s="142" t="str">
        <f t="shared" si="6"/>
        <v/>
      </c>
      <c r="AM217" s="142" t="str">
        <f t="shared" si="7"/>
        <v/>
      </c>
      <c r="AN217"/>
      <c r="AO217"/>
      <c r="AP217">
        <v>215</v>
      </c>
      <c r="AQ217"/>
      <c r="AR217"/>
      <c r="AS217"/>
      <c r="AT217"/>
      <c r="AU217"/>
      <c r="AV217"/>
      <c r="AW217"/>
      <c r="AX217"/>
      <c r="AY217"/>
      <c r="AZ217"/>
      <c r="BA217"/>
      <c r="BB217"/>
      <c r="BC217"/>
      <c r="BD217"/>
      <c r="BE217"/>
      <c r="BF217"/>
      <c r="BG217"/>
      <c r="BH217"/>
      <c r="BI217"/>
      <c r="BJ217" t="s">
        <v>4226</v>
      </c>
      <c r="BK217" t="s">
        <v>4227</v>
      </c>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t="s">
        <v>4228</v>
      </c>
      <c r="CT217" t="s">
        <v>4229</v>
      </c>
      <c r="CU217"/>
      <c r="CV217"/>
      <c r="CW217"/>
      <c r="CX217"/>
      <c r="CY217"/>
      <c r="CZ217"/>
      <c r="DA217"/>
      <c r="DB217"/>
      <c r="DC217"/>
      <c r="DD217"/>
      <c r="DE217"/>
      <c r="DF217"/>
      <c r="DG217"/>
      <c r="DH217"/>
      <c r="DI217"/>
      <c r="DJ217"/>
      <c r="DK217"/>
      <c r="DL217"/>
      <c r="DM217"/>
      <c r="DN217"/>
      <c r="DO217"/>
      <c r="DP217"/>
    </row>
    <row r="218" spans="33:120" ht="16.5" hidden="1" customHeight="1">
      <c r="AG218"/>
      <c r="AH218" s="138"/>
      <c r="AI218" s="138"/>
      <c r="AJ218" s="138"/>
      <c r="AK218" s="138"/>
      <c r="AL218" s="142" t="str">
        <f t="shared" si="6"/>
        <v/>
      </c>
      <c r="AM218" s="142" t="str">
        <f t="shared" si="7"/>
        <v/>
      </c>
      <c r="AN218"/>
      <c r="AO218"/>
      <c r="AP218">
        <v>216</v>
      </c>
      <c r="AQ218"/>
      <c r="AR218"/>
      <c r="AS218"/>
      <c r="AT218"/>
      <c r="AU218"/>
      <c r="AV218"/>
      <c r="AW218"/>
      <c r="AX218"/>
      <c r="AY218"/>
      <c r="AZ218"/>
      <c r="BA218"/>
      <c r="BB218"/>
      <c r="BC218"/>
      <c r="BD218"/>
      <c r="BE218"/>
      <c r="BF218"/>
      <c r="BG218"/>
      <c r="BH218"/>
      <c r="BI218"/>
      <c r="BJ218" t="s">
        <v>4230</v>
      </c>
      <c r="BK218" t="s">
        <v>4231</v>
      </c>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t="s">
        <v>4232</v>
      </c>
      <c r="CT218" t="s">
        <v>4233</v>
      </c>
      <c r="CU218"/>
      <c r="CV218"/>
      <c r="CW218"/>
      <c r="CX218"/>
      <c r="CY218"/>
      <c r="CZ218"/>
      <c r="DA218"/>
      <c r="DB218"/>
      <c r="DC218"/>
      <c r="DD218"/>
      <c r="DE218"/>
      <c r="DF218"/>
      <c r="DG218"/>
      <c r="DH218"/>
      <c r="DI218"/>
      <c r="DJ218"/>
      <c r="DK218"/>
      <c r="DL218"/>
      <c r="DM218"/>
      <c r="DN218"/>
      <c r="DO218"/>
      <c r="DP218"/>
    </row>
    <row r="219" spans="33:120" ht="16.5" hidden="1" customHeight="1">
      <c r="AG219"/>
      <c r="AH219" s="138"/>
      <c r="AI219" s="138"/>
      <c r="AJ219" s="138"/>
      <c r="AK219" s="138"/>
      <c r="AL219" s="142" t="str">
        <f t="shared" si="6"/>
        <v/>
      </c>
      <c r="AM219" s="142" t="str">
        <f t="shared" si="7"/>
        <v/>
      </c>
      <c r="AN219"/>
      <c r="AO219"/>
      <c r="AP219">
        <v>217</v>
      </c>
      <c r="AQ219"/>
      <c r="AR219"/>
      <c r="AS219"/>
      <c r="AT219"/>
      <c r="AU219"/>
      <c r="AV219"/>
      <c r="AW219"/>
      <c r="AX219"/>
      <c r="AY219"/>
      <c r="AZ219"/>
      <c r="BA219"/>
      <c r="BB219"/>
      <c r="BC219"/>
      <c r="BD219"/>
      <c r="BE219"/>
      <c r="BF219"/>
      <c r="BG219"/>
      <c r="BH219"/>
      <c r="BI219"/>
      <c r="BJ219" t="s">
        <v>4234</v>
      </c>
      <c r="BK219" t="s">
        <v>4235</v>
      </c>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t="s">
        <v>4236</v>
      </c>
      <c r="CT219" t="s">
        <v>4237</v>
      </c>
      <c r="CU219"/>
      <c r="CV219"/>
      <c r="CW219"/>
      <c r="CX219"/>
      <c r="CY219"/>
      <c r="CZ219"/>
      <c r="DA219"/>
      <c r="DB219"/>
      <c r="DC219"/>
      <c r="DD219"/>
      <c r="DE219"/>
      <c r="DF219"/>
      <c r="DG219"/>
      <c r="DH219"/>
      <c r="DI219"/>
      <c r="DJ219"/>
      <c r="DK219"/>
      <c r="DL219"/>
      <c r="DM219"/>
      <c r="DN219"/>
      <c r="DO219"/>
      <c r="DP219"/>
    </row>
    <row r="220" spans="33:120" ht="16.5" hidden="1" customHeight="1">
      <c r="AG220"/>
      <c r="AH220" s="138"/>
      <c r="AI220" s="138"/>
      <c r="AJ220" s="138"/>
      <c r="AK220" s="138"/>
      <c r="AL220" s="142" t="str">
        <f t="shared" si="6"/>
        <v/>
      </c>
      <c r="AM220" s="142" t="str">
        <f t="shared" si="7"/>
        <v/>
      </c>
      <c r="AN220"/>
      <c r="AO220"/>
      <c r="AP220">
        <v>218</v>
      </c>
      <c r="AQ220"/>
      <c r="AR220"/>
      <c r="AS220"/>
      <c r="AT220"/>
      <c r="AU220"/>
      <c r="AV220"/>
      <c r="AW220"/>
      <c r="AX220"/>
      <c r="AY220"/>
      <c r="AZ220"/>
      <c r="BA220"/>
      <c r="BB220"/>
      <c r="BC220"/>
      <c r="BD220"/>
      <c r="BE220"/>
      <c r="BF220"/>
      <c r="BG220"/>
      <c r="BH220"/>
      <c r="BI220"/>
      <c r="BJ220" t="s">
        <v>4238</v>
      </c>
      <c r="BK220" t="s">
        <v>4239</v>
      </c>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t="s">
        <v>4240</v>
      </c>
      <c r="CT220" t="s">
        <v>4241</v>
      </c>
      <c r="CU220"/>
      <c r="CV220"/>
      <c r="CW220"/>
      <c r="CX220"/>
      <c r="CY220"/>
      <c r="CZ220"/>
      <c r="DA220"/>
      <c r="DB220"/>
      <c r="DC220"/>
      <c r="DD220"/>
      <c r="DE220"/>
      <c r="DF220"/>
      <c r="DG220"/>
      <c r="DH220"/>
      <c r="DI220"/>
      <c r="DJ220"/>
      <c r="DK220"/>
      <c r="DL220"/>
      <c r="DM220"/>
      <c r="DN220"/>
      <c r="DO220"/>
      <c r="DP220"/>
    </row>
    <row r="221" spans="33:120" ht="16.5" hidden="1" customHeight="1">
      <c r="AG221"/>
      <c r="AH221" s="138"/>
      <c r="AI221" s="138"/>
      <c r="AJ221" s="138"/>
      <c r="AK221" s="138"/>
      <c r="AL221" s="142" t="str">
        <f t="shared" si="6"/>
        <v/>
      </c>
      <c r="AM221" s="142" t="str">
        <f t="shared" si="7"/>
        <v/>
      </c>
      <c r="AN221"/>
      <c r="AO221"/>
      <c r="AP221">
        <v>219</v>
      </c>
      <c r="AQ221"/>
      <c r="AR221"/>
      <c r="AS221"/>
      <c r="AT221"/>
      <c r="AU221"/>
      <c r="AV221"/>
      <c r="AW221"/>
      <c r="AX221"/>
      <c r="AY221"/>
      <c r="AZ221"/>
      <c r="BA221"/>
      <c r="BB221"/>
      <c r="BC221"/>
      <c r="BD221"/>
      <c r="BE221"/>
      <c r="BF221"/>
      <c r="BG221"/>
      <c r="BH221"/>
      <c r="BI221"/>
      <c r="BJ221" t="s">
        <v>4242</v>
      </c>
      <c r="BK221">
        <v>21999</v>
      </c>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t="s">
        <v>4243</v>
      </c>
      <c r="CT221" t="s">
        <v>392</v>
      </c>
      <c r="CU221"/>
      <c r="CV221"/>
      <c r="CW221"/>
      <c r="CX221"/>
      <c r="CY221"/>
      <c r="CZ221"/>
      <c r="DA221"/>
      <c r="DB221"/>
      <c r="DC221"/>
      <c r="DD221"/>
      <c r="DE221"/>
      <c r="DF221"/>
      <c r="DG221"/>
      <c r="DH221"/>
      <c r="DI221"/>
      <c r="DJ221"/>
      <c r="DK221"/>
      <c r="DL221"/>
      <c r="DM221"/>
      <c r="DN221"/>
      <c r="DO221"/>
      <c r="DP221"/>
    </row>
    <row r="222" spans="33:120" ht="16.5" hidden="1" customHeight="1">
      <c r="AG222"/>
      <c r="AH222" s="138"/>
      <c r="AI222" s="138"/>
      <c r="AJ222" s="138"/>
      <c r="AK222" s="138"/>
      <c r="AL222" s="142" t="str">
        <f t="shared" si="6"/>
        <v/>
      </c>
      <c r="AM222" s="142" t="str">
        <f t="shared" si="7"/>
        <v/>
      </c>
      <c r="AN222"/>
      <c r="AO222"/>
      <c r="AP222">
        <v>220</v>
      </c>
      <c r="AQ222"/>
      <c r="AR222"/>
      <c r="AS222"/>
      <c r="AT222"/>
      <c r="AU222"/>
      <c r="AV222"/>
      <c r="AW222"/>
      <c r="AX222"/>
      <c r="AY222"/>
      <c r="AZ222"/>
      <c r="BA222"/>
      <c r="BB222"/>
      <c r="BC222"/>
      <c r="BD222"/>
      <c r="BE222"/>
      <c r="BF222"/>
      <c r="BG222"/>
      <c r="BH222"/>
      <c r="BI222"/>
      <c r="BJ222" t="s">
        <v>4244</v>
      </c>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t="s">
        <v>4245</v>
      </c>
      <c r="CT222"/>
      <c r="CU222"/>
      <c r="CV222"/>
      <c r="CW222"/>
      <c r="CX222"/>
      <c r="CY222"/>
      <c r="CZ222"/>
      <c r="DA222"/>
      <c r="DB222"/>
      <c r="DC222"/>
      <c r="DD222"/>
      <c r="DE222"/>
      <c r="DF222"/>
      <c r="DG222"/>
      <c r="DH222"/>
      <c r="DI222"/>
      <c r="DJ222"/>
      <c r="DK222"/>
      <c r="DL222"/>
      <c r="DM222"/>
      <c r="DN222"/>
      <c r="DO222"/>
      <c r="DP222"/>
    </row>
    <row r="223" spans="33:120" ht="16.5" hidden="1" customHeight="1">
      <c r="AG223"/>
      <c r="AH223" s="138"/>
      <c r="AI223" s="138"/>
      <c r="AJ223" s="138"/>
      <c r="AK223" s="138"/>
      <c r="AL223" s="142" t="str">
        <f t="shared" si="6"/>
        <v/>
      </c>
      <c r="AM223" s="142" t="str">
        <f t="shared" si="7"/>
        <v/>
      </c>
      <c r="AN223"/>
      <c r="AO223"/>
      <c r="AP223">
        <v>221</v>
      </c>
      <c r="AQ223"/>
      <c r="AR223"/>
      <c r="AS223"/>
      <c r="AT223"/>
      <c r="AU223"/>
      <c r="AV223"/>
      <c r="AW223"/>
      <c r="AX223"/>
      <c r="AY223"/>
      <c r="AZ223"/>
      <c r="BA223"/>
      <c r="BB223"/>
      <c r="BC223"/>
      <c r="BD223"/>
      <c r="BE223"/>
      <c r="BF223"/>
      <c r="BG223"/>
      <c r="BH223"/>
      <c r="BI223"/>
      <c r="BJ223" t="s">
        <v>4246</v>
      </c>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t="s">
        <v>4247</v>
      </c>
      <c r="CT223"/>
      <c r="CU223"/>
      <c r="CV223"/>
      <c r="CW223"/>
      <c r="CX223"/>
      <c r="CY223"/>
      <c r="CZ223"/>
      <c r="DA223"/>
      <c r="DB223"/>
      <c r="DC223"/>
      <c r="DD223"/>
      <c r="DE223"/>
      <c r="DF223"/>
      <c r="DG223"/>
      <c r="DH223"/>
      <c r="DI223"/>
      <c r="DJ223"/>
      <c r="DK223"/>
      <c r="DL223"/>
      <c r="DM223"/>
      <c r="DN223"/>
      <c r="DO223"/>
      <c r="DP223"/>
    </row>
    <row r="224" spans="33:120" ht="16.5" hidden="1" customHeight="1">
      <c r="AG224"/>
      <c r="AH224" s="138"/>
      <c r="AI224" s="138"/>
      <c r="AJ224" s="138"/>
      <c r="AK224" s="138"/>
      <c r="AL224" s="142" t="str">
        <f t="shared" si="6"/>
        <v/>
      </c>
      <c r="AM224" s="142" t="str">
        <f t="shared" si="7"/>
        <v/>
      </c>
      <c r="AN224"/>
      <c r="AO224"/>
      <c r="AP224">
        <v>222</v>
      </c>
      <c r="AQ224"/>
      <c r="AR224"/>
      <c r="AS224"/>
      <c r="AT224"/>
      <c r="AU224"/>
      <c r="AV224"/>
      <c r="AW224"/>
      <c r="AX224"/>
      <c r="AY224"/>
      <c r="AZ224"/>
      <c r="BA224"/>
      <c r="BB224"/>
      <c r="BC224"/>
      <c r="BD224"/>
      <c r="BE224"/>
      <c r="BF224"/>
      <c r="BG224"/>
      <c r="BH224"/>
      <c r="BI224"/>
      <c r="BJ224" t="s">
        <v>4248</v>
      </c>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t="s">
        <v>4249</v>
      </c>
      <c r="CT224"/>
      <c r="CU224"/>
      <c r="CV224"/>
      <c r="CW224"/>
      <c r="CX224"/>
      <c r="CY224"/>
      <c r="CZ224"/>
      <c r="DA224"/>
      <c r="DB224"/>
      <c r="DC224"/>
      <c r="DD224"/>
      <c r="DE224"/>
      <c r="DF224"/>
      <c r="DG224"/>
      <c r="DH224"/>
      <c r="DI224"/>
      <c r="DJ224"/>
      <c r="DK224"/>
      <c r="DL224"/>
      <c r="DM224"/>
      <c r="DN224"/>
      <c r="DO224"/>
      <c r="DP224"/>
    </row>
    <row r="225" spans="33:120" ht="16.5" hidden="1" customHeight="1">
      <c r="AG225"/>
      <c r="AH225" s="138"/>
      <c r="AI225" s="138"/>
      <c r="AJ225" s="138"/>
      <c r="AK225" s="138"/>
      <c r="AL225" s="142" t="str">
        <f t="shared" si="6"/>
        <v/>
      </c>
      <c r="AM225" s="142" t="str">
        <f t="shared" si="7"/>
        <v/>
      </c>
      <c r="AN225"/>
      <c r="AO225"/>
      <c r="AP225">
        <v>223</v>
      </c>
      <c r="AQ225"/>
      <c r="AR225"/>
      <c r="AS225"/>
      <c r="AT225"/>
      <c r="AU225"/>
      <c r="AV225"/>
      <c r="AW225"/>
      <c r="AX225"/>
      <c r="AY225"/>
      <c r="AZ225"/>
      <c r="BA225"/>
      <c r="BB225"/>
      <c r="BC225"/>
      <c r="BD225"/>
      <c r="BE225"/>
      <c r="BF225"/>
      <c r="BG225"/>
      <c r="BH225"/>
      <c r="BI225"/>
      <c r="BJ225" t="s">
        <v>4250</v>
      </c>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t="s">
        <v>4251</v>
      </c>
      <c r="CT225"/>
      <c r="CU225"/>
      <c r="CV225"/>
      <c r="CW225"/>
      <c r="CX225"/>
      <c r="CY225"/>
      <c r="CZ225"/>
      <c r="DA225"/>
      <c r="DB225"/>
      <c r="DC225"/>
      <c r="DD225"/>
      <c r="DE225"/>
      <c r="DF225"/>
      <c r="DG225"/>
      <c r="DH225"/>
      <c r="DI225"/>
      <c r="DJ225"/>
      <c r="DK225"/>
      <c r="DL225"/>
      <c r="DM225"/>
      <c r="DN225"/>
      <c r="DO225"/>
      <c r="DP225"/>
    </row>
    <row r="226" spans="33:120" ht="16.5" hidden="1" customHeight="1">
      <c r="AG226"/>
      <c r="AH226" s="138"/>
      <c r="AI226" s="138"/>
      <c r="AJ226" s="138"/>
      <c r="AK226" s="138"/>
      <c r="AL226" s="142" t="str">
        <f t="shared" si="6"/>
        <v/>
      </c>
      <c r="AM226" s="142" t="str">
        <f t="shared" si="7"/>
        <v/>
      </c>
      <c r="AN226"/>
      <c r="AO226"/>
      <c r="AP226">
        <v>224</v>
      </c>
      <c r="AQ226"/>
      <c r="AR226"/>
      <c r="AS226"/>
      <c r="AT226"/>
      <c r="AU226"/>
      <c r="AV226"/>
      <c r="AW226"/>
      <c r="AX226"/>
      <c r="AY226"/>
      <c r="AZ226"/>
      <c r="BA226"/>
      <c r="BB226"/>
      <c r="BC226"/>
      <c r="BD226"/>
      <c r="BE226"/>
      <c r="BF226"/>
      <c r="BG226"/>
      <c r="BH226"/>
      <c r="BI226"/>
      <c r="BJ226" t="s">
        <v>4252</v>
      </c>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t="s">
        <v>4253</v>
      </c>
      <c r="CT226"/>
      <c r="CU226"/>
      <c r="CV226"/>
      <c r="CW226"/>
      <c r="CX226"/>
      <c r="CY226"/>
      <c r="CZ226"/>
      <c r="DA226"/>
      <c r="DB226"/>
      <c r="DC226"/>
      <c r="DD226"/>
      <c r="DE226"/>
      <c r="DF226"/>
      <c r="DG226"/>
      <c r="DH226"/>
      <c r="DI226"/>
      <c r="DJ226"/>
      <c r="DK226"/>
      <c r="DL226"/>
      <c r="DM226"/>
      <c r="DN226"/>
      <c r="DO226"/>
      <c r="DP226"/>
    </row>
    <row r="227" spans="33:120" ht="16.5" hidden="1" customHeight="1">
      <c r="AG227"/>
      <c r="AH227" s="138"/>
      <c r="AI227" s="138"/>
      <c r="AJ227" s="138"/>
      <c r="AK227" s="138"/>
      <c r="AL227" s="142" t="str">
        <f t="shared" si="6"/>
        <v/>
      </c>
      <c r="AM227" s="142" t="str">
        <f t="shared" si="7"/>
        <v/>
      </c>
      <c r="AN227"/>
      <c r="AO227"/>
      <c r="AP227">
        <v>225</v>
      </c>
      <c r="AQ227"/>
      <c r="AR227"/>
      <c r="AS227"/>
      <c r="AT227"/>
      <c r="AU227"/>
      <c r="AV227"/>
      <c r="AW227"/>
      <c r="AX227"/>
      <c r="AY227"/>
      <c r="AZ227"/>
      <c r="BA227"/>
      <c r="BB227"/>
      <c r="BC227"/>
      <c r="BD227"/>
      <c r="BE227"/>
      <c r="BF227"/>
      <c r="BG227"/>
      <c r="BH227"/>
      <c r="BI227"/>
      <c r="BJ227" t="s">
        <v>4254</v>
      </c>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t="s">
        <v>4255</v>
      </c>
      <c r="CT227"/>
      <c r="CU227"/>
      <c r="CV227"/>
      <c r="CW227"/>
      <c r="CX227"/>
      <c r="CY227"/>
      <c r="CZ227"/>
      <c r="DA227"/>
      <c r="DB227"/>
      <c r="DC227"/>
      <c r="DD227"/>
      <c r="DE227"/>
      <c r="DF227"/>
      <c r="DG227"/>
      <c r="DH227"/>
      <c r="DI227"/>
      <c r="DJ227"/>
      <c r="DK227"/>
      <c r="DL227"/>
      <c r="DM227"/>
      <c r="DN227"/>
      <c r="DO227"/>
      <c r="DP227"/>
    </row>
    <row r="228" spans="33:120" ht="16.5" hidden="1" customHeight="1">
      <c r="AG228"/>
      <c r="AH228" s="138"/>
      <c r="AI228" s="138"/>
      <c r="AJ228" s="138"/>
      <c r="AK228" s="138"/>
      <c r="AL228" s="142" t="str">
        <f t="shared" si="6"/>
        <v/>
      </c>
      <c r="AM228" s="142" t="str">
        <f t="shared" si="7"/>
        <v/>
      </c>
      <c r="AN228"/>
      <c r="AO228"/>
      <c r="AP228">
        <v>226</v>
      </c>
      <c r="AQ228"/>
      <c r="AR228"/>
      <c r="AS228"/>
      <c r="AT228"/>
      <c r="AU228"/>
      <c r="AV228"/>
      <c r="AW228"/>
      <c r="AX228"/>
      <c r="AY228"/>
      <c r="AZ228"/>
      <c r="BA228"/>
      <c r="BB228"/>
      <c r="BC228"/>
      <c r="BD228"/>
      <c r="BE228"/>
      <c r="BF228"/>
      <c r="BG228"/>
      <c r="BH228"/>
      <c r="BI228"/>
      <c r="BJ228" t="s">
        <v>4256</v>
      </c>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t="s">
        <v>4257</v>
      </c>
      <c r="CT228"/>
      <c r="CU228"/>
      <c r="CV228"/>
      <c r="CW228"/>
      <c r="CX228"/>
      <c r="CY228"/>
      <c r="CZ228"/>
      <c r="DA228"/>
      <c r="DB228"/>
      <c r="DC228"/>
      <c r="DD228"/>
      <c r="DE228"/>
      <c r="DF228"/>
      <c r="DG228"/>
      <c r="DH228"/>
      <c r="DI228"/>
      <c r="DJ228"/>
      <c r="DK228"/>
      <c r="DL228"/>
      <c r="DM228"/>
      <c r="DN228"/>
      <c r="DO228"/>
      <c r="DP228"/>
    </row>
    <row r="229" spans="33:120" ht="16.5" hidden="1" customHeight="1">
      <c r="AG229"/>
      <c r="AH229" s="138"/>
      <c r="AI229" s="138"/>
      <c r="AJ229" s="138"/>
      <c r="AK229" s="138"/>
      <c r="AL229" s="142" t="str">
        <f t="shared" si="6"/>
        <v/>
      </c>
      <c r="AM229" s="142" t="str">
        <f t="shared" si="7"/>
        <v/>
      </c>
      <c r="AN229"/>
      <c r="AO229"/>
      <c r="AP229">
        <v>227</v>
      </c>
      <c r="AQ229"/>
      <c r="AR229"/>
      <c r="AS229"/>
      <c r="AT229"/>
      <c r="AU229"/>
      <c r="AV229"/>
      <c r="AW229"/>
      <c r="AX229"/>
      <c r="AY229"/>
      <c r="AZ229"/>
      <c r="BA229"/>
      <c r="BB229"/>
      <c r="BC229"/>
      <c r="BD229"/>
      <c r="BE229"/>
      <c r="BF229"/>
      <c r="BG229"/>
      <c r="BH229"/>
      <c r="BI229"/>
      <c r="BJ229" t="s">
        <v>4258</v>
      </c>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t="s">
        <v>4259</v>
      </c>
      <c r="CT229"/>
      <c r="CU229"/>
      <c r="CV229"/>
      <c r="CW229"/>
      <c r="CX229"/>
      <c r="CY229"/>
      <c r="CZ229"/>
      <c r="DA229"/>
      <c r="DB229"/>
      <c r="DC229"/>
      <c r="DD229"/>
      <c r="DE229"/>
      <c r="DF229"/>
      <c r="DG229"/>
      <c r="DH229"/>
      <c r="DI229"/>
      <c r="DJ229"/>
      <c r="DK229"/>
      <c r="DL229"/>
      <c r="DM229"/>
      <c r="DN229"/>
      <c r="DO229"/>
      <c r="DP229"/>
    </row>
    <row r="230" spans="33:120" ht="16.5" hidden="1" customHeight="1">
      <c r="AG230"/>
      <c r="AH230" s="138"/>
      <c r="AI230" s="138"/>
      <c r="AJ230" s="138"/>
      <c r="AK230" s="138"/>
      <c r="AL230" s="142" t="str">
        <f t="shared" si="6"/>
        <v/>
      </c>
      <c r="AM230" s="142" t="str">
        <f t="shared" si="7"/>
        <v/>
      </c>
      <c r="AN230"/>
      <c r="AO230"/>
      <c r="AP230">
        <v>228</v>
      </c>
      <c r="AQ230"/>
      <c r="AR230"/>
      <c r="AS230"/>
      <c r="AT230"/>
      <c r="AU230"/>
      <c r="AV230"/>
      <c r="AW230"/>
      <c r="AX230"/>
      <c r="AY230"/>
      <c r="AZ230"/>
      <c r="BA230"/>
      <c r="BB230"/>
      <c r="BC230"/>
      <c r="BD230"/>
      <c r="BE230"/>
      <c r="BF230"/>
      <c r="BG230"/>
      <c r="BH230"/>
      <c r="BI230"/>
      <c r="BJ230" t="s">
        <v>4260</v>
      </c>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t="s">
        <v>4261</v>
      </c>
      <c r="CT230"/>
      <c r="CU230"/>
      <c r="CV230"/>
      <c r="CW230"/>
      <c r="CX230"/>
      <c r="CY230"/>
      <c r="CZ230"/>
      <c r="DA230"/>
      <c r="DB230"/>
      <c r="DC230"/>
      <c r="DD230"/>
      <c r="DE230"/>
      <c r="DF230"/>
      <c r="DG230"/>
      <c r="DH230"/>
      <c r="DI230"/>
      <c r="DJ230"/>
      <c r="DK230"/>
      <c r="DL230"/>
      <c r="DM230"/>
      <c r="DN230"/>
      <c r="DO230"/>
      <c r="DP230"/>
    </row>
    <row r="231" spans="33:120" ht="16.5" hidden="1" customHeight="1">
      <c r="AG231"/>
      <c r="AH231" s="138"/>
      <c r="AI231" s="138"/>
      <c r="AJ231" s="138"/>
      <c r="AK231" s="138"/>
      <c r="AL231" s="142" t="str">
        <f t="shared" si="6"/>
        <v/>
      </c>
      <c r="AM231" s="142" t="str">
        <f t="shared" si="7"/>
        <v/>
      </c>
      <c r="AN231"/>
      <c r="AO231"/>
      <c r="AP231">
        <v>229</v>
      </c>
      <c r="AQ231"/>
      <c r="AR231"/>
      <c r="AS231"/>
      <c r="AT231"/>
      <c r="AU231"/>
      <c r="AV231"/>
      <c r="AW231"/>
      <c r="AX231"/>
      <c r="AY231"/>
      <c r="AZ231"/>
      <c r="BA231"/>
      <c r="BB231"/>
      <c r="BC231"/>
      <c r="BD231"/>
      <c r="BE231"/>
      <c r="BF231"/>
      <c r="BG231"/>
      <c r="BH231"/>
      <c r="BI231"/>
      <c r="BJ231" t="s">
        <v>4262</v>
      </c>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t="s">
        <v>4263</v>
      </c>
      <c r="CT231"/>
      <c r="CU231"/>
      <c r="CV231"/>
      <c r="CW231"/>
      <c r="CX231"/>
      <c r="CY231"/>
      <c r="CZ231"/>
      <c r="DA231"/>
      <c r="DB231"/>
      <c r="DC231"/>
      <c r="DD231"/>
      <c r="DE231"/>
      <c r="DF231"/>
      <c r="DG231"/>
      <c r="DH231"/>
      <c r="DI231"/>
      <c r="DJ231"/>
      <c r="DK231"/>
      <c r="DL231"/>
      <c r="DM231"/>
      <c r="DN231"/>
      <c r="DO231"/>
      <c r="DP231"/>
    </row>
    <row r="232" spans="33:120" ht="16.5" hidden="1" customHeight="1">
      <c r="AG232"/>
      <c r="AH232" s="138"/>
      <c r="AI232" s="138"/>
      <c r="AJ232" s="138"/>
      <c r="AK232" s="138"/>
      <c r="AL232" s="142" t="str">
        <f t="shared" si="6"/>
        <v/>
      </c>
      <c r="AM232" s="142" t="str">
        <f t="shared" si="7"/>
        <v/>
      </c>
      <c r="AN232"/>
      <c r="AO232"/>
      <c r="AP232">
        <v>230</v>
      </c>
      <c r="AQ232"/>
      <c r="AR232"/>
      <c r="AS232"/>
      <c r="AT232"/>
      <c r="AU232"/>
      <c r="AV232"/>
      <c r="AW232"/>
      <c r="AX232"/>
      <c r="AY232"/>
      <c r="AZ232"/>
      <c r="BA232"/>
      <c r="BB232"/>
      <c r="BC232"/>
      <c r="BD232"/>
      <c r="BE232"/>
      <c r="BF232"/>
      <c r="BG232"/>
      <c r="BH232"/>
      <c r="BI232"/>
      <c r="BJ232" t="s">
        <v>4264</v>
      </c>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t="s">
        <v>4265</v>
      </c>
      <c r="CT232"/>
      <c r="CU232"/>
      <c r="CV232"/>
      <c r="CW232"/>
      <c r="CX232"/>
      <c r="CY232"/>
      <c r="CZ232"/>
      <c r="DA232"/>
      <c r="DB232"/>
      <c r="DC232"/>
      <c r="DD232"/>
      <c r="DE232"/>
      <c r="DF232"/>
      <c r="DG232"/>
      <c r="DH232"/>
      <c r="DI232"/>
      <c r="DJ232"/>
      <c r="DK232"/>
      <c r="DL232"/>
      <c r="DM232"/>
      <c r="DN232"/>
      <c r="DO232"/>
      <c r="DP232"/>
    </row>
    <row r="233" spans="33:120" ht="16.5" hidden="1" customHeight="1">
      <c r="AG233"/>
      <c r="AH233" s="138"/>
      <c r="AI233" s="138"/>
      <c r="AJ233" s="138"/>
      <c r="AK233" s="138"/>
      <c r="AL233" s="142" t="str">
        <f t="shared" si="6"/>
        <v/>
      </c>
      <c r="AM233" s="142" t="str">
        <f t="shared" si="7"/>
        <v/>
      </c>
      <c r="AN233"/>
      <c r="AO233"/>
      <c r="AP233">
        <v>231</v>
      </c>
      <c r="AQ233"/>
      <c r="AR233"/>
      <c r="AS233"/>
      <c r="AT233"/>
      <c r="AU233"/>
      <c r="AV233"/>
      <c r="AW233"/>
      <c r="AX233"/>
      <c r="AY233"/>
      <c r="AZ233"/>
      <c r="BA233"/>
      <c r="BB233"/>
      <c r="BC233"/>
      <c r="BD233"/>
      <c r="BE233"/>
      <c r="BF233"/>
      <c r="BG233"/>
      <c r="BH233"/>
      <c r="BI233"/>
      <c r="BJ233" t="s">
        <v>4266</v>
      </c>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t="s">
        <v>4267</v>
      </c>
      <c r="CT233"/>
      <c r="CU233"/>
      <c r="CV233"/>
      <c r="CW233"/>
      <c r="CX233"/>
      <c r="CY233"/>
      <c r="CZ233"/>
      <c r="DA233"/>
      <c r="DB233"/>
      <c r="DC233"/>
      <c r="DD233"/>
      <c r="DE233"/>
      <c r="DF233"/>
      <c r="DG233"/>
      <c r="DH233"/>
      <c r="DI233"/>
      <c r="DJ233"/>
      <c r="DK233"/>
      <c r="DL233"/>
      <c r="DM233"/>
      <c r="DN233"/>
      <c r="DO233"/>
      <c r="DP233"/>
    </row>
    <row r="234" spans="33:120" ht="16.5" hidden="1" customHeight="1">
      <c r="AG234"/>
      <c r="AH234" s="138"/>
      <c r="AI234" s="138"/>
      <c r="AJ234" s="138"/>
      <c r="AK234" s="138"/>
      <c r="AL234" s="142" t="str">
        <f t="shared" si="6"/>
        <v/>
      </c>
      <c r="AM234" s="142" t="str">
        <f t="shared" si="7"/>
        <v/>
      </c>
      <c r="AN234"/>
      <c r="AO234"/>
      <c r="AP234">
        <v>232</v>
      </c>
      <c r="AQ234"/>
      <c r="AR234"/>
      <c r="AS234"/>
      <c r="AT234"/>
      <c r="AU234"/>
      <c r="AV234"/>
      <c r="AW234"/>
      <c r="AX234"/>
      <c r="AY234"/>
      <c r="AZ234"/>
      <c r="BA234"/>
      <c r="BB234"/>
      <c r="BC234"/>
      <c r="BD234"/>
      <c r="BE234"/>
      <c r="BF234"/>
      <c r="BG234"/>
      <c r="BH234"/>
      <c r="BI234"/>
      <c r="BJ234" t="s">
        <v>4268</v>
      </c>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t="s">
        <v>4269</v>
      </c>
      <c r="CT234"/>
      <c r="CU234"/>
      <c r="CV234"/>
      <c r="CW234"/>
      <c r="CX234"/>
      <c r="CY234"/>
      <c r="CZ234"/>
      <c r="DA234"/>
      <c r="DB234"/>
      <c r="DC234"/>
      <c r="DD234"/>
      <c r="DE234"/>
      <c r="DF234"/>
      <c r="DG234"/>
      <c r="DH234"/>
      <c r="DI234"/>
      <c r="DJ234"/>
      <c r="DK234"/>
      <c r="DL234"/>
      <c r="DM234"/>
      <c r="DN234"/>
      <c r="DO234"/>
      <c r="DP234"/>
    </row>
    <row r="235" spans="33:120" ht="16.5" hidden="1" customHeight="1">
      <c r="AG235"/>
      <c r="AH235" s="138"/>
      <c r="AI235" s="138"/>
      <c r="AJ235" s="138"/>
      <c r="AK235" s="138"/>
      <c r="AL235" s="142" t="str">
        <f t="shared" si="6"/>
        <v/>
      </c>
      <c r="AM235" s="142" t="str">
        <f t="shared" si="7"/>
        <v/>
      </c>
      <c r="AN235"/>
      <c r="AO235"/>
      <c r="AP235">
        <v>233</v>
      </c>
      <c r="AQ235"/>
      <c r="AR235"/>
      <c r="AS235"/>
      <c r="AT235"/>
      <c r="AU235"/>
      <c r="AV235"/>
      <c r="AW235"/>
      <c r="AX235"/>
      <c r="AY235"/>
      <c r="AZ235"/>
      <c r="BA235"/>
      <c r="BB235"/>
      <c r="BC235"/>
      <c r="BD235"/>
      <c r="BE235"/>
      <c r="BF235"/>
      <c r="BG235"/>
      <c r="BH235"/>
      <c r="BI235"/>
      <c r="BJ235" t="s">
        <v>4270</v>
      </c>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t="s">
        <v>4271</v>
      </c>
      <c r="CT235"/>
      <c r="CU235"/>
      <c r="CV235"/>
      <c r="CW235"/>
      <c r="CX235"/>
      <c r="CY235"/>
      <c r="CZ235"/>
      <c r="DA235"/>
      <c r="DB235"/>
      <c r="DC235"/>
      <c r="DD235"/>
      <c r="DE235"/>
      <c r="DF235"/>
      <c r="DG235"/>
      <c r="DH235"/>
      <c r="DI235"/>
      <c r="DJ235"/>
      <c r="DK235"/>
      <c r="DL235"/>
      <c r="DM235"/>
      <c r="DN235"/>
      <c r="DO235"/>
      <c r="DP235"/>
    </row>
    <row r="236" spans="33:120" ht="16.5" hidden="1" customHeight="1">
      <c r="AG236"/>
      <c r="AH236" s="138"/>
      <c r="AI236" s="138"/>
      <c r="AJ236" s="138"/>
      <c r="AK236" s="138"/>
      <c r="AL236" s="142" t="str">
        <f t="shared" si="6"/>
        <v/>
      </c>
      <c r="AM236" s="142" t="str">
        <f t="shared" si="7"/>
        <v/>
      </c>
      <c r="AN236"/>
      <c r="AO236"/>
      <c r="AP236">
        <v>234</v>
      </c>
      <c r="AQ236"/>
      <c r="AR236"/>
      <c r="AS236"/>
      <c r="AT236"/>
      <c r="AU236"/>
      <c r="AV236"/>
      <c r="AW236"/>
      <c r="AX236"/>
      <c r="AY236"/>
      <c r="AZ236"/>
      <c r="BA236"/>
      <c r="BB236"/>
      <c r="BC236"/>
      <c r="BD236"/>
      <c r="BE236"/>
      <c r="BF236"/>
      <c r="BG236"/>
      <c r="BH236"/>
      <c r="BI236"/>
      <c r="BJ236" t="s">
        <v>4272</v>
      </c>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t="s">
        <v>4273</v>
      </c>
      <c r="CT236"/>
      <c r="CU236"/>
      <c r="CV236"/>
      <c r="CW236"/>
      <c r="CX236"/>
      <c r="CY236"/>
      <c r="CZ236"/>
      <c r="DA236"/>
      <c r="DB236"/>
      <c r="DC236"/>
      <c r="DD236"/>
      <c r="DE236"/>
      <c r="DF236"/>
      <c r="DG236"/>
      <c r="DH236"/>
      <c r="DI236"/>
      <c r="DJ236"/>
      <c r="DK236"/>
      <c r="DL236"/>
      <c r="DM236"/>
      <c r="DN236"/>
      <c r="DO236"/>
      <c r="DP236"/>
    </row>
    <row r="237" spans="33:120" ht="16.5" hidden="1" customHeight="1">
      <c r="AG237"/>
      <c r="AH237" s="138"/>
      <c r="AI237" s="138"/>
      <c r="AJ237" s="138"/>
      <c r="AK237" s="138"/>
      <c r="AL237" s="142" t="str">
        <f t="shared" si="6"/>
        <v/>
      </c>
      <c r="AM237" s="142" t="str">
        <f t="shared" si="7"/>
        <v/>
      </c>
      <c r="AN237"/>
      <c r="AO237"/>
      <c r="AP237">
        <v>235</v>
      </c>
      <c r="AQ237"/>
      <c r="AR237"/>
      <c r="AS237"/>
      <c r="AT237"/>
      <c r="AU237"/>
      <c r="AV237"/>
      <c r="AW237"/>
      <c r="AX237"/>
      <c r="AY237"/>
      <c r="AZ237"/>
      <c r="BA237"/>
      <c r="BB237"/>
      <c r="BC237"/>
      <c r="BD237"/>
      <c r="BE237"/>
      <c r="BF237"/>
      <c r="BG237"/>
      <c r="BH237"/>
      <c r="BI237"/>
      <c r="BJ237" t="s">
        <v>4274</v>
      </c>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t="s">
        <v>4275</v>
      </c>
      <c r="CT237"/>
      <c r="CU237"/>
      <c r="CV237"/>
      <c r="CW237"/>
      <c r="CX237"/>
      <c r="CY237"/>
      <c r="CZ237"/>
      <c r="DA237"/>
      <c r="DB237"/>
      <c r="DC237"/>
      <c r="DD237"/>
      <c r="DE237"/>
      <c r="DF237"/>
      <c r="DG237"/>
      <c r="DH237"/>
      <c r="DI237"/>
      <c r="DJ237"/>
      <c r="DK237"/>
      <c r="DL237"/>
      <c r="DM237"/>
      <c r="DN237"/>
      <c r="DO237"/>
      <c r="DP237"/>
    </row>
    <row r="238" spans="33:120" ht="16.5" hidden="1" customHeight="1">
      <c r="AG238"/>
      <c r="AH238" s="138"/>
      <c r="AI238" s="138"/>
      <c r="AJ238" s="138"/>
      <c r="AK238" s="138"/>
      <c r="AL238" s="142" t="str">
        <f t="shared" si="6"/>
        <v/>
      </c>
      <c r="AM238" s="142" t="str">
        <f t="shared" si="7"/>
        <v/>
      </c>
      <c r="AN238"/>
      <c r="AO238"/>
      <c r="AP238">
        <v>236</v>
      </c>
      <c r="AQ238"/>
      <c r="AR238"/>
      <c r="AS238"/>
      <c r="AT238"/>
      <c r="AU238"/>
      <c r="AV238"/>
      <c r="AW238"/>
      <c r="AX238"/>
      <c r="AY238"/>
      <c r="AZ238"/>
      <c r="BA238"/>
      <c r="BB238"/>
      <c r="BC238"/>
      <c r="BD238"/>
      <c r="BE238"/>
      <c r="BF238"/>
      <c r="BG238"/>
      <c r="BH238"/>
      <c r="BI238"/>
      <c r="BJ238" t="s">
        <v>4276</v>
      </c>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t="s">
        <v>4277</v>
      </c>
      <c r="CT238"/>
      <c r="CU238"/>
      <c r="CV238"/>
      <c r="CW238"/>
      <c r="CX238"/>
      <c r="CY238"/>
      <c r="CZ238"/>
      <c r="DA238"/>
      <c r="DB238"/>
      <c r="DC238"/>
      <c r="DD238"/>
      <c r="DE238"/>
      <c r="DF238"/>
      <c r="DG238"/>
      <c r="DH238"/>
      <c r="DI238"/>
      <c r="DJ238"/>
      <c r="DK238"/>
      <c r="DL238"/>
      <c r="DM238"/>
      <c r="DN238"/>
      <c r="DO238"/>
      <c r="DP238"/>
    </row>
    <row r="239" spans="33:120" ht="16.5" hidden="1" customHeight="1">
      <c r="AG239"/>
      <c r="AH239" s="138"/>
      <c r="AI239" s="138"/>
      <c r="AJ239" s="138"/>
      <c r="AK239" s="138"/>
      <c r="AL239" s="142" t="str">
        <f t="shared" si="6"/>
        <v/>
      </c>
      <c r="AM239" s="142" t="str">
        <f t="shared" si="7"/>
        <v/>
      </c>
      <c r="AN239"/>
      <c r="AO239"/>
      <c r="AP239">
        <v>237</v>
      </c>
      <c r="AQ239"/>
      <c r="AR239"/>
      <c r="AS239"/>
      <c r="AT239"/>
      <c r="AU239"/>
      <c r="AV239"/>
      <c r="AW239"/>
      <c r="AX239"/>
      <c r="AY239"/>
      <c r="AZ239"/>
      <c r="BA239"/>
      <c r="BB239"/>
      <c r="BC239"/>
      <c r="BD239"/>
      <c r="BE239"/>
      <c r="BF239"/>
      <c r="BG239"/>
      <c r="BH239"/>
      <c r="BI239"/>
      <c r="BJ239" t="s">
        <v>4278</v>
      </c>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t="s">
        <v>4279</v>
      </c>
      <c r="CT239"/>
      <c r="CU239"/>
      <c r="CV239"/>
      <c r="CW239"/>
      <c r="CX239"/>
      <c r="CY239"/>
      <c r="CZ239"/>
      <c r="DA239"/>
      <c r="DB239"/>
      <c r="DC239"/>
      <c r="DD239"/>
      <c r="DE239"/>
      <c r="DF239"/>
      <c r="DG239"/>
      <c r="DH239"/>
      <c r="DI239"/>
      <c r="DJ239"/>
      <c r="DK239"/>
      <c r="DL239"/>
      <c r="DM239"/>
      <c r="DN239"/>
      <c r="DO239"/>
      <c r="DP239"/>
    </row>
    <row r="240" spans="33:120" ht="16.5" hidden="1" customHeight="1">
      <c r="AG240"/>
      <c r="AH240" s="138"/>
      <c r="AI240" s="138"/>
      <c r="AJ240" s="138"/>
      <c r="AK240" s="138"/>
      <c r="AL240" s="142" t="str">
        <f t="shared" si="6"/>
        <v/>
      </c>
      <c r="AM240" s="142" t="str">
        <f t="shared" si="7"/>
        <v/>
      </c>
      <c r="AN240"/>
      <c r="AO240"/>
      <c r="AP240">
        <v>238</v>
      </c>
      <c r="AQ240"/>
      <c r="AR240"/>
      <c r="AS240"/>
      <c r="AT240"/>
      <c r="AU240"/>
      <c r="AV240"/>
      <c r="AW240"/>
      <c r="AX240"/>
      <c r="AY240"/>
      <c r="AZ240"/>
      <c r="BA240"/>
      <c r="BB240"/>
      <c r="BC240"/>
      <c r="BD240"/>
      <c r="BE240"/>
      <c r="BF240"/>
      <c r="BG240"/>
      <c r="BH240"/>
      <c r="BI240"/>
      <c r="BJ240" t="s">
        <v>4280</v>
      </c>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t="s">
        <v>4281</v>
      </c>
      <c r="CT240"/>
      <c r="CU240"/>
      <c r="CV240"/>
      <c r="CW240"/>
      <c r="CX240"/>
      <c r="CY240"/>
      <c r="CZ240"/>
      <c r="DA240"/>
      <c r="DB240"/>
      <c r="DC240"/>
      <c r="DD240"/>
      <c r="DE240"/>
      <c r="DF240"/>
      <c r="DG240"/>
      <c r="DH240"/>
      <c r="DI240"/>
      <c r="DJ240"/>
      <c r="DK240"/>
      <c r="DL240"/>
      <c r="DM240"/>
      <c r="DN240"/>
      <c r="DO240"/>
      <c r="DP240"/>
    </row>
    <row r="241" spans="33:120" ht="16.5" hidden="1" customHeight="1">
      <c r="AG241"/>
      <c r="AH241" s="138"/>
      <c r="AI241" s="138"/>
      <c r="AJ241" s="138"/>
      <c r="AK241" s="138"/>
      <c r="AL241" s="142" t="str">
        <f t="shared" si="6"/>
        <v/>
      </c>
      <c r="AM241" s="142" t="str">
        <f t="shared" si="7"/>
        <v/>
      </c>
      <c r="AN241"/>
      <c r="AO241"/>
      <c r="AP241">
        <v>239</v>
      </c>
      <c r="AQ241"/>
      <c r="AR241"/>
      <c r="AS241"/>
      <c r="AT241"/>
      <c r="AU241"/>
      <c r="AV241"/>
      <c r="AW241"/>
      <c r="AX241"/>
      <c r="AY241"/>
      <c r="AZ241"/>
      <c r="BA241"/>
      <c r="BB241"/>
      <c r="BC241"/>
      <c r="BD241"/>
      <c r="BE241"/>
      <c r="BF241"/>
      <c r="BG241"/>
      <c r="BH241"/>
      <c r="BI241"/>
      <c r="BJ241" t="s">
        <v>4282</v>
      </c>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t="s">
        <v>4283</v>
      </c>
      <c r="CT241"/>
      <c r="CU241"/>
      <c r="CV241"/>
      <c r="CW241"/>
      <c r="CX241"/>
      <c r="CY241"/>
      <c r="CZ241"/>
      <c r="DA241"/>
      <c r="DB241"/>
      <c r="DC241"/>
      <c r="DD241"/>
      <c r="DE241"/>
      <c r="DF241"/>
      <c r="DG241"/>
      <c r="DH241"/>
      <c r="DI241"/>
      <c r="DJ241"/>
      <c r="DK241"/>
      <c r="DL241"/>
      <c r="DM241"/>
      <c r="DN241"/>
      <c r="DO241"/>
      <c r="DP241"/>
    </row>
    <row r="242" spans="33:120" ht="16.5" hidden="1" customHeight="1">
      <c r="AG242"/>
      <c r="AH242" s="138"/>
      <c r="AI242" s="138"/>
      <c r="AJ242" s="138"/>
      <c r="AK242" s="138"/>
      <c r="AL242" s="142" t="str">
        <f t="shared" si="6"/>
        <v/>
      </c>
      <c r="AM242" s="142" t="str">
        <f t="shared" si="7"/>
        <v/>
      </c>
      <c r="AN242"/>
      <c r="AO242"/>
      <c r="AP242">
        <v>240</v>
      </c>
      <c r="AQ242"/>
      <c r="AR242"/>
      <c r="AS242"/>
      <c r="AT242"/>
      <c r="AU242"/>
      <c r="AV242"/>
      <c r="AW242"/>
      <c r="AX242"/>
      <c r="AY242"/>
      <c r="AZ242"/>
      <c r="BA242"/>
      <c r="BB242"/>
      <c r="BC242"/>
      <c r="BD242"/>
      <c r="BE242"/>
      <c r="BF242"/>
      <c r="BG242"/>
      <c r="BH242"/>
      <c r="BI242"/>
      <c r="BJ242" t="s">
        <v>4284</v>
      </c>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t="s">
        <v>4285</v>
      </c>
      <c r="CT242"/>
      <c r="CU242"/>
      <c r="CV242"/>
      <c r="CW242"/>
      <c r="CX242"/>
      <c r="CY242"/>
      <c r="CZ242"/>
      <c r="DA242"/>
      <c r="DB242"/>
      <c r="DC242"/>
      <c r="DD242"/>
      <c r="DE242"/>
      <c r="DF242"/>
      <c r="DG242"/>
      <c r="DH242"/>
      <c r="DI242"/>
      <c r="DJ242"/>
      <c r="DK242"/>
      <c r="DL242"/>
      <c r="DM242"/>
      <c r="DN242"/>
      <c r="DO242"/>
      <c r="DP242"/>
    </row>
    <row r="243" spans="33:120" ht="16.5" hidden="1" customHeight="1">
      <c r="AG243"/>
      <c r="AH243" s="138"/>
      <c r="AI243" s="138"/>
      <c r="AJ243" s="138"/>
      <c r="AK243" s="138"/>
      <c r="AL243" s="142" t="str">
        <f t="shared" si="6"/>
        <v/>
      </c>
      <c r="AM243" s="142" t="str">
        <f t="shared" si="7"/>
        <v/>
      </c>
      <c r="AN243"/>
      <c r="AO243"/>
      <c r="AP243">
        <v>241</v>
      </c>
      <c r="AQ243"/>
      <c r="AR243"/>
      <c r="AS243"/>
      <c r="AT243"/>
      <c r="AU243"/>
      <c r="AV243"/>
      <c r="AW243"/>
      <c r="AX243"/>
      <c r="AY243"/>
      <c r="AZ243"/>
      <c r="BA243"/>
      <c r="BB243"/>
      <c r="BC243"/>
      <c r="BD243"/>
      <c r="BE243"/>
      <c r="BF243"/>
      <c r="BG243"/>
      <c r="BH243"/>
      <c r="BI243"/>
      <c r="BJ243" t="s">
        <v>4286</v>
      </c>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t="s">
        <v>4287</v>
      </c>
      <c r="CT243"/>
      <c r="CU243"/>
      <c r="CV243"/>
      <c r="CW243"/>
      <c r="CX243"/>
      <c r="CY243"/>
      <c r="CZ243"/>
      <c r="DA243"/>
      <c r="DB243"/>
      <c r="DC243"/>
      <c r="DD243"/>
      <c r="DE243"/>
      <c r="DF243"/>
      <c r="DG243"/>
      <c r="DH243"/>
      <c r="DI243"/>
      <c r="DJ243"/>
      <c r="DK243"/>
      <c r="DL243"/>
      <c r="DM243"/>
      <c r="DN243"/>
      <c r="DO243"/>
      <c r="DP243"/>
    </row>
    <row r="244" spans="33:120" ht="16.5" hidden="1" customHeight="1">
      <c r="AG244"/>
      <c r="AH244" s="138"/>
      <c r="AI244" s="138"/>
      <c r="AJ244" s="138"/>
      <c r="AK244" s="138"/>
      <c r="AL244" s="142" t="str">
        <f t="shared" si="6"/>
        <v/>
      </c>
      <c r="AM244" s="142" t="str">
        <f t="shared" si="7"/>
        <v/>
      </c>
      <c r="AN244"/>
      <c r="AO244"/>
      <c r="AP244">
        <v>242</v>
      </c>
      <c r="AQ244"/>
      <c r="AR244"/>
      <c r="AS244"/>
      <c r="AT244"/>
      <c r="AU244"/>
      <c r="AV244"/>
      <c r="AW244"/>
      <c r="AX244"/>
      <c r="AY244"/>
      <c r="AZ244"/>
      <c r="BA244"/>
      <c r="BB244"/>
      <c r="BC244"/>
      <c r="BD244"/>
      <c r="BE244"/>
      <c r="BF244"/>
      <c r="BG244"/>
      <c r="BH244"/>
      <c r="BI244"/>
      <c r="BJ244" t="s">
        <v>4288</v>
      </c>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t="s">
        <v>4289</v>
      </c>
      <c r="CT244"/>
      <c r="CU244"/>
      <c r="CV244"/>
      <c r="CW244"/>
      <c r="CX244"/>
      <c r="CY244"/>
      <c r="CZ244"/>
      <c r="DA244"/>
      <c r="DB244"/>
      <c r="DC244"/>
      <c r="DD244"/>
      <c r="DE244"/>
      <c r="DF244"/>
      <c r="DG244"/>
      <c r="DH244"/>
      <c r="DI244"/>
      <c r="DJ244"/>
      <c r="DK244"/>
      <c r="DL244"/>
      <c r="DM244"/>
      <c r="DN244"/>
      <c r="DO244"/>
      <c r="DP244"/>
    </row>
    <row r="245" spans="33:120" ht="16.5" hidden="1" customHeight="1">
      <c r="AG245"/>
      <c r="AH245" s="138"/>
      <c r="AI245" s="138"/>
      <c r="AJ245" s="138"/>
      <c r="AK245" s="138"/>
      <c r="AL245" s="142" t="str">
        <f t="shared" si="6"/>
        <v/>
      </c>
      <c r="AM245" s="142" t="str">
        <f t="shared" si="7"/>
        <v/>
      </c>
      <c r="AN245"/>
      <c r="AO245"/>
      <c r="AP245">
        <v>243</v>
      </c>
      <c r="AQ245"/>
      <c r="AR245"/>
      <c r="AS245"/>
      <c r="AT245"/>
      <c r="AU245"/>
      <c r="AV245"/>
      <c r="AW245"/>
      <c r="AX245"/>
      <c r="AY245"/>
      <c r="AZ245"/>
      <c r="BA245"/>
      <c r="BB245"/>
      <c r="BC245"/>
      <c r="BD245"/>
      <c r="BE245"/>
      <c r="BF245"/>
      <c r="BG245"/>
      <c r="BH245"/>
      <c r="BI245"/>
      <c r="BJ245" t="s">
        <v>4290</v>
      </c>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t="s">
        <v>4291</v>
      </c>
      <c r="CT245"/>
      <c r="CU245"/>
      <c r="CV245"/>
      <c r="CW245"/>
      <c r="CX245"/>
      <c r="CY245"/>
      <c r="CZ245"/>
      <c r="DA245"/>
      <c r="DB245"/>
      <c r="DC245"/>
      <c r="DD245"/>
      <c r="DE245"/>
      <c r="DF245"/>
      <c r="DG245"/>
      <c r="DH245"/>
      <c r="DI245"/>
      <c r="DJ245"/>
      <c r="DK245"/>
      <c r="DL245"/>
      <c r="DM245"/>
      <c r="DN245"/>
      <c r="DO245"/>
      <c r="DP245"/>
    </row>
    <row r="246" spans="33:120" ht="16.5" hidden="1" customHeight="1">
      <c r="AG246"/>
      <c r="AH246" s="138"/>
      <c r="AI246" s="138"/>
      <c r="AJ246" s="138"/>
      <c r="AK246" s="138"/>
      <c r="AL246" s="142" t="str">
        <f t="shared" si="6"/>
        <v/>
      </c>
      <c r="AM246" s="142" t="str">
        <f t="shared" si="7"/>
        <v/>
      </c>
      <c r="AN246"/>
      <c r="AO246"/>
      <c r="AP246">
        <v>244</v>
      </c>
      <c r="AQ246"/>
      <c r="AR246"/>
      <c r="AS246"/>
      <c r="AT246"/>
      <c r="AU246"/>
      <c r="AV246"/>
      <c r="AW246"/>
      <c r="AX246"/>
      <c r="AY246"/>
      <c r="AZ246"/>
      <c r="BA246"/>
      <c r="BB246"/>
      <c r="BC246"/>
      <c r="BD246"/>
      <c r="BE246"/>
      <c r="BF246"/>
      <c r="BG246"/>
      <c r="BH246"/>
      <c r="BI246"/>
      <c r="BJ246" t="s">
        <v>4292</v>
      </c>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t="s">
        <v>4293</v>
      </c>
      <c r="CT246"/>
      <c r="CU246"/>
      <c r="CV246"/>
      <c r="CW246"/>
      <c r="CX246"/>
      <c r="CY246"/>
      <c r="CZ246"/>
      <c r="DA246"/>
      <c r="DB246"/>
      <c r="DC246"/>
      <c r="DD246"/>
      <c r="DE246"/>
      <c r="DF246"/>
      <c r="DG246"/>
      <c r="DH246"/>
      <c r="DI246"/>
      <c r="DJ246"/>
      <c r="DK246"/>
      <c r="DL246"/>
      <c r="DM246"/>
      <c r="DN246"/>
      <c r="DO246"/>
      <c r="DP246"/>
    </row>
    <row r="247" spans="33:120" ht="16.5" hidden="1" customHeight="1">
      <c r="AG247"/>
      <c r="AH247" s="138"/>
      <c r="AI247" s="138"/>
      <c r="AJ247" s="138"/>
      <c r="AK247" s="138"/>
      <c r="AL247" s="142" t="str">
        <f t="shared" si="6"/>
        <v/>
      </c>
      <c r="AM247" s="142" t="str">
        <f t="shared" si="7"/>
        <v/>
      </c>
      <c r="AN247"/>
      <c r="AO247"/>
      <c r="AP247">
        <v>245</v>
      </c>
      <c r="AQ247"/>
      <c r="AR247"/>
      <c r="AS247"/>
      <c r="AT247"/>
      <c r="AU247"/>
      <c r="AV247"/>
      <c r="AW247"/>
      <c r="AX247"/>
      <c r="AY247"/>
      <c r="AZ247"/>
      <c r="BA247"/>
      <c r="BB247"/>
      <c r="BC247"/>
      <c r="BD247"/>
      <c r="BE247"/>
      <c r="BF247"/>
      <c r="BG247"/>
      <c r="BH247"/>
      <c r="BI247"/>
      <c r="BJ247" t="s">
        <v>4294</v>
      </c>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t="s">
        <v>4295</v>
      </c>
      <c r="CT247"/>
      <c r="CU247"/>
      <c r="CV247"/>
      <c r="CW247"/>
      <c r="CX247"/>
      <c r="CY247"/>
      <c r="CZ247"/>
      <c r="DA247"/>
      <c r="DB247"/>
      <c r="DC247"/>
      <c r="DD247"/>
      <c r="DE247"/>
      <c r="DF247"/>
      <c r="DG247"/>
      <c r="DH247"/>
      <c r="DI247"/>
      <c r="DJ247"/>
      <c r="DK247"/>
      <c r="DL247"/>
      <c r="DM247"/>
      <c r="DN247"/>
      <c r="DO247"/>
      <c r="DP247"/>
    </row>
    <row r="248" spans="33:120" ht="16.5" hidden="1" customHeight="1">
      <c r="AG248"/>
      <c r="AH248" s="138"/>
      <c r="AI248" s="138"/>
      <c r="AJ248" s="138"/>
      <c r="AK248" s="138"/>
      <c r="AL248" s="142" t="str">
        <f t="shared" si="6"/>
        <v/>
      </c>
      <c r="AM248" s="142" t="str">
        <f t="shared" si="7"/>
        <v/>
      </c>
      <c r="AN248"/>
      <c r="AO248"/>
      <c r="AP248">
        <v>246</v>
      </c>
      <c r="AQ248"/>
      <c r="AR248"/>
      <c r="AS248"/>
      <c r="AT248"/>
      <c r="AU248"/>
      <c r="AV248"/>
      <c r="AW248"/>
      <c r="AX248"/>
      <c r="AY248"/>
      <c r="AZ248"/>
      <c r="BA248"/>
      <c r="BB248"/>
      <c r="BC248"/>
      <c r="BD248"/>
      <c r="BE248"/>
      <c r="BF248"/>
      <c r="BG248"/>
      <c r="BH248"/>
      <c r="BI248"/>
      <c r="BJ248" t="s">
        <v>4296</v>
      </c>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t="s">
        <v>4297</v>
      </c>
      <c r="CT248"/>
      <c r="CU248"/>
      <c r="CV248"/>
      <c r="CW248"/>
      <c r="CX248"/>
      <c r="CY248"/>
      <c r="CZ248"/>
      <c r="DA248"/>
      <c r="DB248"/>
      <c r="DC248"/>
      <c r="DD248"/>
      <c r="DE248"/>
      <c r="DF248"/>
      <c r="DG248"/>
      <c r="DH248"/>
      <c r="DI248"/>
      <c r="DJ248"/>
      <c r="DK248"/>
      <c r="DL248"/>
      <c r="DM248"/>
      <c r="DN248"/>
      <c r="DO248"/>
      <c r="DP248"/>
    </row>
    <row r="249" spans="33:120" ht="16.5" hidden="1" customHeight="1">
      <c r="AG249"/>
      <c r="AH249" s="138"/>
      <c r="AI249" s="138"/>
      <c r="AJ249" s="138"/>
      <c r="AK249" s="138"/>
      <c r="AL249" s="142" t="str">
        <f t="shared" si="6"/>
        <v/>
      </c>
      <c r="AM249" s="142" t="str">
        <f t="shared" si="7"/>
        <v/>
      </c>
      <c r="AN249"/>
      <c r="AO249"/>
      <c r="AP249">
        <v>247</v>
      </c>
      <c r="AQ249"/>
      <c r="AR249"/>
      <c r="AS249"/>
      <c r="AT249"/>
      <c r="AU249"/>
      <c r="AV249"/>
      <c r="AW249"/>
      <c r="AX249"/>
      <c r="AY249"/>
      <c r="AZ249"/>
      <c r="BA249"/>
      <c r="BB249"/>
      <c r="BC249"/>
      <c r="BD249"/>
      <c r="BE249"/>
      <c r="BF249"/>
      <c r="BG249"/>
      <c r="BH249"/>
      <c r="BI249"/>
      <c r="BJ249" t="s">
        <v>4298</v>
      </c>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t="s">
        <v>4299</v>
      </c>
      <c r="CT249"/>
      <c r="CU249"/>
      <c r="CV249"/>
      <c r="CW249"/>
      <c r="CX249"/>
      <c r="CY249"/>
      <c r="CZ249"/>
      <c r="DA249"/>
      <c r="DB249"/>
      <c r="DC249"/>
      <c r="DD249"/>
      <c r="DE249"/>
      <c r="DF249"/>
      <c r="DG249"/>
      <c r="DH249"/>
      <c r="DI249"/>
      <c r="DJ249"/>
      <c r="DK249"/>
      <c r="DL249"/>
      <c r="DM249"/>
      <c r="DN249"/>
      <c r="DO249"/>
      <c r="DP249"/>
    </row>
    <row r="250" spans="33:120" ht="16.5" hidden="1" customHeight="1">
      <c r="AG250"/>
      <c r="AH250" s="138"/>
      <c r="AI250" s="138"/>
      <c r="AJ250" s="138"/>
      <c r="AK250" s="138"/>
      <c r="AL250" s="142" t="str">
        <f t="shared" si="6"/>
        <v/>
      </c>
      <c r="AM250" s="142" t="str">
        <f t="shared" si="7"/>
        <v/>
      </c>
      <c r="AN250"/>
      <c r="AO250"/>
      <c r="AP250">
        <v>248</v>
      </c>
      <c r="AQ250"/>
      <c r="AR250"/>
      <c r="AS250"/>
      <c r="AT250"/>
      <c r="AU250"/>
      <c r="AV250"/>
      <c r="AW250"/>
      <c r="AX250"/>
      <c r="AY250"/>
      <c r="AZ250"/>
      <c r="BA250"/>
      <c r="BB250"/>
      <c r="BC250"/>
      <c r="BD250"/>
      <c r="BE250"/>
      <c r="BF250"/>
      <c r="BG250"/>
      <c r="BH250"/>
      <c r="BI250"/>
      <c r="BJ250" t="s">
        <v>4300</v>
      </c>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t="s">
        <v>4301</v>
      </c>
      <c r="CT250"/>
      <c r="CU250"/>
      <c r="CV250"/>
      <c r="CW250"/>
      <c r="CX250"/>
      <c r="CY250"/>
      <c r="CZ250"/>
      <c r="DA250"/>
      <c r="DB250"/>
      <c r="DC250"/>
      <c r="DD250"/>
      <c r="DE250"/>
      <c r="DF250"/>
      <c r="DG250"/>
      <c r="DH250"/>
      <c r="DI250"/>
      <c r="DJ250"/>
      <c r="DK250"/>
      <c r="DL250"/>
      <c r="DM250"/>
      <c r="DN250"/>
      <c r="DO250"/>
      <c r="DP250"/>
    </row>
    <row r="251" spans="33:120" ht="16.5" hidden="1" customHeight="1">
      <c r="AG251"/>
      <c r="AH251" s="138"/>
      <c r="AI251" s="138"/>
      <c r="AJ251" s="138"/>
      <c r="AK251" s="138"/>
      <c r="AL251" s="142" t="str">
        <f t="shared" si="6"/>
        <v/>
      </c>
      <c r="AM251" s="142" t="str">
        <f t="shared" si="7"/>
        <v/>
      </c>
      <c r="AN251"/>
      <c r="AO251"/>
      <c r="AP251">
        <v>249</v>
      </c>
      <c r="AQ251"/>
      <c r="AR251"/>
      <c r="AS251"/>
      <c r="AT251"/>
      <c r="AU251"/>
      <c r="AV251"/>
      <c r="AW251"/>
      <c r="AX251"/>
      <c r="AY251"/>
      <c r="AZ251"/>
      <c r="BA251"/>
      <c r="BB251"/>
      <c r="BC251"/>
      <c r="BD251"/>
      <c r="BE251"/>
      <c r="BF251"/>
      <c r="BG251"/>
      <c r="BH251"/>
      <c r="BI251"/>
      <c r="BJ251" t="s">
        <v>4302</v>
      </c>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t="s">
        <v>4303</v>
      </c>
      <c r="CT251"/>
      <c r="CU251"/>
      <c r="CV251"/>
      <c r="CW251"/>
      <c r="CX251"/>
      <c r="CY251"/>
      <c r="CZ251"/>
      <c r="DA251"/>
      <c r="DB251"/>
      <c r="DC251"/>
      <c r="DD251"/>
      <c r="DE251"/>
      <c r="DF251"/>
      <c r="DG251"/>
      <c r="DH251"/>
      <c r="DI251"/>
      <c r="DJ251"/>
      <c r="DK251"/>
      <c r="DL251"/>
      <c r="DM251"/>
      <c r="DN251"/>
      <c r="DO251"/>
      <c r="DP251"/>
    </row>
    <row r="252" spans="33:120" ht="16.5" hidden="1" customHeight="1">
      <c r="AG252"/>
      <c r="AH252" s="138"/>
      <c r="AI252" s="138"/>
      <c r="AJ252" s="138"/>
      <c r="AK252" s="138"/>
      <c r="AL252" s="142" t="str">
        <f t="shared" si="6"/>
        <v/>
      </c>
      <c r="AM252" s="142" t="str">
        <f t="shared" si="7"/>
        <v/>
      </c>
      <c r="AN252"/>
      <c r="AO252"/>
      <c r="AP252">
        <v>250</v>
      </c>
      <c r="AQ252"/>
      <c r="AR252"/>
      <c r="AS252"/>
      <c r="AT252"/>
      <c r="AU252"/>
      <c r="AV252"/>
      <c r="AW252"/>
      <c r="AX252"/>
      <c r="AY252"/>
      <c r="AZ252"/>
      <c r="BA252"/>
      <c r="BB252"/>
      <c r="BC252"/>
      <c r="BD252"/>
      <c r="BE252"/>
      <c r="BF252"/>
      <c r="BG252"/>
      <c r="BH252"/>
      <c r="BI252"/>
      <c r="BJ252" t="s">
        <v>4304</v>
      </c>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t="s">
        <v>4305</v>
      </c>
      <c r="CT252"/>
      <c r="CU252"/>
      <c r="CV252"/>
      <c r="CW252"/>
      <c r="CX252"/>
      <c r="CY252"/>
      <c r="CZ252"/>
      <c r="DA252"/>
      <c r="DB252"/>
      <c r="DC252"/>
      <c r="DD252"/>
      <c r="DE252"/>
      <c r="DF252"/>
      <c r="DG252"/>
      <c r="DH252"/>
      <c r="DI252"/>
      <c r="DJ252"/>
      <c r="DK252"/>
      <c r="DL252"/>
      <c r="DM252"/>
      <c r="DN252"/>
      <c r="DO252"/>
      <c r="DP252"/>
    </row>
    <row r="253" spans="33:120" ht="16.5" hidden="1" customHeight="1">
      <c r="AG253"/>
      <c r="AH253" s="138"/>
      <c r="AI253" s="138"/>
      <c r="AJ253" s="138"/>
      <c r="AK253" s="138"/>
      <c r="AL253" s="142" t="str">
        <f t="shared" si="6"/>
        <v/>
      </c>
      <c r="AM253" s="142" t="str">
        <f t="shared" si="7"/>
        <v/>
      </c>
      <c r="AN253"/>
      <c r="AO253"/>
      <c r="AP253">
        <v>251</v>
      </c>
      <c r="AQ253"/>
      <c r="AR253"/>
      <c r="AS253"/>
      <c r="AT253"/>
      <c r="AU253"/>
      <c r="AV253"/>
      <c r="AW253"/>
      <c r="AX253"/>
      <c r="AY253"/>
      <c r="AZ253"/>
      <c r="BA253"/>
      <c r="BB253"/>
      <c r="BC253"/>
      <c r="BD253"/>
      <c r="BE253"/>
      <c r="BF253"/>
      <c r="BG253"/>
      <c r="BH253"/>
      <c r="BI253"/>
      <c r="BJ253" t="s">
        <v>4306</v>
      </c>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t="s">
        <v>4307</v>
      </c>
      <c r="CT253"/>
      <c r="CU253"/>
      <c r="CV253"/>
      <c r="CW253"/>
      <c r="CX253"/>
      <c r="CY253"/>
      <c r="CZ253"/>
      <c r="DA253"/>
      <c r="DB253"/>
      <c r="DC253"/>
      <c r="DD253"/>
      <c r="DE253"/>
      <c r="DF253"/>
      <c r="DG253"/>
      <c r="DH253"/>
      <c r="DI253"/>
      <c r="DJ253"/>
      <c r="DK253"/>
      <c r="DL253"/>
      <c r="DM253"/>
      <c r="DN253"/>
      <c r="DO253"/>
      <c r="DP253"/>
    </row>
    <row r="254" spans="33:120" ht="16.5" hidden="1" customHeight="1">
      <c r="AG254"/>
      <c r="AH254" s="138"/>
      <c r="AI254" s="138"/>
      <c r="AJ254" s="138"/>
      <c r="AK254" s="138"/>
      <c r="AL254" s="142" t="str">
        <f t="shared" si="6"/>
        <v/>
      </c>
      <c r="AM254" s="142" t="str">
        <f t="shared" si="7"/>
        <v/>
      </c>
      <c r="AN254"/>
      <c r="AO254"/>
      <c r="AP254">
        <v>252</v>
      </c>
      <c r="AQ254"/>
      <c r="AR254"/>
      <c r="AS254"/>
      <c r="AT254"/>
      <c r="AU254"/>
      <c r="AV254"/>
      <c r="AW254"/>
      <c r="AX254"/>
      <c r="AY254"/>
      <c r="AZ254"/>
      <c r="BA254"/>
      <c r="BB254"/>
      <c r="BC254"/>
      <c r="BD254"/>
      <c r="BE254"/>
      <c r="BF254"/>
      <c r="BG254"/>
      <c r="BH254"/>
      <c r="BI254"/>
      <c r="BJ254" t="s">
        <v>4308</v>
      </c>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t="s">
        <v>4309</v>
      </c>
      <c r="CT254"/>
      <c r="CU254"/>
      <c r="CV254"/>
      <c r="CW254"/>
      <c r="CX254"/>
      <c r="CY254"/>
      <c r="CZ254"/>
      <c r="DA254"/>
      <c r="DB254"/>
      <c r="DC254"/>
      <c r="DD254"/>
      <c r="DE254"/>
      <c r="DF254"/>
      <c r="DG254"/>
      <c r="DH254"/>
      <c r="DI254"/>
      <c r="DJ254"/>
      <c r="DK254"/>
      <c r="DL254"/>
      <c r="DM254"/>
      <c r="DN254"/>
      <c r="DO254"/>
      <c r="DP254"/>
    </row>
    <row r="255" spans="33:120" ht="16.5" hidden="1" customHeight="1">
      <c r="AG255"/>
      <c r="AH255" s="138"/>
      <c r="AI255" s="138"/>
      <c r="AJ255" s="138"/>
      <c r="AK255" s="138"/>
      <c r="AL255" s="142" t="str">
        <f t="shared" si="6"/>
        <v/>
      </c>
      <c r="AM255" s="142" t="str">
        <f t="shared" si="7"/>
        <v/>
      </c>
      <c r="AN255"/>
      <c r="AO255"/>
      <c r="AP255">
        <v>253</v>
      </c>
      <c r="AQ255"/>
      <c r="AR255"/>
      <c r="AS255"/>
      <c r="AT255"/>
      <c r="AU255"/>
      <c r="AV255"/>
      <c r="AW255"/>
      <c r="AX255"/>
      <c r="AY255"/>
      <c r="AZ255"/>
      <c r="BA255"/>
      <c r="BB255"/>
      <c r="BC255"/>
      <c r="BD255"/>
      <c r="BE255"/>
      <c r="BF255"/>
      <c r="BG255"/>
      <c r="BH255"/>
      <c r="BI255"/>
      <c r="BJ255" t="s">
        <v>4310</v>
      </c>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t="s">
        <v>4311</v>
      </c>
      <c r="CT255"/>
      <c r="CU255"/>
      <c r="CV255"/>
      <c r="CW255"/>
      <c r="CX255"/>
      <c r="CY255"/>
      <c r="CZ255"/>
      <c r="DA255"/>
      <c r="DB255"/>
      <c r="DC255"/>
      <c r="DD255"/>
      <c r="DE255"/>
      <c r="DF255"/>
      <c r="DG255"/>
      <c r="DH255"/>
      <c r="DI255"/>
      <c r="DJ255"/>
      <c r="DK255"/>
      <c r="DL255"/>
      <c r="DM255"/>
      <c r="DN255"/>
      <c r="DO255"/>
      <c r="DP255"/>
    </row>
    <row r="256" spans="33:120" ht="16.5" hidden="1" customHeight="1">
      <c r="AG256"/>
      <c r="AH256" s="138"/>
      <c r="AI256" s="138"/>
      <c r="AJ256" s="138"/>
      <c r="AK256" s="138"/>
      <c r="AL256" s="142" t="str">
        <f t="shared" si="6"/>
        <v/>
      </c>
      <c r="AM256" s="142" t="str">
        <f t="shared" si="7"/>
        <v/>
      </c>
      <c r="AN256"/>
      <c r="AO256"/>
      <c r="AP256">
        <v>254</v>
      </c>
      <c r="AQ256"/>
      <c r="AR256"/>
      <c r="AS256"/>
      <c r="AT256"/>
      <c r="AU256"/>
      <c r="AV256"/>
      <c r="AW256"/>
      <c r="AX256"/>
      <c r="AY256"/>
      <c r="AZ256"/>
      <c r="BA256"/>
      <c r="BB256"/>
      <c r="BC256"/>
      <c r="BD256"/>
      <c r="BE256"/>
      <c r="BF256"/>
      <c r="BG256"/>
      <c r="BH256"/>
      <c r="BI256"/>
      <c r="BJ256" t="s">
        <v>4312</v>
      </c>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t="s">
        <v>4313</v>
      </c>
      <c r="CT256"/>
      <c r="CU256"/>
      <c r="CV256"/>
      <c r="CW256"/>
      <c r="CX256"/>
      <c r="CY256"/>
      <c r="CZ256"/>
      <c r="DA256"/>
      <c r="DB256"/>
      <c r="DC256"/>
      <c r="DD256"/>
      <c r="DE256"/>
      <c r="DF256"/>
      <c r="DG256"/>
      <c r="DH256"/>
      <c r="DI256"/>
      <c r="DJ256"/>
      <c r="DK256"/>
      <c r="DL256"/>
      <c r="DM256"/>
      <c r="DN256"/>
      <c r="DO256"/>
      <c r="DP256"/>
    </row>
    <row r="257" spans="33:120" ht="16.5" hidden="1" customHeight="1">
      <c r="AG257"/>
      <c r="AH257" s="138"/>
      <c r="AI257" s="138"/>
      <c r="AJ257" s="138"/>
      <c r="AK257" s="138"/>
      <c r="AL257" s="142" t="str">
        <f t="shared" si="6"/>
        <v/>
      </c>
      <c r="AM257" s="142" t="str">
        <f t="shared" si="7"/>
        <v/>
      </c>
      <c r="AN257"/>
      <c r="AO257"/>
      <c r="AP257">
        <v>255</v>
      </c>
      <c r="AQ257"/>
      <c r="AR257"/>
      <c r="AS257"/>
      <c r="AT257"/>
      <c r="AU257"/>
      <c r="AV257"/>
      <c r="AW257"/>
      <c r="AX257"/>
      <c r="AY257"/>
      <c r="AZ257"/>
      <c r="BA257"/>
      <c r="BB257"/>
      <c r="BC257"/>
      <c r="BD257"/>
      <c r="BE257"/>
      <c r="BF257"/>
      <c r="BG257"/>
      <c r="BH257"/>
      <c r="BI257"/>
      <c r="BJ257" t="s">
        <v>4314</v>
      </c>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t="s">
        <v>4315</v>
      </c>
      <c r="CT257"/>
      <c r="CU257"/>
      <c r="CV257"/>
      <c r="CW257"/>
      <c r="CX257"/>
      <c r="CY257"/>
      <c r="CZ257"/>
      <c r="DA257"/>
      <c r="DB257"/>
      <c r="DC257"/>
      <c r="DD257"/>
      <c r="DE257"/>
      <c r="DF257"/>
      <c r="DG257"/>
      <c r="DH257"/>
      <c r="DI257"/>
      <c r="DJ257"/>
      <c r="DK257"/>
      <c r="DL257"/>
      <c r="DM257"/>
      <c r="DN257"/>
      <c r="DO257"/>
      <c r="DP257"/>
    </row>
    <row r="258" spans="33:120" ht="16.5" hidden="1" customHeight="1">
      <c r="AG258"/>
      <c r="AH258" s="138"/>
      <c r="AI258" s="138"/>
      <c r="AJ258" s="138"/>
      <c r="AK258" s="138"/>
      <c r="AL258" s="142" t="str">
        <f t="shared" si="6"/>
        <v/>
      </c>
      <c r="AM258" s="142" t="str">
        <f t="shared" si="7"/>
        <v/>
      </c>
      <c r="AN258"/>
      <c r="AO258"/>
      <c r="AP258">
        <v>256</v>
      </c>
      <c r="AQ258"/>
      <c r="AR258"/>
      <c r="AS258"/>
      <c r="AT258"/>
      <c r="AU258"/>
      <c r="AV258"/>
      <c r="AW258"/>
      <c r="AX258"/>
      <c r="AY258"/>
      <c r="AZ258"/>
      <c r="BA258"/>
      <c r="BB258"/>
      <c r="BC258"/>
      <c r="BD258"/>
      <c r="BE258"/>
      <c r="BF258"/>
      <c r="BG258"/>
      <c r="BH258"/>
      <c r="BI258"/>
      <c r="BJ258" t="s">
        <v>4316</v>
      </c>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t="s">
        <v>4317</v>
      </c>
      <c r="CT258"/>
      <c r="CU258"/>
      <c r="CV258"/>
      <c r="CW258"/>
      <c r="CX258"/>
      <c r="CY258"/>
      <c r="CZ258"/>
      <c r="DA258"/>
      <c r="DB258"/>
      <c r="DC258"/>
      <c r="DD258"/>
      <c r="DE258"/>
      <c r="DF258"/>
      <c r="DG258"/>
      <c r="DH258"/>
      <c r="DI258"/>
      <c r="DJ258"/>
      <c r="DK258"/>
      <c r="DL258"/>
      <c r="DM258"/>
      <c r="DN258"/>
      <c r="DO258"/>
      <c r="DP258"/>
    </row>
    <row r="259" spans="33:120" ht="16.5" hidden="1" customHeight="1">
      <c r="AG259"/>
      <c r="AH259" s="138"/>
      <c r="AI259" s="138"/>
      <c r="AJ259" s="138"/>
      <c r="AK259" s="138"/>
      <c r="AL259" s="142" t="str">
        <f t="shared" si="6"/>
        <v/>
      </c>
      <c r="AM259" s="142" t="str">
        <f t="shared" si="7"/>
        <v/>
      </c>
      <c r="AN259"/>
      <c r="AO259"/>
      <c r="AP259">
        <v>257</v>
      </c>
      <c r="AQ259"/>
      <c r="AR259"/>
      <c r="AS259"/>
      <c r="AT259"/>
      <c r="AU259"/>
      <c r="AV259"/>
      <c r="AW259"/>
      <c r="AX259"/>
      <c r="AY259"/>
      <c r="AZ259"/>
      <c r="BA259"/>
      <c r="BB259"/>
      <c r="BC259"/>
      <c r="BD259"/>
      <c r="BE259"/>
      <c r="BF259"/>
      <c r="BG259"/>
      <c r="BH259"/>
      <c r="BI259"/>
      <c r="BJ259" t="s">
        <v>4318</v>
      </c>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t="s">
        <v>4319</v>
      </c>
      <c r="CT259"/>
      <c r="CU259"/>
      <c r="CV259"/>
      <c r="CW259"/>
      <c r="CX259"/>
      <c r="CY259"/>
      <c r="CZ259"/>
      <c r="DA259"/>
      <c r="DB259"/>
      <c r="DC259"/>
      <c r="DD259"/>
      <c r="DE259"/>
      <c r="DF259"/>
      <c r="DG259"/>
      <c r="DH259"/>
      <c r="DI259"/>
      <c r="DJ259"/>
      <c r="DK259"/>
      <c r="DL259"/>
      <c r="DM259"/>
      <c r="DN259"/>
      <c r="DO259"/>
      <c r="DP259"/>
    </row>
    <row r="260" spans="33:120" ht="16.5" hidden="1" customHeight="1">
      <c r="AG260"/>
      <c r="AH260" s="138"/>
      <c r="AI260" s="138"/>
      <c r="AJ260" s="138"/>
      <c r="AK260" s="138"/>
      <c r="AL260" s="142" t="str">
        <f t="shared" si="6"/>
        <v/>
      </c>
      <c r="AM260" s="142" t="str">
        <f t="shared" si="7"/>
        <v/>
      </c>
      <c r="AN260"/>
      <c r="AO260"/>
      <c r="AP260">
        <v>258</v>
      </c>
      <c r="AQ260"/>
      <c r="AR260"/>
      <c r="AS260"/>
      <c r="AT260"/>
      <c r="AU260"/>
      <c r="AV260"/>
      <c r="AW260"/>
      <c r="AX260"/>
      <c r="AY260"/>
      <c r="AZ260"/>
      <c r="BA260"/>
      <c r="BB260"/>
      <c r="BC260"/>
      <c r="BD260"/>
      <c r="BE260"/>
      <c r="BF260"/>
      <c r="BG260"/>
      <c r="BH260"/>
      <c r="BI260"/>
      <c r="BJ260" t="s">
        <v>4320</v>
      </c>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t="s">
        <v>4321</v>
      </c>
      <c r="CT260"/>
      <c r="CU260"/>
      <c r="CV260"/>
      <c r="CW260"/>
      <c r="CX260"/>
      <c r="CY260"/>
      <c r="CZ260"/>
      <c r="DA260"/>
      <c r="DB260"/>
      <c r="DC260"/>
      <c r="DD260"/>
      <c r="DE260"/>
      <c r="DF260"/>
      <c r="DG260"/>
      <c r="DH260"/>
      <c r="DI260"/>
      <c r="DJ260"/>
      <c r="DK260"/>
      <c r="DL260"/>
      <c r="DM260"/>
      <c r="DN260"/>
      <c r="DO260"/>
      <c r="DP260"/>
    </row>
    <row r="261" spans="33:120" ht="16.5" hidden="1" customHeight="1">
      <c r="AG261"/>
      <c r="AH261" s="138"/>
      <c r="AI261" s="138"/>
      <c r="AJ261" s="138"/>
      <c r="AK261" s="138"/>
      <c r="AL261" s="142" t="str">
        <f t="shared" ref="AL261:AL324" si="8">IFERROR(IF(HLOOKUP($N$10, $BZ$3:$DE$574, $AP261, FALSE )="", "", HLOOKUP($N$10, $BZ$3:$DE$574, $AP261, FALSE)), "")</f>
        <v/>
      </c>
      <c r="AM261" s="142" t="str">
        <f t="shared" ref="AM261:AM324" si="9">IFERROR(IF(AL261="", "", HLOOKUP($N$10, $AQ$3:$BV$574, AP261, FALSE)), "")</f>
        <v/>
      </c>
      <c r="AN261"/>
      <c r="AO261"/>
      <c r="AP261">
        <v>259</v>
      </c>
      <c r="AQ261"/>
      <c r="AR261"/>
      <c r="AS261"/>
      <c r="AT261"/>
      <c r="AU261"/>
      <c r="AV261"/>
      <c r="AW261"/>
      <c r="AX261"/>
      <c r="AY261"/>
      <c r="AZ261"/>
      <c r="BA261"/>
      <c r="BB261"/>
      <c r="BC261"/>
      <c r="BD261"/>
      <c r="BE261"/>
      <c r="BF261"/>
      <c r="BG261"/>
      <c r="BH261"/>
      <c r="BI261"/>
      <c r="BJ261" t="s">
        <v>4322</v>
      </c>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t="s">
        <v>4323</v>
      </c>
      <c r="CT261"/>
      <c r="CU261"/>
      <c r="CV261"/>
      <c r="CW261"/>
      <c r="CX261"/>
      <c r="CY261"/>
      <c r="CZ261"/>
      <c r="DA261"/>
      <c r="DB261"/>
      <c r="DC261"/>
      <c r="DD261"/>
      <c r="DE261"/>
      <c r="DF261"/>
      <c r="DG261"/>
      <c r="DH261"/>
      <c r="DI261"/>
      <c r="DJ261"/>
      <c r="DK261"/>
      <c r="DL261"/>
      <c r="DM261"/>
      <c r="DN261"/>
      <c r="DO261"/>
      <c r="DP261"/>
    </row>
    <row r="262" spans="33:120" ht="16.5" hidden="1" customHeight="1">
      <c r="AG262"/>
      <c r="AH262" s="138"/>
      <c r="AI262" s="138"/>
      <c r="AJ262" s="138"/>
      <c r="AK262" s="138"/>
      <c r="AL262" s="142" t="str">
        <f t="shared" si="8"/>
        <v/>
      </c>
      <c r="AM262" s="142" t="str">
        <f t="shared" si="9"/>
        <v/>
      </c>
      <c r="AN262"/>
      <c r="AO262"/>
      <c r="AP262">
        <v>260</v>
      </c>
      <c r="AQ262"/>
      <c r="AR262"/>
      <c r="AS262"/>
      <c r="AT262"/>
      <c r="AU262"/>
      <c r="AV262"/>
      <c r="AW262"/>
      <c r="AX262"/>
      <c r="AY262"/>
      <c r="AZ262"/>
      <c r="BA262"/>
      <c r="BB262"/>
      <c r="BC262"/>
      <c r="BD262"/>
      <c r="BE262"/>
      <c r="BF262"/>
      <c r="BG262"/>
      <c r="BH262"/>
      <c r="BI262"/>
      <c r="BJ262" t="s">
        <v>4324</v>
      </c>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t="s">
        <v>4325</v>
      </c>
      <c r="CT262"/>
      <c r="CU262"/>
      <c r="CV262"/>
      <c r="CW262"/>
      <c r="CX262"/>
      <c r="CY262"/>
      <c r="CZ262"/>
      <c r="DA262"/>
      <c r="DB262"/>
      <c r="DC262"/>
      <c r="DD262"/>
      <c r="DE262"/>
      <c r="DF262"/>
      <c r="DG262"/>
      <c r="DH262"/>
      <c r="DI262"/>
      <c r="DJ262"/>
      <c r="DK262"/>
      <c r="DL262"/>
      <c r="DM262"/>
      <c r="DN262"/>
      <c r="DO262"/>
      <c r="DP262"/>
    </row>
    <row r="263" spans="33:120" ht="16.5" hidden="1" customHeight="1">
      <c r="AG263"/>
      <c r="AH263" s="138"/>
      <c r="AI263" s="138"/>
      <c r="AJ263" s="138"/>
      <c r="AK263" s="138"/>
      <c r="AL263" s="142" t="str">
        <f t="shared" si="8"/>
        <v/>
      </c>
      <c r="AM263" s="142" t="str">
        <f t="shared" si="9"/>
        <v/>
      </c>
      <c r="AN263"/>
      <c r="AO263"/>
      <c r="AP263">
        <v>261</v>
      </c>
      <c r="AQ263"/>
      <c r="AR263"/>
      <c r="AS263"/>
      <c r="AT263"/>
      <c r="AU263"/>
      <c r="AV263"/>
      <c r="AW263"/>
      <c r="AX263"/>
      <c r="AY263"/>
      <c r="AZ263"/>
      <c r="BA263"/>
      <c r="BB263"/>
      <c r="BC263"/>
      <c r="BD263"/>
      <c r="BE263"/>
      <c r="BF263"/>
      <c r="BG263"/>
      <c r="BH263"/>
      <c r="BI263"/>
      <c r="BJ263" t="s">
        <v>4326</v>
      </c>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t="s">
        <v>4327</v>
      </c>
      <c r="CT263"/>
      <c r="CU263"/>
      <c r="CV263"/>
      <c r="CW263"/>
      <c r="CX263"/>
      <c r="CY263"/>
      <c r="CZ263"/>
      <c r="DA263"/>
      <c r="DB263"/>
      <c r="DC263"/>
      <c r="DD263"/>
      <c r="DE263"/>
      <c r="DF263"/>
      <c r="DG263"/>
      <c r="DH263"/>
      <c r="DI263"/>
      <c r="DJ263"/>
      <c r="DK263"/>
      <c r="DL263"/>
      <c r="DM263"/>
      <c r="DN263"/>
      <c r="DO263"/>
      <c r="DP263"/>
    </row>
    <row r="264" spans="33:120" ht="16.5" hidden="1" customHeight="1">
      <c r="AG264"/>
      <c r="AH264" s="138"/>
      <c r="AI264" s="138"/>
      <c r="AJ264" s="138"/>
      <c r="AK264" s="138"/>
      <c r="AL264" s="142" t="str">
        <f t="shared" si="8"/>
        <v/>
      </c>
      <c r="AM264" s="142" t="str">
        <f t="shared" si="9"/>
        <v/>
      </c>
      <c r="AN264"/>
      <c r="AO264"/>
      <c r="AP264">
        <v>262</v>
      </c>
      <c r="AQ264"/>
      <c r="AR264"/>
      <c r="AS264"/>
      <c r="AT264"/>
      <c r="AU264"/>
      <c r="AV264"/>
      <c r="AW264"/>
      <c r="AX264"/>
      <c r="AY264"/>
      <c r="AZ264"/>
      <c r="BA264"/>
      <c r="BB264"/>
      <c r="BC264"/>
      <c r="BD264"/>
      <c r="BE264"/>
      <c r="BF264"/>
      <c r="BG264"/>
      <c r="BH264"/>
      <c r="BI264"/>
      <c r="BJ264" t="s">
        <v>4328</v>
      </c>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t="s">
        <v>4329</v>
      </c>
      <c r="CT264"/>
      <c r="CU264"/>
      <c r="CV264"/>
      <c r="CW264"/>
      <c r="CX264"/>
      <c r="CY264"/>
      <c r="CZ264"/>
      <c r="DA264"/>
      <c r="DB264"/>
      <c r="DC264"/>
      <c r="DD264"/>
      <c r="DE264"/>
      <c r="DF264"/>
      <c r="DG264"/>
      <c r="DH264"/>
      <c r="DI264"/>
      <c r="DJ264"/>
      <c r="DK264"/>
      <c r="DL264"/>
      <c r="DM264"/>
      <c r="DN264"/>
      <c r="DO264"/>
      <c r="DP264"/>
    </row>
    <row r="265" spans="33:120" ht="16.5" hidden="1" customHeight="1">
      <c r="AG265"/>
      <c r="AH265" s="138"/>
      <c r="AI265" s="138"/>
      <c r="AJ265" s="138"/>
      <c r="AK265" s="138"/>
      <c r="AL265" s="142" t="str">
        <f t="shared" si="8"/>
        <v/>
      </c>
      <c r="AM265" s="142" t="str">
        <f t="shared" si="9"/>
        <v/>
      </c>
      <c r="AN265"/>
      <c r="AO265"/>
      <c r="AP265">
        <v>263</v>
      </c>
      <c r="AQ265"/>
      <c r="AR265"/>
      <c r="AS265"/>
      <c r="AT265"/>
      <c r="AU265"/>
      <c r="AV265"/>
      <c r="AW265"/>
      <c r="AX265"/>
      <c r="AY265"/>
      <c r="AZ265"/>
      <c r="BA265"/>
      <c r="BB265"/>
      <c r="BC265"/>
      <c r="BD265"/>
      <c r="BE265"/>
      <c r="BF265"/>
      <c r="BG265"/>
      <c r="BH265"/>
      <c r="BI265"/>
      <c r="BJ265" t="s">
        <v>4330</v>
      </c>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t="s">
        <v>4331</v>
      </c>
      <c r="CT265"/>
      <c r="CU265"/>
      <c r="CV265"/>
      <c r="CW265"/>
      <c r="CX265"/>
      <c r="CY265"/>
      <c r="CZ265"/>
      <c r="DA265"/>
      <c r="DB265"/>
      <c r="DC265"/>
      <c r="DD265"/>
      <c r="DE265"/>
      <c r="DF265"/>
      <c r="DG265"/>
      <c r="DH265"/>
      <c r="DI265"/>
      <c r="DJ265"/>
      <c r="DK265"/>
      <c r="DL265"/>
      <c r="DM265"/>
      <c r="DN265"/>
      <c r="DO265"/>
      <c r="DP265"/>
    </row>
    <row r="266" spans="33:120" ht="16.5" hidden="1" customHeight="1">
      <c r="AG266"/>
      <c r="AH266" s="138"/>
      <c r="AI266" s="138"/>
      <c r="AJ266" s="138"/>
      <c r="AK266" s="138"/>
      <c r="AL266" s="142" t="str">
        <f t="shared" si="8"/>
        <v/>
      </c>
      <c r="AM266" s="142" t="str">
        <f t="shared" si="9"/>
        <v/>
      </c>
      <c r="AN266"/>
      <c r="AO266"/>
      <c r="AP266">
        <v>264</v>
      </c>
      <c r="AQ266"/>
      <c r="AR266"/>
      <c r="AS266"/>
      <c r="AT266"/>
      <c r="AU266"/>
      <c r="AV266"/>
      <c r="AW266"/>
      <c r="AX266"/>
      <c r="AY266"/>
      <c r="AZ266"/>
      <c r="BA266"/>
      <c r="BB266"/>
      <c r="BC266"/>
      <c r="BD266"/>
      <c r="BE266"/>
      <c r="BF266"/>
      <c r="BG266"/>
      <c r="BH266"/>
      <c r="BI266"/>
      <c r="BJ266" t="s">
        <v>4332</v>
      </c>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t="s">
        <v>4333</v>
      </c>
      <c r="CT266"/>
      <c r="CU266"/>
      <c r="CV266"/>
      <c r="CW266"/>
      <c r="CX266"/>
      <c r="CY266"/>
      <c r="CZ266"/>
      <c r="DA266"/>
      <c r="DB266"/>
      <c r="DC266"/>
      <c r="DD266"/>
      <c r="DE266"/>
      <c r="DF266"/>
      <c r="DG266"/>
      <c r="DH266"/>
      <c r="DI266"/>
      <c r="DJ266"/>
      <c r="DK266"/>
      <c r="DL266"/>
      <c r="DM266"/>
      <c r="DN266"/>
      <c r="DO266"/>
      <c r="DP266"/>
    </row>
    <row r="267" spans="33:120" ht="16.5" hidden="1" customHeight="1">
      <c r="AG267"/>
      <c r="AH267" s="138"/>
      <c r="AI267" s="138"/>
      <c r="AJ267" s="138"/>
      <c r="AK267" s="138"/>
      <c r="AL267" s="142" t="str">
        <f t="shared" si="8"/>
        <v/>
      </c>
      <c r="AM267" s="142" t="str">
        <f t="shared" si="9"/>
        <v/>
      </c>
      <c r="AN267"/>
      <c r="AO267"/>
      <c r="AP267">
        <v>265</v>
      </c>
      <c r="AQ267"/>
      <c r="AR267"/>
      <c r="AS267"/>
      <c r="AT267"/>
      <c r="AU267"/>
      <c r="AV267"/>
      <c r="AW267"/>
      <c r="AX267"/>
      <c r="AY267"/>
      <c r="AZ267"/>
      <c r="BA267"/>
      <c r="BB267"/>
      <c r="BC267"/>
      <c r="BD267"/>
      <c r="BE267"/>
      <c r="BF267"/>
      <c r="BG267"/>
      <c r="BH267"/>
      <c r="BI267"/>
      <c r="BJ267" t="s">
        <v>4334</v>
      </c>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t="s">
        <v>4335</v>
      </c>
      <c r="CT267"/>
      <c r="CU267"/>
      <c r="CV267"/>
      <c r="CW267"/>
      <c r="CX267"/>
      <c r="CY267"/>
      <c r="CZ267"/>
      <c r="DA267"/>
      <c r="DB267"/>
      <c r="DC267"/>
      <c r="DD267"/>
      <c r="DE267"/>
      <c r="DF267"/>
      <c r="DG267"/>
      <c r="DH267"/>
      <c r="DI267"/>
      <c r="DJ267"/>
      <c r="DK267"/>
      <c r="DL267"/>
      <c r="DM267"/>
      <c r="DN267"/>
      <c r="DO267"/>
      <c r="DP267"/>
    </row>
    <row r="268" spans="33:120" ht="16.5" hidden="1" customHeight="1">
      <c r="AG268"/>
      <c r="AH268" s="138"/>
      <c r="AI268" s="138"/>
      <c r="AJ268" s="138"/>
      <c r="AK268" s="138"/>
      <c r="AL268" s="142" t="str">
        <f t="shared" si="8"/>
        <v/>
      </c>
      <c r="AM268" s="142" t="str">
        <f t="shared" si="9"/>
        <v/>
      </c>
      <c r="AN268"/>
      <c r="AO268"/>
      <c r="AP268">
        <v>266</v>
      </c>
      <c r="AQ268"/>
      <c r="AR268"/>
      <c r="AS268"/>
      <c r="AT268"/>
      <c r="AU268"/>
      <c r="AV268"/>
      <c r="AW268"/>
      <c r="AX268"/>
      <c r="AY268"/>
      <c r="AZ268"/>
      <c r="BA268"/>
      <c r="BB268"/>
      <c r="BC268"/>
      <c r="BD268"/>
      <c r="BE268"/>
      <c r="BF268"/>
      <c r="BG268"/>
      <c r="BH268"/>
      <c r="BI268"/>
      <c r="BJ268" t="s">
        <v>4336</v>
      </c>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t="s">
        <v>4337</v>
      </c>
      <c r="CT268"/>
      <c r="CU268"/>
      <c r="CV268"/>
      <c r="CW268"/>
      <c r="CX268"/>
      <c r="CY268"/>
      <c r="CZ268"/>
      <c r="DA268"/>
      <c r="DB268"/>
      <c r="DC268"/>
      <c r="DD268"/>
      <c r="DE268"/>
      <c r="DF268"/>
      <c r="DG268"/>
      <c r="DH268"/>
      <c r="DI268"/>
      <c r="DJ268"/>
      <c r="DK268"/>
      <c r="DL268"/>
      <c r="DM268"/>
      <c r="DN268"/>
      <c r="DO268"/>
      <c r="DP268"/>
    </row>
    <row r="269" spans="33:120" ht="16.5" hidden="1" customHeight="1">
      <c r="AG269"/>
      <c r="AH269" s="138"/>
      <c r="AI269" s="138"/>
      <c r="AJ269" s="138"/>
      <c r="AK269" s="138"/>
      <c r="AL269" s="142" t="str">
        <f t="shared" si="8"/>
        <v/>
      </c>
      <c r="AM269" s="142" t="str">
        <f t="shared" si="9"/>
        <v/>
      </c>
      <c r="AN269"/>
      <c r="AO269"/>
      <c r="AP269">
        <v>267</v>
      </c>
      <c r="AQ269"/>
      <c r="AR269"/>
      <c r="AS269"/>
      <c r="AT269"/>
      <c r="AU269"/>
      <c r="AV269"/>
      <c r="AW269"/>
      <c r="AX269"/>
      <c r="AY269"/>
      <c r="AZ269"/>
      <c r="BA269"/>
      <c r="BB269"/>
      <c r="BC269"/>
      <c r="BD269"/>
      <c r="BE269"/>
      <c r="BF269"/>
      <c r="BG269"/>
      <c r="BH269"/>
      <c r="BI269"/>
      <c r="BJ269" t="s">
        <v>4338</v>
      </c>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t="s">
        <v>4339</v>
      </c>
      <c r="CT269"/>
      <c r="CU269"/>
      <c r="CV269"/>
      <c r="CW269"/>
      <c r="CX269"/>
      <c r="CY269"/>
      <c r="CZ269"/>
      <c r="DA269"/>
      <c r="DB269"/>
      <c r="DC269"/>
      <c r="DD269"/>
      <c r="DE269"/>
      <c r="DF269"/>
      <c r="DG269"/>
      <c r="DH269"/>
      <c r="DI269"/>
      <c r="DJ269"/>
      <c r="DK269"/>
      <c r="DL269"/>
      <c r="DM269"/>
      <c r="DN269"/>
      <c r="DO269"/>
      <c r="DP269"/>
    </row>
    <row r="270" spans="33:120" ht="16.5" hidden="1" customHeight="1">
      <c r="AG270"/>
      <c r="AH270" s="138"/>
      <c r="AI270" s="138"/>
      <c r="AJ270" s="138"/>
      <c r="AK270" s="138"/>
      <c r="AL270" s="142" t="str">
        <f t="shared" si="8"/>
        <v/>
      </c>
      <c r="AM270" s="142" t="str">
        <f t="shared" si="9"/>
        <v/>
      </c>
      <c r="AN270"/>
      <c r="AO270"/>
      <c r="AP270">
        <v>268</v>
      </c>
      <c r="AQ270"/>
      <c r="AR270"/>
      <c r="AS270"/>
      <c r="AT270"/>
      <c r="AU270"/>
      <c r="AV270"/>
      <c r="AW270"/>
      <c r="AX270"/>
      <c r="AY270"/>
      <c r="AZ270"/>
      <c r="BA270"/>
      <c r="BB270"/>
      <c r="BC270"/>
      <c r="BD270"/>
      <c r="BE270"/>
      <c r="BF270"/>
      <c r="BG270"/>
      <c r="BH270"/>
      <c r="BI270"/>
      <c r="BJ270" t="s">
        <v>4340</v>
      </c>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t="s">
        <v>4341</v>
      </c>
      <c r="CT270"/>
      <c r="CU270"/>
      <c r="CV270"/>
      <c r="CW270"/>
      <c r="CX270"/>
      <c r="CY270"/>
      <c r="CZ270"/>
      <c r="DA270"/>
      <c r="DB270"/>
      <c r="DC270"/>
      <c r="DD270"/>
      <c r="DE270"/>
      <c r="DF270"/>
      <c r="DG270"/>
      <c r="DH270"/>
      <c r="DI270"/>
      <c r="DJ270"/>
      <c r="DK270"/>
      <c r="DL270"/>
      <c r="DM270"/>
      <c r="DN270"/>
      <c r="DO270"/>
      <c r="DP270"/>
    </row>
    <row r="271" spans="33:120" ht="16.5" hidden="1" customHeight="1">
      <c r="AG271"/>
      <c r="AH271" s="138"/>
      <c r="AI271" s="138"/>
      <c r="AJ271" s="138"/>
      <c r="AK271" s="138"/>
      <c r="AL271" s="142" t="str">
        <f t="shared" si="8"/>
        <v/>
      </c>
      <c r="AM271" s="142" t="str">
        <f t="shared" si="9"/>
        <v/>
      </c>
      <c r="AN271"/>
      <c r="AO271"/>
      <c r="AP271">
        <v>269</v>
      </c>
      <c r="AQ271"/>
      <c r="AR271"/>
      <c r="AS271"/>
      <c r="AT271"/>
      <c r="AU271"/>
      <c r="AV271"/>
      <c r="AW271"/>
      <c r="AX271"/>
      <c r="AY271"/>
      <c r="AZ271"/>
      <c r="BA271"/>
      <c r="BB271"/>
      <c r="BC271"/>
      <c r="BD271"/>
      <c r="BE271"/>
      <c r="BF271"/>
      <c r="BG271"/>
      <c r="BH271"/>
      <c r="BI271"/>
      <c r="BJ271" t="s">
        <v>4342</v>
      </c>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t="s">
        <v>4343</v>
      </c>
      <c r="CT271"/>
      <c r="CU271"/>
      <c r="CV271"/>
      <c r="CW271"/>
      <c r="CX271"/>
      <c r="CY271"/>
      <c r="CZ271"/>
      <c r="DA271"/>
      <c r="DB271"/>
      <c r="DC271"/>
      <c r="DD271"/>
      <c r="DE271"/>
      <c r="DF271"/>
      <c r="DG271"/>
      <c r="DH271"/>
      <c r="DI271"/>
      <c r="DJ271"/>
      <c r="DK271"/>
      <c r="DL271"/>
      <c r="DM271"/>
      <c r="DN271"/>
      <c r="DO271"/>
      <c r="DP271"/>
    </row>
    <row r="272" spans="33:120" ht="16.5" hidden="1" customHeight="1">
      <c r="AG272"/>
      <c r="AH272" s="138"/>
      <c r="AI272" s="138"/>
      <c r="AJ272" s="138"/>
      <c r="AK272" s="138"/>
      <c r="AL272" s="142" t="str">
        <f t="shared" si="8"/>
        <v/>
      </c>
      <c r="AM272" s="142" t="str">
        <f t="shared" si="9"/>
        <v/>
      </c>
      <c r="AN272"/>
      <c r="AO272"/>
      <c r="AP272">
        <v>270</v>
      </c>
      <c r="AQ272"/>
      <c r="AR272"/>
      <c r="AS272"/>
      <c r="AT272"/>
      <c r="AU272"/>
      <c r="AV272"/>
      <c r="AW272"/>
      <c r="AX272"/>
      <c r="AY272"/>
      <c r="AZ272"/>
      <c r="BA272"/>
      <c r="BB272"/>
      <c r="BC272"/>
      <c r="BD272"/>
      <c r="BE272"/>
      <c r="BF272"/>
      <c r="BG272"/>
      <c r="BH272"/>
      <c r="BI272"/>
      <c r="BJ272" t="s">
        <v>4344</v>
      </c>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t="s">
        <v>4345</v>
      </c>
      <c r="CT272"/>
      <c r="CU272"/>
      <c r="CV272"/>
      <c r="CW272"/>
      <c r="CX272"/>
      <c r="CY272"/>
      <c r="CZ272"/>
      <c r="DA272"/>
      <c r="DB272"/>
      <c r="DC272"/>
      <c r="DD272"/>
      <c r="DE272"/>
      <c r="DF272"/>
      <c r="DG272"/>
      <c r="DH272"/>
      <c r="DI272"/>
      <c r="DJ272"/>
      <c r="DK272"/>
      <c r="DL272"/>
      <c r="DM272"/>
      <c r="DN272"/>
      <c r="DO272"/>
      <c r="DP272"/>
    </row>
    <row r="273" spans="33:120" ht="16.5" hidden="1" customHeight="1">
      <c r="AG273"/>
      <c r="AH273" s="138"/>
      <c r="AI273" s="138"/>
      <c r="AJ273" s="138"/>
      <c r="AK273" s="138"/>
      <c r="AL273" s="142" t="str">
        <f t="shared" si="8"/>
        <v/>
      </c>
      <c r="AM273" s="142" t="str">
        <f t="shared" si="9"/>
        <v/>
      </c>
      <c r="AN273"/>
      <c r="AO273"/>
      <c r="AP273">
        <v>271</v>
      </c>
      <c r="AQ273"/>
      <c r="AR273"/>
      <c r="AS273"/>
      <c r="AT273"/>
      <c r="AU273"/>
      <c r="AV273"/>
      <c r="AW273"/>
      <c r="AX273"/>
      <c r="AY273"/>
      <c r="AZ273"/>
      <c r="BA273"/>
      <c r="BB273"/>
      <c r="BC273"/>
      <c r="BD273"/>
      <c r="BE273"/>
      <c r="BF273"/>
      <c r="BG273"/>
      <c r="BH273"/>
      <c r="BI273"/>
      <c r="BJ273" t="s">
        <v>4346</v>
      </c>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t="s">
        <v>4347</v>
      </c>
      <c r="CT273"/>
      <c r="CU273"/>
      <c r="CV273"/>
      <c r="CW273"/>
      <c r="CX273"/>
      <c r="CY273"/>
      <c r="CZ273"/>
      <c r="DA273"/>
      <c r="DB273"/>
      <c r="DC273"/>
      <c r="DD273"/>
      <c r="DE273"/>
      <c r="DF273"/>
      <c r="DG273"/>
      <c r="DH273"/>
      <c r="DI273"/>
      <c r="DJ273"/>
      <c r="DK273"/>
      <c r="DL273"/>
      <c r="DM273"/>
      <c r="DN273"/>
      <c r="DO273"/>
      <c r="DP273"/>
    </row>
    <row r="274" spans="33:120" ht="16.5" hidden="1" customHeight="1">
      <c r="AG274"/>
      <c r="AH274" s="138"/>
      <c r="AI274" s="138"/>
      <c r="AJ274" s="138"/>
      <c r="AK274" s="138"/>
      <c r="AL274" s="142" t="str">
        <f t="shared" si="8"/>
        <v/>
      </c>
      <c r="AM274" s="142" t="str">
        <f t="shared" si="9"/>
        <v/>
      </c>
      <c r="AN274"/>
      <c r="AO274"/>
      <c r="AP274">
        <v>272</v>
      </c>
      <c r="AQ274"/>
      <c r="AR274"/>
      <c r="AS274"/>
      <c r="AT274"/>
      <c r="AU274"/>
      <c r="AV274"/>
      <c r="AW274"/>
      <c r="AX274"/>
      <c r="AY274"/>
      <c r="AZ274"/>
      <c r="BA274"/>
      <c r="BB274"/>
      <c r="BC274"/>
      <c r="BD274"/>
      <c r="BE274"/>
      <c r="BF274"/>
      <c r="BG274"/>
      <c r="BH274"/>
      <c r="BI274"/>
      <c r="BJ274" t="s">
        <v>4348</v>
      </c>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t="s">
        <v>4349</v>
      </c>
      <c r="CT274"/>
      <c r="CU274"/>
      <c r="CV274"/>
      <c r="CW274"/>
      <c r="CX274"/>
      <c r="CY274"/>
      <c r="CZ274"/>
      <c r="DA274"/>
      <c r="DB274"/>
      <c r="DC274"/>
      <c r="DD274"/>
      <c r="DE274"/>
      <c r="DF274"/>
      <c r="DG274"/>
      <c r="DH274"/>
      <c r="DI274"/>
      <c r="DJ274"/>
      <c r="DK274"/>
      <c r="DL274"/>
      <c r="DM274"/>
      <c r="DN274"/>
      <c r="DO274"/>
      <c r="DP274"/>
    </row>
    <row r="275" spans="33:120" ht="16.5" hidden="1" customHeight="1">
      <c r="AG275"/>
      <c r="AH275" s="138"/>
      <c r="AI275" s="138"/>
      <c r="AJ275" s="138"/>
      <c r="AK275" s="138"/>
      <c r="AL275" s="142" t="str">
        <f t="shared" si="8"/>
        <v/>
      </c>
      <c r="AM275" s="142" t="str">
        <f t="shared" si="9"/>
        <v/>
      </c>
      <c r="AN275"/>
      <c r="AO275"/>
      <c r="AP275">
        <v>273</v>
      </c>
      <c r="AQ275"/>
      <c r="AR275"/>
      <c r="AS275"/>
      <c r="AT275"/>
      <c r="AU275"/>
      <c r="AV275"/>
      <c r="AW275"/>
      <c r="AX275"/>
      <c r="AY275"/>
      <c r="AZ275"/>
      <c r="BA275"/>
      <c r="BB275"/>
      <c r="BC275"/>
      <c r="BD275"/>
      <c r="BE275"/>
      <c r="BF275"/>
      <c r="BG275"/>
      <c r="BH275"/>
      <c r="BI275"/>
      <c r="BJ275" t="s">
        <v>4350</v>
      </c>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t="s">
        <v>4351</v>
      </c>
      <c r="CT275"/>
      <c r="CU275"/>
      <c r="CV275"/>
      <c r="CW275"/>
      <c r="CX275"/>
      <c r="CY275"/>
      <c r="CZ275"/>
      <c r="DA275"/>
      <c r="DB275"/>
      <c r="DC275"/>
      <c r="DD275"/>
      <c r="DE275"/>
      <c r="DF275"/>
      <c r="DG275"/>
      <c r="DH275"/>
      <c r="DI275"/>
      <c r="DJ275"/>
      <c r="DK275"/>
      <c r="DL275"/>
      <c r="DM275"/>
      <c r="DN275"/>
      <c r="DO275"/>
      <c r="DP275"/>
    </row>
    <row r="276" spans="33:120" ht="16.5" hidden="1" customHeight="1">
      <c r="AG276"/>
      <c r="AH276" s="138"/>
      <c r="AI276" s="138"/>
      <c r="AJ276" s="138"/>
      <c r="AK276" s="138"/>
      <c r="AL276" s="142" t="str">
        <f t="shared" si="8"/>
        <v/>
      </c>
      <c r="AM276" s="142" t="str">
        <f t="shared" si="9"/>
        <v/>
      </c>
      <c r="AN276"/>
      <c r="AO276"/>
      <c r="AP276">
        <v>274</v>
      </c>
      <c r="AQ276"/>
      <c r="AR276"/>
      <c r="AS276"/>
      <c r="AT276"/>
      <c r="AU276"/>
      <c r="AV276"/>
      <c r="AW276"/>
      <c r="AX276"/>
      <c r="AY276"/>
      <c r="AZ276"/>
      <c r="BA276"/>
      <c r="BB276"/>
      <c r="BC276"/>
      <c r="BD276"/>
      <c r="BE276"/>
      <c r="BF276"/>
      <c r="BG276"/>
      <c r="BH276"/>
      <c r="BI276"/>
      <c r="BJ276" t="s">
        <v>4352</v>
      </c>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t="s">
        <v>4353</v>
      </c>
      <c r="CT276"/>
      <c r="CU276"/>
      <c r="CV276"/>
      <c r="CW276"/>
      <c r="CX276"/>
      <c r="CY276"/>
      <c r="CZ276"/>
      <c r="DA276"/>
      <c r="DB276"/>
      <c r="DC276"/>
      <c r="DD276"/>
      <c r="DE276"/>
      <c r="DF276"/>
      <c r="DG276"/>
      <c r="DH276"/>
      <c r="DI276"/>
      <c r="DJ276"/>
      <c r="DK276"/>
      <c r="DL276"/>
      <c r="DM276"/>
      <c r="DN276"/>
      <c r="DO276"/>
      <c r="DP276"/>
    </row>
    <row r="277" spans="33:120" ht="16.5" hidden="1" customHeight="1">
      <c r="AG277"/>
      <c r="AH277" s="138"/>
      <c r="AI277" s="138"/>
      <c r="AJ277" s="138"/>
      <c r="AK277" s="138"/>
      <c r="AL277" s="142" t="str">
        <f t="shared" si="8"/>
        <v/>
      </c>
      <c r="AM277" s="142" t="str">
        <f t="shared" si="9"/>
        <v/>
      </c>
      <c r="AN277"/>
      <c r="AO277"/>
      <c r="AP277">
        <v>275</v>
      </c>
      <c r="AQ277"/>
      <c r="AR277"/>
      <c r="AS277"/>
      <c r="AT277"/>
      <c r="AU277"/>
      <c r="AV277"/>
      <c r="AW277"/>
      <c r="AX277"/>
      <c r="AY277"/>
      <c r="AZ277"/>
      <c r="BA277"/>
      <c r="BB277"/>
      <c r="BC277"/>
      <c r="BD277"/>
      <c r="BE277"/>
      <c r="BF277"/>
      <c r="BG277"/>
      <c r="BH277"/>
      <c r="BI277"/>
      <c r="BJ277" t="s">
        <v>4354</v>
      </c>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t="s">
        <v>4355</v>
      </c>
      <c r="CT277"/>
      <c r="CU277"/>
      <c r="CV277"/>
      <c r="CW277"/>
      <c r="CX277"/>
      <c r="CY277"/>
      <c r="CZ277"/>
      <c r="DA277"/>
      <c r="DB277"/>
      <c r="DC277"/>
      <c r="DD277"/>
      <c r="DE277"/>
      <c r="DF277"/>
      <c r="DG277"/>
      <c r="DH277"/>
      <c r="DI277"/>
      <c r="DJ277"/>
      <c r="DK277"/>
      <c r="DL277"/>
      <c r="DM277"/>
      <c r="DN277"/>
      <c r="DO277"/>
      <c r="DP277"/>
    </row>
    <row r="278" spans="33:120" ht="16.5" hidden="1" customHeight="1">
      <c r="AG278"/>
      <c r="AH278" s="138"/>
      <c r="AI278" s="138"/>
      <c r="AJ278" s="138"/>
      <c r="AK278" s="138"/>
      <c r="AL278" s="142" t="str">
        <f t="shared" si="8"/>
        <v/>
      </c>
      <c r="AM278" s="142" t="str">
        <f t="shared" si="9"/>
        <v/>
      </c>
      <c r="AN278"/>
      <c r="AO278"/>
      <c r="AP278">
        <v>276</v>
      </c>
      <c r="AQ278"/>
      <c r="AR278"/>
      <c r="AS278"/>
      <c r="AT278"/>
      <c r="AU278"/>
      <c r="AV278"/>
      <c r="AW278"/>
      <c r="AX278"/>
      <c r="AY278"/>
      <c r="AZ278"/>
      <c r="BA278"/>
      <c r="BB278"/>
      <c r="BC278"/>
      <c r="BD278"/>
      <c r="BE278"/>
      <c r="BF278"/>
      <c r="BG278"/>
      <c r="BH278"/>
      <c r="BI278"/>
      <c r="BJ278" t="s">
        <v>4356</v>
      </c>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t="s">
        <v>4357</v>
      </c>
      <c r="CT278"/>
      <c r="CU278"/>
      <c r="CV278"/>
      <c r="CW278"/>
      <c r="CX278"/>
      <c r="CY278"/>
      <c r="CZ278"/>
      <c r="DA278"/>
      <c r="DB278"/>
      <c r="DC278"/>
      <c r="DD278"/>
      <c r="DE278"/>
      <c r="DF278"/>
      <c r="DG278"/>
      <c r="DH278"/>
      <c r="DI278"/>
      <c r="DJ278"/>
      <c r="DK278"/>
      <c r="DL278"/>
      <c r="DM278"/>
      <c r="DN278"/>
      <c r="DO278"/>
      <c r="DP278"/>
    </row>
    <row r="279" spans="33:120" ht="16.5" hidden="1" customHeight="1">
      <c r="AG279"/>
      <c r="AH279" s="138"/>
      <c r="AI279" s="138"/>
      <c r="AJ279" s="138"/>
      <c r="AK279" s="138"/>
      <c r="AL279" s="142" t="str">
        <f t="shared" si="8"/>
        <v/>
      </c>
      <c r="AM279" s="142" t="str">
        <f t="shared" si="9"/>
        <v/>
      </c>
      <c r="AN279"/>
      <c r="AO279"/>
      <c r="AP279">
        <v>277</v>
      </c>
      <c r="AQ279"/>
      <c r="AR279"/>
      <c r="AS279"/>
      <c r="AT279"/>
      <c r="AU279"/>
      <c r="AV279"/>
      <c r="AW279"/>
      <c r="AX279"/>
      <c r="AY279"/>
      <c r="AZ279"/>
      <c r="BA279"/>
      <c r="BB279"/>
      <c r="BC279"/>
      <c r="BD279"/>
      <c r="BE279"/>
      <c r="BF279"/>
      <c r="BG279"/>
      <c r="BH279"/>
      <c r="BI279"/>
      <c r="BJ279" t="s">
        <v>4358</v>
      </c>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t="s">
        <v>4359</v>
      </c>
      <c r="CT279"/>
      <c r="CU279"/>
      <c r="CV279"/>
      <c r="CW279"/>
      <c r="CX279"/>
      <c r="CY279"/>
      <c r="CZ279"/>
      <c r="DA279"/>
      <c r="DB279"/>
      <c r="DC279"/>
      <c r="DD279"/>
      <c r="DE279"/>
      <c r="DF279"/>
      <c r="DG279"/>
      <c r="DH279"/>
      <c r="DI279"/>
      <c r="DJ279"/>
      <c r="DK279"/>
      <c r="DL279"/>
      <c r="DM279"/>
      <c r="DN279"/>
      <c r="DO279"/>
      <c r="DP279"/>
    </row>
    <row r="280" spans="33:120" ht="16.5" hidden="1" customHeight="1">
      <c r="AG280"/>
      <c r="AH280" s="138"/>
      <c r="AI280" s="138"/>
      <c r="AJ280" s="138"/>
      <c r="AK280" s="138"/>
      <c r="AL280" s="142" t="str">
        <f t="shared" si="8"/>
        <v/>
      </c>
      <c r="AM280" s="142" t="str">
        <f t="shared" si="9"/>
        <v/>
      </c>
      <c r="AN280"/>
      <c r="AO280"/>
      <c r="AP280">
        <v>278</v>
      </c>
      <c r="AQ280"/>
      <c r="AR280"/>
      <c r="AS280"/>
      <c r="AT280"/>
      <c r="AU280"/>
      <c r="AV280"/>
      <c r="AW280"/>
      <c r="AX280"/>
      <c r="AY280"/>
      <c r="AZ280"/>
      <c r="BA280"/>
      <c r="BB280"/>
      <c r="BC280"/>
      <c r="BD280"/>
      <c r="BE280"/>
      <c r="BF280"/>
      <c r="BG280"/>
      <c r="BH280"/>
      <c r="BI280"/>
      <c r="BJ280" t="s">
        <v>4360</v>
      </c>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t="s">
        <v>4361</v>
      </c>
      <c r="CT280"/>
      <c r="CU280"/>
      <c r="CV280"/>
      <c r="CW280"/>
      <c r="CX280"/>
      <c r="CY280"/>
      <c r="CZ280"/>
      <c r="DA280"/>
      <c r="DB280"/>
      <c r="DC280"/>
      <c r="DD280"/>
      <c r="DE280"/>
      <c r="DF280"/>
      <c r="DG280"/>
      <c r="DH280"/>
      <c r="DI280"/>
      <c r="DJ280"/>
      <c r="DK280"/>
      <c r="DL280"/>
      <c r="DM280"/>
      <c r="DN280"/>
      <c r="DO280"/>
      <c r="DP280"/>
    </row>
    <row r="281" spans="33:120" ht="16.5" hidden="1" customHeight="1">
      <c r="AG281"/>
      <c r="AH281" s="138"/>
      <c r="AI281" s="138"/>
      <c r="AJ281" s="138"/>
      <c r="AK281" s="138"/>
      <c r="AL281" s="142" t="str">
        <f t="shared" si="8"/>
        <v/>
      </c>
      <c r="AM281" s="142" t="str">
        <f t="shared" si="9"/>
        <v/>
      </c>
      <c r="AN281"/>
      <c r="AO281"/>
      <c r="AP281">
        <v>279</v>
      </c>
      <c r="AQ281"/>
      <c r="AR281"/>
      <c r="AS281"/>
      <c r="AT281"/>
      <c r="AU281"/>
      <c r="AV281"/>
      <c r="AW281"/>
      <c r="AX281"/>
      <c r="AY281"/>
      <c r="AZ281"/>
      <c r="BA281"/>
      <c r="BB281"/>
      <c r="BC281"/>
      <c r="BD281"/>
      <c r="BE281"/>
      <c r="BF281"/>
      <c r="BG281"/>
      <c r="BH281"/>
      <c r="BI281"/>
      <c r="BJ281" t="s">
        <v>4362</v>
      </c>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t="s">
        <v>4363</v>
      </c>
      <c r="CT281"/>
      <c r="CU281"/>
      <c r="CV281"/>
      <c r="CW281"/>
      <c r="CX281"/>
      <c r="CY281"/>
      <c r="CZ281"/>
      <c r="DA281"/>
      <c r="DB281"/>
      <c r="DC281"/>
      <c r="DD281"/>
      <c r="DE281"/>
      <c r="DF281"/>
      <c r="DG281"/>
      <c r="DH281"/>
      <c r="DI281"/>
      <c r="DJ281"/>
      <c r="DK281"/>
      <c r="DL281"/>
      <c r="DM281"/>
      <c r="DN281"/>
      <c r="DO281"/>
      <c r="DP281"/>
    </row>
    <row r="282" spans="33:120" ht="16.5" hidden="1" customHeight="1">
      <c r="AG282"/>
      <c r="AH282" s="138"/>
      <c r="AI282" s="138"/>
      <c r="AJ282" s="138"/>
      <c r="AK282" s="138"/>
      <c r="AL282" s="142" t="str">
        <f t="shared" si="8"/>
        <v/>
      </c>
      <c r="AM282" s="142" t="str">
        <f t="shared" si="9"/>
        <v/>
      </c>
      <c r="AN282"/>
      <c r="AO282"/>
      <c r="AP282">
        <v>280</v>
      </c>
      <c r="AQ282"/>
      <c r="AR282"/>
      <c r="AS282"/>
      <c r="AT282"/>
      <c r="AU282"/>
      <c r="AV282"/>
      <c r="AW282"/>
      <c r="AX282"/>
      <c r="AY282"/>
      <c r="AZ282"/>
      <c r="BA282"/>
      <c r="BB282"/>
      <c r="BC282"/>
      <c r="BD282"/>
      <c r="BE282"/>
      <c r="BF282"/>
      <c r="BG282"/>
      <c r="BH282"/>
      <c r="BI282"/>
      <c r="BJ282" t="s">
        <v>4364</v>
      </c>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t="s">
        <v>4365</v>
      </c>
      <c r="CT282"/>
      <c r="CU282"/>
      <c r="CV282"/>
      <c r="CW282"/>
      <c r="CX282"/>
      <c r="CY282"/>
      <c r="CZ282"/>
      <c r="DA282"/>
      <c r="DB282"/>
      <c r="DC282"/>
      <c r="DD282"/>
      <c r="DE282"/>
      <c r="DF282"/>
      <c r="DG282"/>
      <c r="DH282"/>
      <c r="DI282"/>
      <c r="DJ282"/>
      <c r="DK282"/>
      <c r="DL282"/>
      <c r="DM282"/>
      <c r="DN282"/>
      <c r="DO282"/>
      <c r="DP282"/>
    </row>
    <row r="283" spans="33:120" ht="16.5" hidden="1" customHeight="1">
      <c r="AG283"/>
      <c r="AH283" s="138"/>
      <c r="AI283" s="138"/>
      <c r="AJ283" s="138"/>
      <c r="AK283" s="138"/>
      <c r="AL283" s="142" t="str">
        <f t="shared" si="8"/>
        <v/>
      </c>
      <c r="AM283" s="142" t="str">
        <f t="shared" si="9"/>
        <v/>
      </c>
      <c r="AN283"/>
      <c r="AO283"/>
      <c r="AP283">
        <v>281</v>
      </c>
      <c r="AQ283"/>
      <c r="AR283"/>
      <c r="AS283"/>
      <c r="AT283"/>
      <c r="AU283"/>
      <c r="AV283"/>
      <c r="AW283"/>
      <c r="AX283"/>
      <c r="AY283"/>
      <c r="AZ283"/>
      <c r="BA283"/>
      <c r="BB283"/>
      <c r="BC283"/>
      <c r="BD283"/>
      <c r="BE283"/>
      <c r="BF283"/>
      <c r="BG283"/>
      <c r="BH283"/>
      <c r="BI283"/>
      <c r="BJ283" t="s">
        <v>4366</v>
      </c>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t="s">
        <v>4367</v>
      </c>
      <c r="CT283"/>
      <c r="CU283"/>
      <c r="CV283"/>
      <c r="CW283"/>
      <c r="CX283"/>
      <c r="CY283"/>
      <c r="CZ283"/>
      <c r="DA283"/>
      <c r="DB283"/>
      <c r="DC283"/>
      <c r="DD283"/>
      <c r="DE283"/>
      <c r="DF283"/>
      <c r="DG283"/>
      <c r="DH283"/>
      <c r="DI283"/>
      <c r="DJ283"/>
      <c r="DK283"/>
      <c r="DL283"/>
      <c r="DM283"/>
      <c r="DN283"/>
      <c r="DO283"/>
      <c r="DP283"/>
    </row>
    <row r="284" spans="33:120" ht="16.5" hidden="1" customHeight="1">
      <c r="AG284"/>
      <c r="AH284" s="138"/>
      <c r="AI284" s="138"/>
      <c r="AJ284" s="138"/>
      <c r="AK284" s="138"/>
      <c r="AL284" s="142" t="str">
        <f t="shared" si="8"/>
        <v/>
      </c>
      <c r="AM284" s="142" t="str">
        <f t="shared" si="9"/>
        <v/>
      </c>
      <c r="AN284"/>
      <c r="AO284"/>
      <c r="AP284">
        <v>282</v>
      </c>
      <c r="AQ284"/>
      <c r="AR284"/>
      <c r="AS284"/>
      <c r="AT284"/>
      <c r="AU284"/>
      <c r="AV284"/>
      <c r="AW284"/>
      <c r="AX284"/>
      <c r="AY284"/>
      <c r="AZ284"/>
      <c r="BA284"/>
      <c r="BB284"/>
      <c r="BC284"/>
      <c r="BD284"/>
      <c r="BE284"/>
      <c r="BF284"/>
      <c r="BG284"/>
      <c r="BH284"/>
      <c r="BI284"/>
      <c r="BJ284" t="s">
        <v>4368</v>
      </c>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t="s">
        <v>4369</v>
      </c>
      <c r="CT284"/>
      <c r="CU284"/>
      <c r="CV284"/>
      <c r="CW284"/>
      <c r="CX284"/>
      <c r="CY284"/>
      <c r="CZ284"/>
      <c r="DA284"/>
      <c r="DB284"/>
      <c r="DC284"/>
      <c r="DD284"/>
      <c r="DE284"/>
      <c r="DF284"/>
      <c r="DG284"/>
      <c r="DH284"/>
      <c r="DI284"/>
      <c r="DJ284"/>
      <c r="DK284"/>
      <c r="DL284"/>
      <c r="DM284"/>
      <c r="DN284"/>
      <c r="DO284"/>
      <c r="DP284"/>
    </row>
    <row r="285" spans="33:120" ht="16.5" hidden="1" customHeight="1">
      <c r="AG285"/>
      <c r="AH285" s="138"/>
      <c r="AI285" s="138"/>
      <c r="AJ285" s="138"/>
      <c r="AK285" s="138"/>
      <c r="AL285" s="142" t="str">
        <f t="shared" si="8"/>
        <v/>
      </c>
      <c r="AM285" s="142" t="str">
        <f t="shared" si="9"/>
        <v/>
      </c>
      <c r="AN285"/>
      <c r="AO285"/>
      <c r="AP285">
        <v>283</v>
      </c>
      <c r="AQ285"/>
      <c r="AR285"/>
      <c r="AS285"/>
      <c r="AT285"/>
      <c r="AU285"/>
      <c r="AV285"/>
      <c r="AW285"/>
      <c r="AX285"/>
      <c r="AY285"/>
      <c r="AZ285"/>
      <c r="BA285"/>
      <c r="BB285"/>
      <c r="BC285"/>
      <c r="BD285"/>
      <c r="BE285"/>
      <c r="BF285"/>
      <c r="BG285"/>
      <c r="BH285"/>
      <c r="BI285"/>
      <c r="BJ285" t="s">
        <v>4370</v>
      </c>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t="s">
        <v>4371</v>
      </c>
      <c r="CT285"/>
      <c r="CU285"/>
      <c r="CV285"/>
      <c r="CW285"/>
      <c r="CX285"/>
      <c r="CY285"/>
      <c r="CZ285"/>
      <c r="DA285"/>
      <c r="DB285"/>
      <c r="DC285"/>
      <c r="DD285"/>
      <c r="DE285"/>
      <c r="DF285"/>
      <c r="DG285"/>
      <c r="DH285"/>
      <c r="DI285"/>
      <c r="DJ285"/>
      <c r="DK285"/>
      <c r="DL285"/>
      <c r="DM285"/>
      <c r="DN285"/>
      <c r="DO285"/>
      <c r="DP285"/>
    </row>
    <row r="286" spans="33:120" ht="16.5" hidden="1" customHeight="1">
      <c r="AG286"/>
      <c r="AH286" s="138"/>
      <c r="AI286" s="138"/>
      <c r="AJ286" s="138"/>
      <c r="AK286" s="138"/>
      <c r="AL286" s="142" t="str">
        <f t="shared" si="8"/>
        <v/>
      </c>
      <c r="AM286" s="142" t="str">
        <f t="shared" si="9"/>
        <v/>
      </c>
      <c r="AN286"/>
      <c r="AO286"/>
      <c r="AP286">
        <v>284</v>
      </c>
      <c r="AQ286"/>
      <c r="AR286"/>
      <c r="AS286"/>
      <c r="AT286"/>
      <c r="AU286"/>
      <c r="AV286"/>
      <c r="AW286"/>
      <c r="AX286"/>
      <c r="AY286"/>
      <c r="AZ286"/>
      <c r="BA286"/>
      <c r="BB286"/>
      <c r="BC286"/>
      <c r="BD286"/>
      <c r="BE286"/>
      <c r="BF286"/>
      <c r="BG286"/>
      <c r="BH286"/>
      <c r="BI286"/>
      <c r="BJ286" t="s">
        <v>4372</v>
      </c>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t="s">
        <v>4373</v>
      </c>
      <c r="CT286"/>
      <c r="CU286"/>
      <c r="CV286"/>
      <c r="CW286"/>
      <c r="CX286"/>
      <c r="CY286"/>
      <c r="CZ286"/>
      <c r="DA286"/>
      <c r="DB286"/>
      <c r="DC286"/>
      <c r="DD286"/>
      <c r="DE286"/>
      <c r="DF286"/>
      <c r="DG286"/>
      <c r="DH286"/>
      <c r="DI286"/>
      <c r="DJ286"/>
      <c r="DK286"/>
      <c r="DL286"/>
      <c r="DM286"/>
      <c r="DN286"/>
      <c r="DO286"/>
      <c r="DP286"/>
    </row>
    <row r="287" spans="33:120" ht="16.5" hidden="1" customHeight="1">
      <c r="AG287"/>
      <c r="AH287" s="138"/>
      <c r="AI287" s="138"/>
      <c r="AJ287" s="138"/>
      <c r="AK287" s="138"/>
      <c r="AL287" s="142" t="str">
        <f t="shared" si="8"/>
        <v/>
      </c>
      <c r="AM287" s="142" t="str">
        <f t="shared" si="9"/>
        <v/>
      </c>
      <c r="AN287"/>
      <c r="AO287"/>
      <c r="AP287">
        <v>285</v>
      </c>
      <c r="AQ287"/>
      <c r="AR287"/>
      <c r="AS287"/>
      <c r="AT287"/>
      <c r="AU287"/>
      <c r="AV287"/>
      <c r="AW287"/>
      <c r="AX287"/>
      <c r="AY287"/>
      <c r="AZ287"/>
      <c r="BA287"/>
      <c r="BB287"/>
      <c r="BC287"/>
      <c r="BD287"/>
      <c r="BE287"/>
      <c r="BF287"/>
      <c r="BG287"/>
      <c r="BH287"/>
      <c r="BI287"/>
      <c r="BJ287" t="s">
        <v>4374</v>
      </c>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t="s">
        <v>4375</v>
      </c>
      <c r="CT287"/>
      <c r="CU287"/>
      <c r="CV287"/>
      <c r="CW287"/>
      <c r="CX287"/>
      <c r="CY287"/>
      <c r="CZ287"/>
      <c r="DA287"/>
      <c r="DB287"/>
      <c r="DC287"/>
      <c r="DD287"/>
      <c r="DE287"/>
      <c r="DF287"/>
      <c r="DG287"/>
      <c r="DH287"/>
      <c r="DI287"/>
      <c r="DJ287"/>
      <c r="DK287"/>
      <c r="DL287"/>
      <c r="DM287"/>
      <c r="DN287"/>
      <c r="DO287"/>
      <c r="DP287"/>
    </row>
    <row r="288" spans="33:120" ht="16.5" hidden="1" customHeight="1">
      <c r="AG288"/>
      <c r="AH288" s="138"/>
      <c r="AI288" s="138"/>
      <c r="AJ288" s="138"/>
      <c r="AK288" s="138"/>
      <c r="AL288" s="142" t="str">
        <f t="shared" si="8"/>
        <v/>
      </c>
      <c r="AM288" s="142" t="str">
        <f t="shared" si="9"/>
        <v/>
      </c>
      <c r="AN288"/>
      <c r="AO288"/>
      <c r="AP288">
        <v>286</v>
      </c>
      <c r="AQ288"/>
      <c r="AR288"/>
      <c r="AS288"/>
      <c r="AT288"/>
      <c r="AU288"/>
      <c r="AV288"/>
      <c r="AW288"/>
      <c r="AX288"/>
      <c r="AY288"/>
      <c r="AZ288"/>
      <c r="BA288"/>
      <c r="BB288"/>
      <c r="BC288"/>
      <c r="BD288"/>
      <c r="BE288"/>
      <c r="BF288"/>
      <c r="BG288"/>
      <c r="BH288"/>
      <c r="BI288"/>
      <c r="BJ288" t="s">
        <v>4376</v>
      </c>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t="s">
        <v>4377</v>
      </c>
      <c r="CT288"/>
      <c r="CU288"/>
      <c r="CV288"/>
      <c r="CW288"/>
      <c r="CX288"/>
      <c r="CY288"/>
      <c r="CZ288"/>
      <c r="DA288"/>
      <c r="DB288"/>
      <c r="DC288"/>
      <c r="DD288"/>
      <c r="DE288"/>
      <c r="DF288"/>
      <c r="DG288"/>
      <c r="DH288"/>
      <c r="DI288"/>
      <c r="DJ288"/>
      <c r="DK288"/>
      <c r="DL288"/>
      <c r="DM288"/>
      <c r="DN288"/>
      <c r="DO288"/>
      <c r="DP288"/>
    </row>
    <row r="289" spans="33:120" ht="16.5" hidden="1" customHeight="1">
      <c r="AG289"/>
      <c r="AH289" s="138"/>
      <c r="AI289" s="138"/>
      <c r="AJ289" s="138"/>
      <c r="AK289" s="138"/>
      <c r="AL289" s="142" t="str">
        <f t="shared" si="8"/>
        <v/>
      </c>
      <c r="AM289" s="142" t="str">
        <f t="shared" si="9"/>
        <v/>
      </c>
      <c r="AN289"/>
      <c r="AO289"/>
      <c r="AP289">
        <v>287</v>
      </c>
      <c r="AQ289"/>
      <c r="AR289"/>
      <c r="AS289"/>
      <c r="AT289"/>
      <c r="AU289"/>
      <c r="AV289"/>
      <c r="AW289"/>
      <c r="AX289"/>
      <c r="AY289"/>
      <c r="AZ289"/>
      <c r="BA289"/>
      <c r="BB289"/>
      <c r="BC289"/>
      <c r="BD289"/>
      <c r="BE289"/>
      <c r="BF289"/>
      <c r="BG289"/>
      <c r="BH289"/>
      <c r="BI289"/>
      <c r="BJ289" t="s">
        <v>4378</v>
      </c>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t="s">
        <v>4379</v>
      </c>
      <c r="CT289"/>
      <c r="CU289"/>
      <c r="CV289"/>
      <c r="CW289"/>
      <c r="CX289"/>
      <c r="CY289"/>
      <c r="CZ289"/>
      <c r="DA289"/>
      <c r="DB289"/>
      <c r="DC289"/>
      <c r="DD289"/>
      <c r="DE289"/>
      <c r="DF289"/>
      <c r="DG289"/>
      <c r="DH289"/>
      <c r="DI289"/>
      <c r="DJ289"/>
      <c r="DK289"/>
      <c r="DL289"/>
      <c r="DM289"/>
      <c r="DN289"/>
      <c r="DO289"/>
      <c r="DP289"/>
    </row>
    <row r="290" spans="33:120" ht="16.5" hidden="1" customHeight="1">
      <c r="AG290"/>
      <c r="AH290" s="138"/>
      <c r="AI290" s="138"/>
      <c r="AJ290" s="138"/>
      <c r="AK290" s="138"/>
      <c r="AL290" s="142" t="str">
        <f t="shared" si="8"/>
        <v/>
      </c>
      <c r="AM290" s="142" t="str">
        <f t="shared" si="9"/>
        <v/>
      </c>
      <c r="AN290"/>
      <c r="AO290"/>
      <c r="AP290">
        <v>288</v>
      </c>
      <c r="AQ290"/>
      <c r="AR290"/>
      <c r="AS290"/>
      <c r="AT290"/>
      <c r="AU290"/>
      <c r="AV290"/>
      <c r="AW290"/>
      <c r="AX290"/>
      <c r="AY290"/>
      <c r="AZ290"/>
      <c r="BA290"/>
      <c r="BB290"/>
      <c r="BC290"/>
      <c r="BD290"/>
      <c r="BE290"/>
      <c r="BF290"/>
      <c r="BG290"/>
      <c r="BH290"/>
      <c r="BI290"/>
      <c r="BJ290" t="s">
        <v>4380</v>
      </c>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t="s">
        <v>4381</v>
      </c>
      <c r="CT290"/>
      <c r="CU290"/>
      <c r="CV290"/>
      <c r="CW290"/>
      <c r="CX290"/>
      <c r="CY290"/>
      <c r="CZ290"/>
      <c r="DA290"/>
      <c r="DB290"/>
      <c r="DC290"/>
      <c r="DD290"/>
      <c r="DE290"/>
      <c r="DF290"/>
      <c r="DG290"/>
      <c r="DH290"/>
      <c r="DI290"/>
      <c r="DJ290"/>
      <c r="DK290"/>
      <c r="DL290"/>
      <c r="DM290"/>
      <c r="DN290"/>
      <c r="DO290"/>
      <c r="DP290"/>
    </row>
    <row r="291" spans="33:120" ht="16.5" hidden="1" customHeight="1">
      <c r="AG291"/>
      <c r="AH291" s="138"/>
      <c r="AI291" s="138"/>
      <c r="AJ291" s="138"/>
      <c r="AK291" s="138"/>
      <c r="AL291" s="142" t="str">
        <f t="shared" si="8"/>
        <v/>
      </c>
      <c r="AM291" s="142" t="str">
        <f t="shared" si="9"/>
        <v/>
      </c>
      <c r="AN291"/>
      <c r="AO291"/>
      <c r="AP291">
        <v>289</v>
      </c>
      <c r="AQ291"/>
      <c r="AR291"/>
      <c r="AS291"/>
      <c r="AT291"/>
      <c r="AU291"/>
      <c r="AV291"/>
      <c r="AW291"/>
      <c r="AX291"/>
      <c r="AY291"/>
      <c r="AZ291"/>
      <c r="BA291"/>
      <c r="BB291"/>
      <c r="BC291"/>
      <c r="BD291"/>
      <c r="BE291"/>
      <c r="BF291"/>
      <c r="BG291"/>
      <c r="BH291"/>
      <c r="BI291"/>
      <c r="BJ291" t="s">
        <v>4382</v>
      </c>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t="s">
        <v>4383</v>
      </c>
      <c r="CT291"/>
      <c r="CU291"/>
      <c r="CV291"/>
      <c r="CW291"/>
      <c r="CX291"/>
      <c r="CY291"/>
      <c r="CZ291"/>
      <c r="DA291"/>
      <c r="DB291"/>
      <c r="DC291"/>
      <c r="DD291"/>
      <c r="DE291"/>
      <c r="DF291"/>
      <c r="DG291"/>
      <c r="DH291"/>
      <c r="DI291"/>
      <c r="DJ291"/>
      <c r="DK291"/>
      <c r="DL291"/>
      <c r="DM291"/>
      <c r="DN291"/>
      <c r="DO291"/>
      <c r="DP291"/>
    </row>
    <row r="292" spans="33:120" ht="16.5" hidden="1" customHeight="1">
      <c r="AG292"/>
      <c r="AH292" s="138"/>
      <c r="AI292" s="138"/>
      <c r="AJ292" s="138"/>
      <c r="AK292" s="138"/>
      <c r="AL292" s="142" t="str">
        <f t="shared" si="8"/>
        <v/>
      </c>
      <c r="AM292" s="142" t="str">
        <f t="shared" si="9"/>
        <v/>
      </c>
      <c r="AN292"/>
      <c r="AO292"/>
      <c r="AP292">
        <v>290</v>
      </c>
      <c r="AQ292"/>
      <c r="AR292"/>
      <c r="AS292"/>
      <c r="AT292"/>
      <c r="AU292"/>
      <c r="AV292"/>
      <c r="AW292"/>
      <c r="AX292"/>
      <c r="AY292"/>
      <c r="AZ292"/>
      <c r="BA292"/>
      <c r="BB292"/>
      <c r="BC292"/>
      <c r="BD292"/>
      <c r="BE292"/>
      <c r="BF292"/>
      <c r="BG292"/>
      <c r="BH292"/>
      <c r="BI292"/>
      <c r="BJ292" t="s">
        <v>4384</v>
      </c>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t="s">
        <v>1834</v>
      </c>
      <c r="CT292"/>
      <c r="CU292"/>
      <c r="CV292"/>
      <c r="CW292"/>
      <c r="CX292"/>
      <c r="CY292"/>
      <c r="CZ292"/>
      <c r="DA292"/>
      <c r="DB292"/>
      <c r="DC292"/>
      <c r="DD292"/>
      <c r="DE292"/>
      <c r="DF292"/>
      <c r="DG292"/>
      <c r="DH292"/>
      <c r="DI292"/>
      <c r="DJ292"/>
      <c r="DK292"/>
      <c r="DL292"/>
      <c r="DM292"/>
      <c r="DN292"/>
      <c r="DO292"/>
      <c r="DP292"/>
    </row>
    <row r="293" spans="33:120" ht="16.5" hidden="1" customHeight="1">
      <c r="AG293"/>
      <c r="AH293" s="138"/>
      <c r="AI293" s="138"/>
      <c r="AJ293" s="138"/>
      <c r="AK293" s="138"/>
      <c r="AL293" s="142" t="str">
        <f t="shared" si="8"/>
        <v/>
      </c>
      <c r="AM293" s="142" t="str">
        <f t="shared" si="9"/>
        <v/>
      </c>
      <c r="AN293"/>
      <c r="AO293"/>
      <c r="AP293">
        <v>291</v>
      </c>
      <c r="AQ293"/>
      <c r="AR293"/>
      <c r="AS293"/>
      <c r="AT293"/>
      <c r="AU293"/>
      <c r="AV293"/>
      <c r="AW293"/>
      <c r="AX293"/>
      <c r="AY293"/>
      <c r="AZ293"/>
      <c r="BA293"/>
      <c r="BB293"/>
      <c r="BC293"/>
      <c r="BD293"/>
      <c r="BE293"/>
      <c r="BF293"/>
      <c r="BG293"/>
      <c r="BH293"/>
      <c r="BI293"/>
      <c r="BJ293" t="s">
        <v>4385</v>
      </c>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t="s">
        <v>4386</v>
      </c>
      <c r="CT293"/>
      <c r="CU293"/>
      <c r="CV293"/>
      <c r="CW293"/>
      <c r="CX293"/>
      <c r="CY293"/>
      <c r="CZ293"/>
      <c r="DA293"/>
      <c r="DB293"/>
      <c r="DC293"/>
      <c r="DD293"/>
      <c r="DE293"/>
      <c r="DF293"/>
      <c r="DG293"/>
      <c r="DH293"/>
      <c r="DI293"/>
      <c r="DJ293"/>
      <c r="DK293"/>
      <c r="DL293"/>
      <c r="DM293"/>
      <c r="DN293"/>
      <c r="DO293"/>
      <c r="DP293"/>
    </row>
    <row r="294" spans="33:120" ht="16.5" hidden="1" customHeight="1">
      <c r="AG294"/>
      <c r="AH294" s="138"/>
      <c r="AI294" s="138"/>
      <c r="AJ294" s="138"/>
      <c r="AK294" s="138"/>
      <c r="AL294" s="142" t="str">
        <f t="shared" si="8"/>
        <v/>
      </c>
      <c r="AM294" s="142" t="str">
        <f t="shared" si="9"/>
        <v/>
      </c>
      <c r="AN294"/>
      <c r="AO294"/>
      <c r="AP294">
        <v>292</v>
      </c>
      <c r="AQ294"/>
      <c r="AR294"/>
      <c r="AS294"/>
      <c r="AT294"/>
      <c r="AU294"/>
      <c r="AV294"/>
      <c r="AW294"/>
      <c r="AX294"/>
      <c r="AY294"/>
      <c r="AZ294"/>
      <c r="BA294"/>
      <c r="BB294"/>
      <c r="BC294"/>
      <c r="BD294"/>
      <c r="BE294"/>
      <c r="BF294"/>
      <c r="BG294"/>
      <c r="BH294"/>
      <c r="BI294"/>
      <c r="BJ294" t="s">
        <v>4387</v>
      </c>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t="s">
        <v>4388</v>
      </c>
      <c r="CT294"/>
      <c r="CU294"/>
      <c r="CV294"/>
      <c r="CW294"/>
      <c r="CX294"/>
      <c r="CY294"/>
      <c r="CZ294"/>
      <c r="DA294"/>
      <c r="DB294"/>
      <c r="DC294"/>
      <c r="DD294"/>
      <c r="DE294"/>
      <c r="DF294"/>
      <c r="DG294"/>
      <c r="DH294"/>
      <c r="DI294"/>
      <c r="DJ294"/>
      <c r="DK294"/>
      <c r="DL294"/>
      <c r="DM294"/>
      <c r="DN294"/>
      <c r="DO294"/>
      <c r="DP294"/>
    </row>
    <row r="295" spans="33:120" ht="16.5" hidden="1" customHeight="1">
      <c r="AG295"/>
      <c r="AH295" s="138"/>
      <c r="AI295" s="138"/>
      <c r="AJ295" s="138"/>
      <c r="AK295" s="138"/>
      <c r="AL295" s="142" t="str">
        <f t="shared" si="8"/>
        <v/>
      </c>
      <c r="AM295" s="142" t="str">
        <f t="shared" si="9"/>
        <v/>
      </c>
      <c r="AN295"/>
      <c r="AO295"/>
      <c r="AP295">
        <v>293</v>
      </c>
      <c r="AQ295"/>
      <c r="AR295"/>
      <c r="AS295"/>
      <c r="AT295"/>
      <c r="AU295"/>
      <c r="AV295"/>
      <c r="AW295"/>
      <c r="AX295"/>
      <c r="AY295"/>
      <c r="AZ295"/>
      <c r="BA295"/>
      <c r="BB295"/>
      <c r="BC295"/>
      <c r="BD295"/>
      <c r="BE295"/>
      <c r="BF295"/>
      <c r="BG295"/>
      <c r="BH295"/>
      <c r="BI295"/>
      <c r="BJ295" t="s">
        <v>4389</v>
      </c>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t="s">
        <v>4390</v>
      </c>
      <c r="CT295"/>
      <c r="CU295"/>
      <c r="CV295"/>
      <c r="CW295"/>
      <c r="CX295"/>
      <c r="CY295"/>
      <c r="CZ295"/>
      <c r="DA295"/>
      <c r="DB295"/>
      <c r="DC295"/>
      <c r="DD295"/>
      <c r="DE295"/>
      <c r="DF295"/>
      <c r="DG295"/>
      <c r="DH295"/>
      <c r="DI295"/>
      <c r="DJ295"/>
      <c r="DK295"/>
      <c r="DL295"/>
      <c r="DM295"/>
      <c r="DN295"/>
      <c r="DO295"/>
      <c r="DP295"/>
    </row>
    <row r="296" spans="33:120" ht="16.5" hidden="1" customHeight="1">
      <c r="AG296"/>
      <c r="AH296" s="138"/>
      <c r="AI296" s="138"/>
      <c r="AJ296" s="138"/>
      <c r="AK296" s="138"/>
      <c r="AL296" s="142" t="str">
        <f t="shared" si="8"/>
        <v/>
      </c>
      <c r="AM296" s="142" t="str">
        <f t="shared" si="9"/>
        <v/>
      </c>
      <c r="AN296"/>
      <c r="AO296"/>
      <c r="AP296">
        <v>294</v>
      </c>
      <c r="AQ296"/>
      <c r="AR296"/>
      <c r="AS296"/>
      <c r="AT296"/>
      <c r="AU296"/>
      <c r="AV296"/>
      <c r="AW296"/>
      <c r="AX296"/>
      <c r="AY296"/>
      <c r="AZ296"/>
      <c r="BA296"/>
      <c r="BB296"/>
      <c r="BC296"/>
      <c r="BD296"/>
      <c r="BE296"/>
      <c r="BF296"/>
      <c r="BG296"/>
      <c r="BH296"/>
      <c r="BI296"/>
      <c r="BJ296" t="s">
        <v>4391</v>
      </c>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t="s">
        <v>4392</v>
      </c>
      <c r="CT296"/>
      <c r="CU296"/>
      <c r="CV296"/>
      <c r="CW296"/>
      <c r="CX296"/>
      <c r="CY296"/>
      <c r="CZ296"/>
      <c r="DA296"/>
      <c r="DB296"/>
      <c r="DC296"/>
      <c r="DD296"/>
      <c r="DE296"/>
      <c r="DF296"/>
      <c r="DG296"/>
      <c r="DH296"/>
      <c r="DI296"/>
      <c r="DJ296"/>
      <c r="DK296"/>
      <c r="DL296"/>
      <c r="DM296"/>
      <c r="DN296"/>
      <c r="DO296"/>
      <c r="DP296"/>
    </row>
    <row r="297" spans="33:120" ht="16.5" hidden="1" customHeight="1">
      <c r="AG297"/>
      <c r="AH297" s="138"/>
      <c r="AI297" s="138"/>
      <c r="AJ297" s="138"/>
      <c r="AK297" s="138"/>
      <c r="AL297" s="142" t="str">
        <f t="shared" si="8"/>
        <v/>
      </c>
      <c r="AM297" s="142" t="str">
        <f t="shared" si="9"/>
        <v/>
      </c>
      <c r="AN297"/>
      <c r="AO297"/>
      <c r="AP297">
        <v>295</v>
      </c>
      <c r="AQ297"/>
      <c r="AR297"/>
      <c r="AS297"/>
      <c r="AT297"/>
      <c r="AU297"/>
      <c r="AV297"/>
      <c r="AW297"/>
      <c r="AX297"/>
      <c r="AY297"/>
      <c r="AZ297"/>
      <c r="BA297"/>
      <c r="BB297"/>
      <c r="BC297"/>
      <c r="BD297"/>
      <c r="BE297"/>
      <c r="BF297"/>
      <c r="BG297"/>
      <c r="BH297"/>
      <c r="BI297"/>
      <c r="BJ297" t="s">
        <v>4393</v>
      </c>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t="s">
        <v>4394</v>
      </c>
      <c r="CT297"/>
      <c r="CU297"/>
      <c r="CV297"/>
      <c r="CW297"/>
      <c r="CX297"/>
      <c r="CY297"/>
      <c r="CZ297"/>
      <c r="DA297"/>
      <c r="DB297"/>
      <c r="DC297"/>
      <c r="DD297"/>
      <c r="DE297"/>
      <c r="DF297"/>
      <c r="DG297"/>
      <c r="DH297"/>
      <c r="DI297"/>
      <c r="DJ297"/>
      <c r="DK297"/>
      <c r="DL297"/>
      <c r="DM297"/>
      <c r="DN297"/>
      <c r="DO297"/>
      <c r="DP297"/>
    </row>
    <row r="298" spans="33:120" ht="16.5" hidden="1" customHeight="1">
      <c r="AG298"/>
      <c r="AH298" s="138"/>
      <c r="AI298" s="138"/>
      <c r="AJ298" s="138"/>
      <c r="AK298" s="138"/>
      <c r="AL298" s="142" t="str">
        <f t="shared" si="8"/>
        <v/>
      </c>
      <c r="AM298" s="142" t="str">
        <f t="shared" si="9"/>
        <v/>
      </c>
      <c r="AN298"/>
      <c r="AO298"/>
      <c r="AP298">
        <v>296</v>
      </c>
      <c r="AQ298"/>
      <c r="AR298"/>
      <c r="AS298"/>
      <c r="AT298"/>
      <c r="AU298"/>
      <c r="AV298"/>
      <c r="AW298"/>
      <c r="AX298"/>
      <c r="AY298"/>
      <c r="AZ298"/>
      <c r="BA298"/>
      <c r="BB298"/>
      <c r="BC298"/>
      <c r="BD298"/>
      <c r="BE298"/>
      <c r="BF298"/>
      <c r="BG298"/>
      <c r="BH298"/>
      <c r="BI298"/>
      <c r="BJ298" t="s">
        <v>4395</v>
      </c>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t="s">
        <v>4396</v>
      </c>
      <c r="CT298"/>
      <c r="CU298"/>
      <c r="CV298"/>
      <c r="CW298"/>
      <c r="CX298"/>
      <c r="CY298"/>
      <c r="CZ298"/>
      <c r="DA298"/>
      <c r="DB298"/>
      <c r="DC298"/>
      <c r="DD298"/>
      <c r="DE298"/>
      <c r="DF298"/>
      <c r="DG298"/>
      <c r="DH298"/>
      <c r="DI298"/>
      <c r="DJ298"/>
      <c r="DK298"/>
      <c r="DL298"/>
      <c r="DM298"/>
      <c r="DN298"/>
      <c r="DO298"/>
      <c r="DP298"/>
    </row>
    <row r="299" spans="33:120" ht="16.5" hidden="1" customHeight="1">
      <c r="AG299"/>
      <c r="AH299" s="138"/>
      <c r="AI299" s="138"/>
      <c r="AJ299" s="138"/>
      <c r="AK299" s="138"/>
      <c r="AL299" s="142" t="str">
        <f t="shared" si="8"/>
        <v/>
      </c>
      <c r="AM299" s="142" t="str">
        <f t="shared" si="9"/>
        <v/>
      </c>
      <c r="AN299"/>
      <c r="AO299"/>
      <c r="AP299">
        <v>297</v>
      </c>
      <c r="AQ299"/>
      <c r="AR299"/>
      <c r="AS299"/>
      <c r="AT299"/>
      <c r="AU299"/>
      <c r="AV299"/>
      <c r="AW299"/>
      <c r="AX299"/>
      <c r="AY299"/>
      <c r="AZ299"/>
      <c r="BA299"/>
      <c r="BB299"/>
      <c r="BC299"/>
      <c r="BD299"/>
      <c r="BE299"/>
      <c r="BF299"/>
      <c r="BG299"/>
      <c r="BH299"/>
      <c r="BI299"/>
      <c r="BJ299" t="s">
        <v>4397</v>
      </c>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t="s">
        <v>4398</v>
      </c>
      <c r="CT299"/>
      <c r="CU299"/>
      <c r="CV299"/>
      <c r="CW299"/>
      <c r="CX299"/>
      <c r="CY299"/>
      <c r="CZ299"/>
      <c r="DA299"/>
      <c r="DB299"/>
      <c r="DC299"/>
      <c r="DD299"/>
      <c r="DE299"/>
      <c r="DF299"/>
      <c r="DG299"/>
      <c r="DH299"/>
      <c r="DI299"/>
      <c r="DJ299"/>
      <c r="DK299"/>
      <c r="DL299"/>
      <c r="DM299"/>
      <c r="DN299"/>
      <c r="DO299"/>
      <c r="DP299"/>
    </row>
    <row r="300" spans="33:120" ht="16.5" hidden="1" customHeight="1">
      <c r="AG300"/>
      <c r="AH300" s="138"/>
      <c r="AI300" s="138"/>
      <c r="AJ300" s="138"/>
      <c r="AK300" s="138"/>
      <c r="AL300" s="142" t="str">
        <f t="shared" si="8"/>
        <v/>
      </c>
      <c r="AM300" s="142" t="str">
        <f t="shared" si="9"/>
        <v/>
      </c>
      <c r="AN300"/>
      <c r="AO300"/>
      <c r="AP300">
        <v>298</v>
      </c>
      <c r="AQ300"/>
      <c r="AR300"/>
      <c r="AS300"/>
      <c r="AT300"/>
      <c r="AU300"/>
      <c r="AV300"/>
      <c r="AW300"/>
      <c r="AX300"/>
      <c r="AY300"/>
      <c r="AZ300"/>
      <c r="BA300"/>
      <c r="BB300"/>
      <c r="BC300"/>
      <c r="BD300"/>
      <c r="BE300"/>
      <c r="BF300"/>
      <c r="BG300"/>
      <c r="BH300"/>
      <c r="BI300"/>
      <c r="BJ300" t="s">
        <v>4399</v>
      </c>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t="s">
        <v>4400</v>
      </c>
      <c r="CT300"/>
      <c r="CU300"/>
      <c r="CV300"/>
      <c r="CW300"/>
      <c r="CX300"/>
      <c r="CY300"/>
      <c r="CZ300"/>
      <c r="DA300"/>
      <c r="DB300"/>
      <c r="DC300"/>
      <c r="DD300"/>
      <c r="DE300"/>
      <c r="DF300"/>
      <c r="DG300"/>
      <c r="DH300"/>
      <c r="DI300"/>
      <c r="DJ300"/>
      <c r="DK300"/>
      <c r="DL300"/>
      <c r="DM300"/>
      <c r="DN300"/>
      <c r="DO300"/>
      <c r="DP300"/>
    </row>
    <row r="301" spans="33:120" ht="16.5" hidden="1" customHeight="1">
      <c r="AG301"/>
      <c r="AH301" s="138"/>
      <c r="AI301" s="138"/>
      <c r="AJ301" s="138"/>
      <c r="AK301" s="138"/>
      <c r="AL301" s="142" t="str">
        <f t="shared" si="8"/>
        <v/>
      </c>
      <c r="AM301" s="142" t="str">
        <f t="shared" si="9"/>
        <v/>
      </c>
      <c r="AN301"/>
      <c r="AO301"/>
      <c r="AP301">
        <v>299</v>
      </c>
      <c r="AQ301"/>
      <c r="AR301"/>
      <c r="AS301"/>
      <c r="AT301"/>
      <c r="AU301"/>
      <c r="AV301"/>
      <c r="AW301"/>
      <c r="AX301"/>
      <c r="AY301"/>
      <c r="AZ301"/>
      <c r="BA301"/>
      <c r="BB301"/>
      <c r="BC301"/>
      <c r="BD301"/>
      <c r="BE301"/>
      <c r="BF301"/>
      <c r="BG301"/>
      <c r="BH301"/>
      <c r="BI301"/>
      <c r="BJ301" t="s">
        <v>4401</v>
      </c>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t="s">
        <v>4402</v>
      </c>
      <c r="CT301"/>
      <c r="CU301"/>
      <c r="CV301"/>
      <c r="CW301"/>
      <c r="CX301"/>
      <c r="CY301"/>
      <c r="CZ301"/>
      <c r="DA301"/>
      <c r="DB301"/>
      <c r="DC301"/>
      <c r="DD301"/>
      <c r="DE301"/>
      <c r="DF301"/>
      <c r="DG301"/>
      <c r="DH301"/>
      <c r="DI301"/>
      <c r="DJ301"/>
      <c r="DK301"/>
      <c r="DL301"/>
      <c r="DM301"/>
      <c r="DN301"/>
      <c r="DO301"/>
      <c r="DP301"/>
    </row>
    <row r="302" spans="33:120" ht="16.5" hidden="1" customHeight="1">
      <c r="AG302"/>
      <c r="AH302" s="138"/>
      <c r="AI302" s="138"/>
      <c r="AJ302" s="138"/>
      <c r="AK302" s="138"/>
      <c r="AL302" s="142" t="str">
        <f t="shared" si="8"/>
        <v/>
      </c>
      <c r="AM302" s="142" t="str">
        <f t="shared" si="9"/>
        <v/>
      </c>
      <c r="AN302"/>
      <c r="AO302"/>
      <c r="AP302">
        <v>300</v>
      </c>
      <c r="AQ302"/>
      <c r="AR302"/>
      <c r="AS302"/>
      <c r="AT302"/>
      <c r="AU302"/>
      <c r="AV302"/>
      <c r="AW302"/>
      <c r="AX302"/>
      <c r="AY302"/>
      <c r="AZ302"/>
      <c r="BA302"/>
      <c r="BB302"/>
      <c r="BC302"/>
      <c r="BD302"/>
      <c r="BE302"/>
      <c r="BF302"/>
      <c r="BG302"/>
      <c r="BH302"/>
      <c r="BI302"/>
      <c r="BJ302" t="s">
        <v>4403</v>
      </c>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t="s">
        <v>4404</v>
      </c>
      <c r="CT302"/>
      <c r="CU302"/>
      <c r="CV302"/>
      <c r="CW302"/>
      <c r="CX302"/>
      <c r="CY302"/>
      <c r="CZ302"/>
      <c r="DA302"/>
      <c r="DB302"/>
      <c r="DC302"/>
      <c r="DD302"/>
      <c r="DE302"/>
      <c r="DF302"/>
      <c r="DG302"/>
      <c r="DH302"/>
      <c r="DI302"/>
      <c r="DJ302"/>
      <c r="DK302"/>
      <c r="DL302"/>
      <c r="DM302"/>
      <c r="DN302"/>
      <c r="DO302"/>
      <c r="DP302"/>
    </row>
    <row r="303" spans="33:120" ht="16.5" hidden="1" customHeight="1">
      <c r="AG303"/>
      <c r="AH303" s="138"/>
      <c r="AI303" s="138"/>
      <c r="AJ303" s="138"/>
      <c r="AK303" s="138"/>
      <c r="AL303" s="142" t="str">
        <f t="shared" si="8"/>
        <v/>
      </c>
      <c r="AM303" s="142" t="str">
        <f t="shared" si="9"/>
        <v/>
      </c>
      <c r="AN303"/>
      <c r="AO303"/>
      <c r="AP303">
        <v>301</v>
      </c>
      <c r="AQ303"/>
      <c r="AR303"/>
      <c r="AS303"/>
      <c r="AT303"/>
      <c r="AU303"/>
      <c r="AV303"/>
      <c r="AW303"/>
      <c r="AX303"/>
      <c r="AY303"/>
      <c r="AZ303"/>
      <c r="BA303"/>
      <c r="BB303"/>
      <c r="BC303"/>
      <c r="BD303"/>
      <c r="BE303"/>
      <c r="BF303"/>
      <c r="BG303"/>
      <c r="BH303"/>
      <c r="BI303"/>
      <c r="BJ303" t="s">
        <v>4405</v>
      </c>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t="s">
        <v>4406</v>
      </c>
      <c r="CT303"/>
      <c r="CU303"/>
      <c r="CV303"/>
      <c r="CW303"/>
      <c r="CX303"/>
      <c r="CY303"/>
      <c r="CZ303"/>
      <c r="DA303"/>
      <c r="DB303"/>
      <c r="DC303"/>
      <c r="DD303"/>
      <c r="DE303"/>
      <c r="DF303"/>
      <c r="DG303"/>
      <c r="DH303"/>
      <c r="DI303"/>
      <c r="DJ303"/>
      <c r="DK303"/>
      <c r="DL303"/>
      <c r="DM303"/>
      <c r="DN303"/>
      <c r="DO303"/>
      <c r="DP303"/>
    </row>
    <row r="304" spans="33:120" ht="16.5" hidden="1" customHeight="1">
      <c r="AG304"/>
      <c r="AH304" s="138"/>
      <c r="AI304" s="138"/>
      <c r="AJ304" s="138"/>
      <c r="AK304" s="138"/>
      <c r="AL304" s="142" t="str">
        <f t="shared" si="8"/>
        <v/>
      </c>
      <c r="AM304" s="142" t="str">
        <f t="shared" si="9"/>
        <v/>
      </c>
      <c r="AN304"/>
      <c r="AO304"/>
      <c r="AP304">
        <v>302</v>
      </c>
      <c r="AQ304"/>
      <c r="AR304"/>
      <c r="AS304"/>
      <c r="AT304"/>
      <c r="AU304"/>
      <c r="AV304"/>
      <c r="AW304"/>
      <c r="AX304"/>
      <c r="AY304"/>
      <c r="AZ304"/>
      <c r="BA304"/>
      <c r="BB304"/>
      <c r="BC304"/>
      <c r="BD304"/>
      <c r="BE304"/>
      <c r="BF304"/>
      <c r="BG304"/>
      <c r="BH304"/>
      <c r="BI304"/>
      <c r="BJ304" t="s">
        <v>4407</v>
      </c>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t="s">
        <v>4408</v>
      </c>
      <c r="CT304"/>
      <c r="CU304"/>
      <c r="CV304"/>
      <c r="CW304"/>
      <c r="CX304"/>
      <c r="CY304"/>
      <c r="CZ304"/>
      <c r="DA304"/>
      <c r="DB304"/>
      <c r="DC304"/>
      <c r="DD304"/>
      <c r="DE304"/>
      <c r="DF304"/>
      <c r="DG304"/>
      <c r="DH304"/>
      <c r="DI304"/>
      <c r="DJ304"/>
      <c r="DK304"/>
      <c r="DL304"/>
      <c r="DM304"/>
      <c r="DN304"/>
      <c r="DO304"/>
      <c r="DP304"/>
    </row>
    <row r="305" spans="33:120" ht="16.5" hidden="1" customHeight="1">
      <c r="AG305"/>
      <c r="AH305" s="138"/>
      <c r="AI305" s="138"/>
      <c r="AJ305" s="138"/>
      <c r="AK305" s="138"/>
      <c r="AL305" s="142" t="str">
        <f t="shared" si="8"/>
        <v/>
      </c>
      <c r="AM305" s="142" t="str">
        <f t="shared" si="9"/>
        <v/>
      </c>
      <c r="AN305"/>
      <c r="AO305"/>
      <c r="AP305">
        <v>303</v>
      </c>
      <c r="AQ305"/>
      <c r="AR305"/>
      <c r="AS305"/>
      <c r="AT305"/>
      <c r="AU305"/>
      <c r="AV305"/>
      <c r="AW305"/>
      <c r="AX305"/>
      <c r="AY305"/>
      <c r="AZ305"/>
      <c r="BA305"/>
      <c r="BB305"/>
      <c r="BC305"/>
      <c r="BD305"/>
      <c r="BE305"/>
      <c r="BF305"/>
      <c r="BG305"/>
      <c r="BH305"/>
      <c r="BI305"/>
      <c r="BJ305" t="s">
        <v>4409</v>
      </c>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t="s">
        <v>4410</v>
      </c>
      <c r="CT305"/>
      <c r="CU305"/>
      <c r="CV305"/>
      <c r="CW305"/>
      <c r="CX305"/>
      <c r="CY305"/>
      <c r="CZ305"/>
      <c r="DA305"/>
      <c r="DB305"/>
      <c r="DC305"/>
      <c r="DD305"/>
      <c r="DE305"/>
      <c r="DF305"/>
      <c r="DG305"/>
      <c r="DH305"/>
      <c r="DI305"/>
      <c r="DJ305"/>
      <c r="DK305"/>
      <c r="DL305"/>
      <c r="DM305"/>
      <c r="DN305"/>
      <c r="DO305"/>
      <c r="DP305"/>
    </row>
    <row r="306" spans="33:120" ht="16.5" hidden="1" customHeight="1">
      <c r="AG306"/>
      <c r="AH306" s="138"/>
      <c r="AI306" s="138"/>
      <c r="AJ306" s="138"/>
      <c r="AK306" s="138"/>
      <c r="AL306" s="142" t="str">
        <f t="shared" si="8"/>
        <v/>
      </c>
      <c r="AM306" s="142" t="str">
        <f t="shared" si="9"/>
        <v/>
      </c>
      <c r="AN306"/>
      <c r="AO306"/>
      <c r="AP306">
        <v>304</v>
      </c>
      <c r="AQ306"/>
      <c r="AR306"/>
      <c r="AS306"/>
      <c r="AT306"/>
      <c r="AU306"/>
      <c r="AV306"/>
      <c r="AW306"/>
      <c r="AX306"/>
      <c r="AY306"/>
      <c r="AZ306"/>
      <c r="BA306"/>
      <c r="BB306"/>
      <c r="BC306"/>
      <c r="BD306"/>
      <c r="BE306"/>
      <c r="BF306"/>
      <c r="BG306"/>
      <c r="BH306"/>
      <c r="BI306"/>
      <c r="BJ306" t="s">
        <v>4411</v>
      </c>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t="s">
        <v>4412</v>
      </c>
      <c r="CT306"/>
      <c r="CU306"/>
      <c r="CV306"/>
      <c r="CW306"/>
      <c r="CX306"/>
      <c r="CY306"/>
      <c r="CZ306"/>
      <c r="DA306"/>
      <c r="DB306"/>
      <c r="DC306"/>
      <c r="DD306"/>
      <c r="DE306"/>
      <c r="DF306"/>
      <c r="DG306"/>
      <c r="DH306"/>
      <c r="DI306"/>
      <c r="DJ306"/>
      <c r="DK306"/>
      <c r="DL306"/>
      <c r="DM306"/>
      <c r="DN306"/>
      <c r="DO306"/>
      <c r="DP306"/>
    </row>
    <row r="307" spans="33:120" ht="16.5" hidden="1" customHeight="1">
      <c r="AG307"/>
      <c r="AH307" s="138"/>
      <c r="AI307" s="138"/>
      <c r="AJ307" s="138"/>
      <c r="AK307" s="138"/>
      <c r="AL307" s="142" t="str">
        <f t="shared" si="8"/>
        <v/>
      </c>
      <c r="AM307" s="142" t="str">
        <f t="shared" si="9"/>
        <v/>
      </c>
      <c r="AN307"/>
      <c r="AO307"/>
      <c r="AP307">
        <v>305</v>
      </c>
      <c r="AQ307"/>
      <c r="AR307"/>
      <c r="AS307"/>
      <c r="AT307"/>
      <c r="AU307"/>
      <c r="AV307"/>
      <c r="AW307"/>
      <c r="AX307"/>
      <c r="AY307"/>
      <c r="AZ307"/>
      <c r="BA307"/>
      <c r="BB307"/>
      <c r="BC307"/>
      <c r="BD307"/>
      <c r="BE307"/>
      <c r="BF307"/>
      <c r="BG307"/>
      <c r="BH307"/>
      <c r="BI307"/>
      <c r="BJ307" t="s">
        <v>4413</v>
      </c>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t="s">
        <v>4414</v>
      </c>
      <c r="CT307"/>
      <c r="CU307"/>
      <c r="CV307"/>
      <c r="CW307"/>
      <c r="CX307"/>
      <c r="CY307"/>
      <c r="CZ307"/>
      <c r="DA307"/>
      <c r="DB307"/>
      <c r="DC307"/>
      <c r="DD307"/>
      <c r="DE307"/>
      <c r="DF307"/>
      <c r="DG307"/>
      <c r="DH307"/>
      <c r="DI307"/>
      <c r="DJ307"/>
      <c r="DK307"/>
      <c r="DL307"/>
      <c r="DM307"/>
      <c r="DN307"/>
      <c r="DO307"/>
      <c r="DP307"/>
    </row>
    <row r="308" spans="33:120" ht="16.5" hidden="1" customHeight="1">
      <c r="AG308"/>
      <c r="AH308" s="138"/>
      <c r="AI308" s="138"/>
      <c r="AJ308" s="138"/>
      <c r="AK308" s="138"/>
      <c r="AL308" s="142" t="str">
        <f t="shared" si="8"/>
        <v/>
      </c>
      <c r="AM308" s="142" t="str">
        <f t="shared" si="9"/>
        <v/>
      </c>
      <c r="AN308"/>
      <c r="AO308"/>
      <c r="AP308">
        <v>306</v>
      </c>
      <c r="AQ308"/>
      <c r="AR308"/>
      <c r="AS308"/>
      <c r="AT308"/>
      <c r="AU308"/>
      <c r="AV308"/>
      <c r="AW308"/>
      <c r="AX308"/>
      <c r="AY308"/>
      <c r="AZ308"/>
      <c r="BA308"/>
      <c r="BB308"/>
      <c r="BC308"/>
      <c r="BD308"/>
      <c r="BE308"/>
      <c r="BF308"/>
      <c r="BG308"/>
      <c r="BH308"/>
      <c r="BI308"/>
      <c r="BJ308" t="s">
        <v>4415</v>
      </c>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t="s">
        <v>4416</v>
      </c>
      <c r="CT308"/>
      <c r="CU308"/>
      <c r="CV308"/>
      <c r="CW308"/>
      <c r="CX308"/>
      <c r="CY308"/>
      <c r="CZ308"/>
      <c r="DA308"/>
      <c r="DB308"/>
      <c r="DC308"/>
      <c r="DD308"/>
      <c r="DE308"/>
      <c r="DF308"/>
      <c r="DG308"/>
      <c r="DH308"/>
      <c r="DI308"/>
      <c r="DJ308"/>
      <c r="DK308"/>
      <c r="DL308"/>
      <c r="DM308"/>
      <c r="DN308"/>
      <c r="DO308"/>
      <c r="DP308"/>
    </row>
    <row r="309" spans="33:120" ht="16.5" hidden="1" customHeight="1">
      <c r="AG309"/>
      <c r="AH309" s="138"/>
      <c r="AI309" s="138"/>
      <c r="AJ309" s="138"/>
      <c r="AK309" s="138"/>
      <c r="AL309" s="142" t="str">
        <f t="shared" si="8"/>
        <v/>
      </c>
      <c r="AM309" s="142" t="str">
        <f t="shared" si="9"/>
        <v/>
      </c>
      <c r="AN309"/>
      <c r="AO309"/>
      <c r="AP309">
        <v>307</v>
      </c>
      <c r="AQ309"/>
      <c r="AR309"/>
      <c r="AS309"/>
      <c r="AT309"/>
      <c r="AU309"/>
      <c r="AV309"/>
      <c r="AW309"/>
      <c r="AX309"/>
      <c r="AY309"/>
      <c r="AZ309"/>
      <c r="BA309"/>
      <c r="BB309"/>
      <c r="BC309"/>
      <c r="BD309"/>
      <c r="BE309"/>
      <c r="BF309"/>
      <c r="BG309"/>
      <c r="BH309"/>
      <c r="BI309"/>
      <c r="BJ309" t="s">
        <v>4417</v>
      </c>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t="s">
        <v>4418</v>
      </c>
      <c r="CT309"/>
      <c r="CU309"/>
      <c r="CV309"/>
      <c r="CW309"/>
      <c r="CX309"/>
      <c r="CY309"/>
      <c r="CZ309"/>
      <c r="DA309"/>
      <c r="DB309"/>
      <c r="DC309"/>
      <c r="DD309"/>
      <c r="DE309"/>
      <c r="DF309"/>
      <c r="DG309"/>
      <c r="DH309"/>
      <c r="DI309"/>
      <c r="DJ309"/>
      <c r="DK309"/>
      <c r="DL309"/>
      <c r="DM309"/>
      <c r="DN309"/>
      <c r="DO309"/>
      <c r="DP309"/>
    </row>
    <row r="310" spans="33:120" ht="16.5" hidden="1" customHeight="1">
      <c r="AG310"/>
      <c r="AH310" s="138"/>
      <c r="AI310" s="138"/>
      <c r="AJ310" s="138"/>
      <c r="AK310" s="138"/>
      <c r="AL310" s="142" t="str">
        <f t="shared" si="8"/>
        <v/>
      </c>
      <c r="AM310" s="142" t="str">
        <f t="shared" si="9"/>
        <v/>
      </c>
      <c r="AN310"/>
      <c r="AO310"/>
      <c r="AP310">
        <v>308</v>
      </c>
      <c r="AQ310"/>
      <c r="AR310"/>
      <c r="AS310"/>
      <c r="AT310"/>
      <c r="AU310"/>
      <c r="AV310"/>
      <c r="AW310"/>
      <c r="AX310"/>
      <c r="AY310"/>
      <c r="AZ310"/>
      <c r="BA310"/>
      <c r="BB310"/>
      <c r="BC310"/>
      <c r="BD310"/>
      <c r="BE310"/>
      <c r="BF310"/>
      <c r="BG310"/>
      <c r="BH310"/>
      <c r="BI310"/>
      <c r="BJ310" t="s">
        <v>4419</v>
      </c>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t="s">
        <v>4420</v>
      </c>
      <c r="CT310"/>
      <c r="CU310"/>
      <c r="CV310"/>
      <c r="CW310"/>
      <c r="CX310"/>
      <c r="CY310"/>
      <c r="CZ310"/>
      <c r="DA310"/>
      <c r="DB310"/>
      <c r="DC310"/>
      <c r="DD310"/>
      <c r="DE310"/>
      <c r="DF310"/>
      <c r="DG310"/>
      <c r="DH310"/>
      <c r="DI310"/>
      <c r="DJ310"/>
      <c r="DK310"/>
      <c r="DL310"/>
      <c r="DM310"/>
      <c r="DN310"/>
      <c r="DO310"/>
      <c r="DP310"/>
    </row>
    <row r="311" spans="33:120" ht="16.5" hidden="1" customHeight="1">
      <c r="AG311"/>
      <c r="AH311" s="138"/>
      <c r="AI311" s="138"/>
      <c r="AJ311" s="138"/>
      <c r="AK311" s="138"/>
      <c r="AL311" s="142" t="str">
        <f t="shared" si="8"/>
        <v/>
      </c>
      <c r="AM311" s="142" t="str">
        <f t="shared" si="9"/>
        <v/>
      </c>
      <c r="AN311"/>
      <c r="AO311"/>
      <c r="AP311">
        <v>309</v>
      </c>
      <c r="AQ311"/>
      <c r="AR311"/>
      <c r="AS311"/>
      <c r="AT311"/>
      <c r="AU311"/>
      <c r="AV311"/>
      <c r="AW311"/>
      <c r="AX311"/>
      <c r="AY311"/>
      <c r="AZ311"/>
      <c r="BA311"/>
      <c r="BB311"/>
      <c r="BC311"/>
      <c r="BD311"/>
      <c r="BE311"/>
      <c r="BF311"/>
      <c r="BG311"/>
      <c r="BH311"/>
      <c r="BI311"/>
      <c r="BJ311" t="s">
        <v>4421</v>
      </c>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t="s">
        <v>4422</v>
      </c>
      <c r="CT311"/>
      <c r="CU311"/>
      <c r="CV311"/>
      <c r="CW311"/>
      <c r="CX311"/>
      <c r="CY311"/>
      <c r="CZ311"/>
      <c r="DA311"/>
      <c r="DB311"/>
      <c r="DC311"/>
      <c r="DD311"/>
      <c r="DE311"/>
      <c r="DF311"/>
      <c r="DG311"/>
      <c r="DH311"/>
      <c r="DI311"/>
      <c r="DJ311"/>
      <c r="DK311"/>
      <c r="DL311"/>
      <c r="DM311"/>
      <c r="DN311"/>
      <c r="DO311"/>
      <c r="DP311"/>
    </row>
    <row r="312" spans="33:120" ht="16.5" hidden="1" customHeight="1">
      <c r="AG312"/>
      <c r="AH312" s="138"/>
      <c r="AI312" s="138"/>
      <c r="AJ312" s="138"/>
      <c r="AK312" s="138"/>
      <c r="AL312" s="142" t="str">
        <f t="shared" si="8"/>
        <v/>
      </c>
      <c r="AM312" s="142" t="str">
        <f t="shared" si="9"/>
        <v/>
      </c>
      <c r="AN312"/>
      <c r="AO312"/>
      <c r="AP312">
        <v>310</v>
      </c>
      <c r="AQ312"/>
      <c r="AR312"/>
      <c r="AS312"/>
      <c r="AT312"/>
      <c r="AU312"/>
      <c r="AV312"/>
      <c r="AW312"/>
      <c r="AX312"/>
      <c r="AY312"/>
      <c r="AZ312"/>
      <c r="BA312"/>
      <c r="BB312"/>
      <c r="BC312"/>
      <c r="BD312"/>
      <c r="BE312"/>
      <c r="BF312"/>
      <c r="BG312"/>
      <c r="BH312"/>
      <c r="BI312"/>
      <c r="BJ312" t="s">
        <v>4423</v>
      </c>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t="s">
        <v>4424</v>
      </c>
      <c r="CT312"/>
      <c r="CU312"/>
      <c r="CV312"/>
      <c r="CW312"/>
      <c r="CX312"/>
      <c r="CY312"/>
      <c r="CZ312"/>
      <c r="DA312"/>
      <c r="DB312"/>
      <c r="DC312"/>
      <c r="DD312"/>
      <c r="DE312"/>
      <c r="DF312"/>
      <c r="DG312"/>
      <c r="DH312"/>
      <c r="DI312"/>
      <c r="DJ312"/>
      <c r="DK312"/>
      <c r="DL312"/>
      <c r="DM312"/>
      <c r="DN312"/>
      <c r="DO312"/>
      <c r="DP312"/>
    </row>
    <row r="313" spans="33:120" ht="16.5" hidden="1" customHeight="1">
      <c r="AG313"/>
      <c r="AH313" s="138"/>
      <c r="AI313" s="138"/>
      <c r="AJ313" s="138"/>
      <c r="AK313" s="138"/>
      <c r="AL313" s="142" t="str">
        <f t="shared" si="8"/>
        <v/>
      </c>
      <c r="AM313" s="142" t="str">
        <f t="shared" si="9"/>
        <v/>
      </c>
      <c r="AN313"/>
      <c r="AO313"/>
      <c r="AP313">
        <v>311</v>
      </c>
      <c r="AQ313"/>
      <c r="AR313"/>
      <c r="AS313"/>
      <c r="AT313"/>
      <c r="AU313"/>
      <c r="AV313"/>
      <c r="AW313"/>
      <c r="AX313"/>
      <c r="AY313"/>
      <c r="AZ313"/>
      <c r="BA313"/>
      <c r="BB313"/>
      <c r="BC313"/>
      <c r="BD313"/>
      <c r="BE313"/>
      <c r="BF313"/>
      <c r="BG313"/>
      <c r="BH313"/>
      <c r="BI313"/>
      <c r="BJ313" t="s">
        <v>4425</v>
      </c>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t="s">
        <v>4426</v>
      </c>
      <c r="CT313"/>
      <c r="CU313"/>
      <c r="CV313"/>
      <c r="CW313"/>
      <c r="CX313"/>
      <c r="CY313"/>
      <c r="CZ313"/>
      <c r="DA313"/>
      <c r="DB313"/>
      <c r="DC313"/>
      <c r="DD313"/>
      <c r="DE313"/>
      <c r="DF313"/>
      <c r="DG313"/>
      <c r="DH313"/>
      <c r="DI313"/>
      <c r="DJ313"/>
      <c r="DK313"/>
      <c r="DL313"/>
      <c r="DM313"/>
      <c r="DN313"/>
      <c r="DO313"/>
      <c r="DP313"/>
    </row>
    <row r="314" spans="33:120" ht="16.5" hidden="1" customHeight="1">
      <c r="AG314"/>
      <c r="AH314" s="138"/>
      <c r="AI314" s="138"/>
      <c r="AJ314" s="138"/>
      <c r="AK314" s="138"/>
      <c r="AL314" s="142" t="str">
        <f t="shared" si="8"/>
        <v/>
      </c>
      <c r="AM314" s="142" t="str">
        <f t="shared" si="9"/>
        <v/>
      </c>
      <c r="AN314"/>
      <c r="AO314"/>
      <c r="AP314">
        <v>312</v>
      </c>
      <c r="AQ314"/>
      <c r="AR314"/>
      <c r="AS314"/>
      <c r="AT314"/>
      <c r="AU314"/>
      <c r="AV314"/>
      <c r="AW314"/>
      <c r="AX314"/>
      <c r="AY314"/>
      <c r="AZ314"/>
      <c r="BA314"/>
      <c r="BB314"/>
      <c r="BC314"/>
      <c r="BD314"/>
      <c r="BE314"/>
      <c r="BF314"/>
      <c r="BG314"/>
      <c r="BH314"/>
      <c r="BI314"/>
      <c r="BJ314" t="s">
        <v>4427</v>
      </c>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t="s">
        <v>4428</v>
      </c>
      <c r="CT314"/>
      <c r="CU314"/>
      <c r="CV314"/>
      <c r="CW314"/>
      <c r="CX314"/>
      <c r="CY314"/>
      <c r="CZ314"/>
      <c r="DA314"/>
      <c r="DB314"/>
      <c r="DC314"/>
      <c r="DD314"/>
      <c r="DE314"/>
      <c r="DF314"/>
      <c r="DG314"/>
      <c r="DH314"/>
      <c r="DI314"/>
      <c r="DJ314"/>
      <c r="DK314"/>
      <c r="DL314"/>
      <c r="DM314"/>
      <c r="DN314"/>
      <c r="DO314"/>
      <c r="DP314"/>
    </row>
    <row r="315" spans="33:120" ht="16.5" hidden="1" customHeight="1">
      <c r="AG315"/>
      <c r="AH315" s="138"/>
      <c r="AI315" s="138"/>
      <c r="AJ315" s="138"/>
      <c r="AK315" s="138"/>
      <c r="AL315" s="142" t="str">
        <f t="shared" si="8"/>
        <v/>
      </c>
      <c r="AM315" s="142" t="str">
        <f t="shared" si="9"/>
        <v/>
      </c>
      <c r="AN315"/>
      <c r="AO315"/>
      <c r="AP315">
        <v>313</v>
      </c>
      <c r="AQ315"/>
      <c r="AR315"/>
      <c r="AS315"/>
      <c r="AT315"/>
      <c r="AU315"/>
      <c r="AV315"/>
      <c r="AW315"/>
      <c r="AX315"/>
      <c r="AY315"/>
      <c r="AZ315"/>
      <c r="BA315"/>
      <c r="BB315"/>
      <c r="BC315"/>
      <c r="BD315"/>
      <c r="BE315"/>
      <c r="BF315"/>
      <c r="BG315"/>
      <c r="BH315"/>
      <c r="BI315"/>
      <c r="BJ315" t="s">
        <v>4429</v>
      </c>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t="s">
        <v>4430</v>
      </c>
      <c r="CT315"/>
      <c r="CU315"/>
      <c r="CV315"/>
      <c r="CW315"/>
      <c r="CX315"/>
      <c r="CY315"/>
      <c r="CZ315"/>
      <c r="DA315"/>
      <c r="DB315"/>
      <c r="DC315"/>
      <c r="DD315"/>
      <c r="DE315"/>
      <c r="DF315"/>
      <c r="DG315"/>
      <c r="DH315"/>
      <c r="DI315"/>
      <c r="DJ315"/>
      <c r="DK315"/>
      <c r="DL315"/>
      <c r="DM315"/>
      <c r="DN315"/>
      <c r="DO315"/>
      <c r="DP315"/>
    </row>
    <row r="316" spans="33:120" ht="16.5" hidden="1" customHeight="1">
      <c r="AG316"/>
      <c r="AH316" s="138"/>
      <c r="AI316" s="138"/>
      <c r="AJ316" s="138"/>
      <c r="AK316" s="138"/>
      <c r="AL316" s="142" t="str">
        <f t="shared" si="8"/>
        <v/>
      </c>
      <c r="AM316" s="142" t="str">
        <f t="shared" si="9"/>
        <v/>
      </c>
      <c r="AN316"/>
      <c r="AO316"/>
      <c r="AP316">
        <v>314</v>
      </c>
      <c r="AQ316"/>
      <c r="AR316"/>
      <c r="AS316"/>
      <c r="AT316"/>
      <c r="AU316"/>
      <c r="AV316"/>
      <c r="AW316"/>
      <c r="AX316"/>
      <c r="AY316"/>
      <c r="AZ316"/>
      <c r="BA316"/>
      <c r="BB316"/>
      <c r="BC316"/>
      <c r="BD316"/>
      <c r="BE316"/>
      <c r="BF316"/>
      <c r="BG316"/>
      <c r="BH316"/>
      <c r="BI316"/>
      <c r="BJ316" t="s">
        <v>4431</v>
      </c>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t="s">
        <v>4432</v>
      </c>
      <c r="CT316"/>
      <c r="CU316"/>
      <c r="CV316"/>
      <c r="CW316"/>
      <c r="CX316"/>
      <c r="CY316"/>
      <c r="CZ316"/>
      <c r="DA316"/>
      <c r="DB316"/>
      <c r="DC316"/>
      <c r="DD316"/>
      <c r="DE316"/>
      <c r="DF316"/>
      <c r="DG316"/>
      <c r="DH316"/>
      <c r="DI316"/>
      <c r="DJ316"/>
      <c r="DK316"/>
      <c r="DL316"/>
      <c r="DM316"/>
      <c r="DN316"/>
      <c r="DO316"/>
      <c r="DP316"/>
    </row>
    <row r="317" spans="33:120" ht="16.5" hidden="1" customHeight="1">
      <c r="AG317"/>
      <c r="AH317" s="138"/>
      <c r="AI317" s="138"/>
      <c r="AJ317" s="138"/>
      <c r="AK317" s="138"/>
      <c r="AL317" s="142" t="str">
        <f t="shared" si="8"/>
        <v/>
      </c>
      <c r="AM317" s="142" t="str">
        <f t="shared" si="9"/>
        <v/>
      </c>
      <c r="AN317"/>
      <c r="AO317"/>
      <c r="AP317">
        <v>315</v>
      </c>
      <c r="AQ317"/>
      <c r="AR317"/>
      <c r="AS317"/>
      <c r="AT317"/>
      <c r="AU317"/>
      <c r="AV317"/>
      <c r="AW317"/>
      <c r="AX317"/>
      <c r="AY317"/>
      <c r="AZ317"/>
      <c r="BA317"/>
      <c r="BB317"/>
      <c r="BC317"/>
      <c r="BD317"/>
      <c r="BE317"/>
      <c r="BF317"/>
      <c r="BG317"/>
      <c r="BH317"/>
      <c r="BI317"/>
      <c r="BJ317" t="s">
        <v>4433</v>
      </c>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t="s">
        <v>4434</v>
      </c>
      <c r="CT317"/>
      <c r="CU317"/>
      <c r="CV317"/>
      <c r="CW317"/>
      <c r="CX317"/>
      <c r="CY317"/>
      <c r="CZ317"/>
      <c r="DA317"/>
      <c r="DB317"/>
      <c r="DC317"/>
      <c r="DD317"/>
      <c r="DE317"/>
      <c r="DF317"/>
      <c r="DG317"/>
      <c r="DH317"/>
      <c r="DI317"/>
      <c r="DJ317"/>
      <c r="DK317"/>
      <c r="DL317"/>
      <c r="DM317"/>
      <c r="DN317"/>
      <c r="DO317"/>
      <c r="DP317"/>
    </row>
    <row r="318" spans="33:120" ht="16.5" hidden="1" customHeight="1">
      <c r="AG318"/>
      <c r="AH318" s="138"/>
      <c r="AI318" s="138"/>
      <c r="AJ318" s="138"/>
      <c r="AK318" s="138"/>
      <c r="AL318" s="142" t="str">
        <f t="shared" si="8"/>
        <v/>
      </c>
      <c r="AM318" s="142" t="str">
        <f t="shared" si="9"/>
        <v/>
      </c>
      <c r="AN318"/>
      <c r="AO318"/>
      <c r="AP318">
        <v>316</v>
      </c>
      <c r="AQ318"/>
      <c r="AR318"/>
      <c r="AS318"/>
      <c r="AT318"/>
      <c r="AU318"/>
      <c r="AV318"/>
      <c r="AW318"/>
      <c r="AX318"/>
      <c r="AY318"/>
      <c r="AZ318"/>
      <c r="BA318"/>
      <c r="BB318"/>
      <c r="BC318"/>
      <c r="BD318"/>
      <c r="BE318"/>
      <c r="BF318"/>
      <c r="BG318"/>
      <c r="BH318"/>
      <c r="BI318"/>
      <c r="BJ318" t="s">
        <v>4435</v>
      </c>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t="s">
        <v>4436</v>
      </c>
      <c r="CT318"/>
      <c r="CU318"/>
      <c r="CV318"/>
      <c r="CW318"/>
      <c r="CX318"/>
      <c r="CY318"/>
      <c r="CZ318"/>
      <c r="DA318"/>
      <c r="DB318"/>
      <c r="DC318"/>
      <c r="DD318"/>
      <c r="DE318"/>
      <c r="DF318"/>
      <c r="DG318"/>
      <c r="DH318"/>
      <c r="DI318"/>
      <c r="DJ318"/>
      <c r="DK318"/>
      <c r="DL318"/>
      <c r="DM318"/>
      <c r="DN318"/>
      <c r="DO318"/>
      <c r="DP318"/>
    </row>
    <row r="319" spans="33:120" ht="16.5" hidden="1" customHeight="1">
      <c r="AG319"/>
      <c r="AH319" s="138"/>
      <c r="AI319" s="138"/>
      <c r="AJ319" s="138"/>
      <c r="AK319" s="138"/>
      <c r="AL319" s="142" t="str">
        <f t="shared" si="8"/>
        <v/>
      </c>
      <c r="AM319" s="142" t="str">
        <f t="shared" si="9"/>
        <v/>
      </c>
      <c r="AN319"/>
      <c r="AO319"/>
      <c r="AP319">
        <v>317</v>
      </c>
      <c r="AQ319"/>
      <c r="AR319"/>
      <c r="AS319"/>
      <c r="AT319"/>
      <c r="AU319"/>
      <c r="AV319"/>
      <c r="AW319"/>
      <c r="AX319"/>
      <c r="AY319"/>
      <c r="AZ319"/>
      <c r="BA319"/>
      <c r="BB319"/>
      <c r="BC319"/>
      <c r="BD319"/>
      <c r="BE319"/>
      <c r="BF319"/>
      <c r="BG319"/>
      <c r="BH319"/>
      <c r="BI319"/>
      <c r="BJ319" t="s">
        <v>4437</v>
      </c>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t="s">
        <v>4438</v>
      </c>
      <c r="CT319"/>
      <c r="CU319"/>
      <c r="CV319"/>
      <c r="CW319"/>
      <c r="CX319"/>
      <c r="CY319"/>
      <c r="CZ319"/>
      <c r="DA319"/>
      <c r="DB319"/>
      <c r="DC319"/>
      <c r="DD319"/>
      <c r="DE319"/>
      <c r="DF319"/>
      <c r="DG319"/>
      <c r="DH319"/>
      <c r="DI319"/>
      <c r="DJ319"/>
      <c r="DK319"/>
      <c r="DL319"/>
      <c r="DM319"/>
      <c r="DN319"/>
      <c r="DO319"/>
      <c r="DP319"/>
    </row>
    <row r="320" spans="33:120" ht="16.5" hidden="1" customHeight="1">
      <c r="AG320"/>
      <c r="AH320" s="138"/>
      <c r="AI320" s="138"/>
      <c r="AJ320" s="138"/>
      <c r="AK320" s="138"/>
      <c r="AL320" s="142" t="str">
        <f t="shared" si="8"/>
        <v/>
      </c>
      <c r="AM320" s="142" t="str">
        <f t="shared" si="9"/>
        <v/>
      </c>
      <c r="AN320"/>
      <c r="AO320"/>
      <c r="AP320">
        <v>318</v>
      </c>
      <c r="AQ320"/>
      <c r="AR320"/>
      <c r="AS320"/>
      <c r="AT320"/>
      <c r="AU320"/>
      <c r="AV320"/>
      <c r="AW320"/>
      <c r="AX320"/>
      <c r="AY320"/>
      <c r="AZ320"/>
      <c r="BA320"/>
      <c r="BB320"/>
      <c r="BC320"/>
      <c r="BD320"/>
      <c r="BE320"/>
      <c r="BF320"/>
      <c r="BG320"/>
      <c r="BH320"/>
      <c r="BI320"/>
      <c r="BJ320" t="s">
        <v>4439</v>
      </c>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t="s">
        <v>4440</v>
      </c>
      <c r="CT320"/>
      <c r="CU320"/>
      <c r="CV320"/>
      <c r="CW320"/>
      <c r="CX320"/>
      <c r="CY320"/>
      <c r="CZ320"/>
      <c r="DA320"/>
      <c r="DB320"/>
      <c r="DC320"/>
      <c r="DD320"/>
      <c r="DE320"/>
      <c r="DF320"/>
      <c r="DG320"/>
      <c r="DH320"/>
      <c r="DI320"/>
      <c r="DJ320"/>
      <c r="DK320"/>
      <c r="DL320"/>
      <c r="DM320"/>
      <c r="DN320"/>
      <c r="DO320"/>
      <c r="DP320"/>
    </row>
    <row r="321" spans="33:120" ht="16.5" hidden="1" customHeight="1">
      <c r="AG321"/>
      <c r="AH321" s="138"/>
      <c r="AI321" s="138"/>
      <c r="AJ321" s="138"/>
      <c r="AK321" s="138"/>
      <c r="AL321" s="142" t="str">
        <f t="shared" si="8"/>
        <v/>
      </c>
      <c r="AM321" s="142" t="str">
        <f t="shared" si="9"/>
        <v/>
      </c>
      <c r="AN321"/>
      <c r="AO321"/>
      <c r="AP321">
        <v>319</v>
      </c>
      <c r="AQ321"/>
      <c r="AR321"/>
      <c r="AS321"/>
      <c r="AT321"/>
      <c r="AU321"/>
      <c r="AV321"/>
      <c r="AW321"/>
      <c r="AX321"/>
      <c r="AY321"/>
      <c r="AZ321"/>
      <c r="BA321"/>
      <c r="BB321"/>
      <c r="BC321"/>
      <c r="BD321"/>
      <c r="BE321"/>
      <c r="BF321"/>
      <c r="BG321"/>
      <c r="BH321"/>
      <c r="BI321"/>
      <c r="BJ321" t="s">
        <v>4441</v>
      </c>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t="s">
        <v>4442</v>
      </c>
      <c r="CT321"/>
      <c r="CU321"/>
      <c r="CV321"/>
      <c r="CW321"/>
      <c r="CX321"/>
      <c r="CY321"/>
      <c r="CZ321"/>
      <c r="DA321"/>
      <c r="DB321"/>
      <c r="DC321"/>
      <c r="DD321"/>
      <c r="DE321"/>
      <c r="DF321"/>
      <c r="DG321"/>
      <c r="DH321"/>
      <c r="DI321"/>
      <c r="DJ321"/>
      <c r="DK321"/>
      <c r="DL321"/>
      <c r="DM321"/>
      <c r="DN321"/>
      <c r="DO321"/>
      <c r="DP321"/>
    </row>
    <row r="322" spans="33:120" ht="16.5" hidden="1" customHeight="1">
      <c r="AG322"/>
      <c r="AH322" s="138"/>
      <c r="AI322" s="138"/>
      <c r="AJ322" s="138"/>
      <c r="AK322" s="138"/>
      <c r="AL322" s="142" t="str">
        <f t="shared" si="8"/>
        <v/>
      </c>
      <c r="AM322" s="142" t="str">
        <f t="shared" si="9"/>
        <v/>
      </c>
      <c r="AN322"/>
      <c r="AO322"/>
      <c r="AP322">
        <v>320</v>
      </c>
      <c r="AQ322"/>
      <c r="AR322"/>
      <c r="AS322"/>
      <c r="AT322"/>
      <c r="AU322"/>
      <c r="AV322"/>
      <c r="AW322"/>
      <c r="AX322"/>
      <c r="AY322"/>
      <c r="AZ322"/>
      <c r="BA322"/>
      <c r="BB322"/>
      <c r="BC322"/>
      <c r="BD322"/>
      <c r="BE322"/>
      <c r="BF322"/>
      <c r="BG322"/>
      <c r="BH322"/>
      <c r="BI322"/>
      <c r="BJ322" t="s">
        <v>4443</v>
      </c>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t="s">
        <v>4444</v>
      </c>
      <c r="CT322"/>
      <c r="CU322"/>
      <c r="CV322"/>
      <c r="CW322"/>
      <c r="CX322"/>
      <c r="CY322"/>
      <c r="CZ322"/>
      <c r="DA322"/>
      <c r="DB322"/>
      <c r="DC322"/>
      <c r="DD322"/>
      <c r="DE322"/>
      <c r="DF322"/>
      <c r="DG322"/>
      <c r="DH322"/>
      <c r="DI322"/>
      <c r="DJ322"/>
      <c r="DK322"/>
      <c r="DL322"/>
      <c r="DM322"/>
      <c r="DN322"/>
      <c r="DO322"/>
      <c r="DP322"/>
    </row>
    <row r="323" spans="33:120" ht="16.5" hidden="1" customHeight="1">
      <c r="AG323"/>
      <c r="AH323" s="138"/>
      <c r="AI323" s="138"/>
      <c r="AJ323" s="138"/>
      <c r="AK323" s="138"/>
      <c r="AL323" s="142" t="str">
        <f t="shared" si="8"/>
        <v/>
      </c>
      <c r="AM323" s="142" t="str">
        <f t="shared" si="9"/>
        <v/>
      </c>
      <c r="AN323"/>
      <c r="AO323"/>
      <c r="AP323">
        <v>321</v>
      </c>
      <c r="AQ323"/>
      <c r="AR323"/>
      <c r="AS323"/>
      <c r="AT323"/>
      <c r="AU323"/>
      <c r="AV323"/>
      <c r="AW323"/>
      <c r="AX323"/>
      <c r="AY323"/>
      <c r="AZ323"/>
      <c r="BA323"/>
      <c r="BB323"/>
      <c r="BC323"/>
      <c r="BD323"/>
      <c r="BE323"/>
      <c r="BF323"/>
      <c r="BG323"/>
      <c r="BH323"/>
      <c r="BI323"/>
      <c r="BJ323" t="s">
        <v>4445</v>
      </c>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t="s">
        <v>4446</v>
      </c>
      <c r="CT323"/>
      <c r="CU323"/>
      <c r="CV323"/>
      <c r="CW323"/>
      <c r="CX323"/>
      <c r="CY323"/>
      <c r="CZ323"/>
      <c r="DA323"/>
      <c r="DB323"/>
      <c r="DC323"/>
      <c r="DD323"/>
      <c r="DE323"/>
      <c r="DF323"/>
      <c r="DG323"/>
      <c r="DH323"/>
      <c r="DI323"/>
      <c r="DJ323"/>
      <c r="DK323"/>
      <c r="DL323"/>
      <c r="DM323"/>
      <c r="DN323"/>
      <c r="DO323"/>
      <c r="DP323"/>
    </row>
    <row r="324" spans="33:120" ht="16.5" hidden="1" customHeight="1">
      <c r="AG324"/>
      <c r="AH324" s="138"/>
      <c r="AI324" s="138"/>
      <c r="AJ324" s="138"/>
      <c r="AK324" s="138"/>
      <c r="AL324" s="142" t="str">
        <f t="shared" si="8"/>
        <v/>
      </c>
      <c r="AM324" s="142" t="str">
        <f t="shared" si="9"/>
        <v/>
      </c>
      <c r="AN324"/>
      <c r="AO324"/>
      <c r="AP324">
        <v>322</v>
      </c>
      <c r="AQ324"/>
      <c r="AR324"/>
      <c r="AS324"/>
      <c r="AT324"/>
      <c r="AU324"/>
      <c r="AV324"/>
      <c r="AW324"/>
      <c r="AX324"/>
      <c r="AY324"/>
      <c r="AZ324"/>
      <c r="BA324"/>
      <c r="BB324"/>
      <c r="BC324"/>
      <c r="BD324"/>
      <c r="BE324"/>
      <c r="BF324"/>
      <c r="BG324"/>
      <c r="BH324"/>
      <c r="BI324"/>
      <c r="BJ324" t="s">
        <v>4447</v>
      </c>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t="s">
        <v>4448</v>
      </c>
      <c r="CT324"/>
      <c r="CU324"/>
      <c r="CV324"/>
      <c r="CW324"/>
      <c r="CX324"/>
      <c r="CY324"/>
      <c r="CZ324"/>
      <c r="DA324"/>
      <c r="DB324"/>
      <c r="DC324"/>
      <c r="DD324"/>
      <c r="DE324"/>
      <c r="DF324"/>
      <c r="DG324"/>
      <c r="DH324"/>
      <c r="DI324"/>
      <c r="DJ324"/>
      <c r="DK324"/>
      <c r="DL324"/>
      <c r="DM324"/>
      <c r="DN324"/>
      <c r="DO324"/>
      <c r="DP324"/>
    </row>
    <row r="325" spans="33:120" ht="16.5" hidden="1" customHeight="1">
      <c r="AG325"/>
      <c r="AH325" s="139"/>
      <c r="AI325" s="139"/>
      <c r="AJ325" s="139"/>
      <c r="AK325" s="139"/>
      <c r="AL325" s="142" t="str">
        <f t="shared" ref="AL325:AL388" si="10">IFERROR(IF(HLOOKUP($N$10, $BZ$3:$DE$574, $AP325, FALSE )="", "", HLOOKUP($N$10, $BZ$3:$DE$574, $AP325, FALSE)), "")</f>
        <v/>
      </c>
      <c r="AM325" s="142" t="str">
        <f t="shared" ref="AM325:AM388" si="11">IFERROR(IF(AL325="", "", HLOOKUP($N$10, $AQ$3:$BV$574, AP325, FALSE)), "")</f>
        <v/>
      </c>
      <c r="AN325"/>
      <c r="AO325"/>
      <c r="AP325">
        <v>323</v>
      </c>
      <c r="AQ325"/>
      <c r="AR325"/>
      <c r="AS325"/>
      <c r="AT325"/>
      <c r="AU325"/>
      <c r="AV325"/>
      <c r="AW325"/>
      <c r="AX325"/>
      <c r="AY325"/>
      <c r="AZ325"/>
      <c r="BA325"/>
      <c r="BB325"/>
      <c r="BC325"/>
      <c r="BD325"/>
      <c r="BE325"/>
      <c r="BF325"/>
      <c r="BG325"/>
      <c r="BH325"/>
      <c r="BI325"/>
      <c r="BJ325" t="s">
        <v>4449</v>
      </c>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t="s">
        <v>4450</v>
      </c>
      <c r="CT325"/>
      <c r="CU325"/>
      <c r="CV325"/>
      <c r="CW325"/>
      <c r="CX325"/>
      <c r="CY325"/>
      <c r="CZ325"/>
      <c r="DA325"/>
      <c r="DB325"/>
      <c r="DC325"/>
      <c r="DD325"/>
      <c r="DE325"/>
      <c r="DF325"/>
      <c r="DG325"/>
      <c r="DH325"/>
      <c r="DI325"/>
      <c r="DJ325"/>
      <c r="DK325"/>
      <c r="DL325"/>
      <c r="DM325"/>
      <c r="DN325"/>
      <c r="DO325"/>
      <c r="DP325"/>
    </row>
    <row r="326" spans="33:120" ht="16.5" hidden="1" customHeight="1">
      <c r="AG326"/>
      <c r="AH326" s="139"/>
      <c r="AI326" s="139"/>
      <c r="AJ326" s="139"/>
      <c r="AK326" s="139"/>
      <c r="AL326" s="142" t="str">
        <f t="shared" si="10"/>
        <v/>
      </c>
      <c r="AM326" s="142" t="str">
        <f t="shared" si="11"/>
        <v/>
      </c>
      <c r="AN326"/>
      <c r="AO326"/>
      <c r="AP326">
        <v>324</v>
      </c>
      <c r="AQ326"/>
      <c r="AR326"/>
      <c r="AS326"/>
      <c r="AT326"/>
      <c r="AU326"/>
      <c r="AV326"/>
      <c r="AW326"/>
      <c r="AX326"/>
      <c r="AY326"/>
      <c r="AZ326"/>
      <c r="BA326"/>
      <c r="BB326"/>
      <c r="BC326"/>
      <c r="BD326"/>
      <c r="BE326"/>
      <c r="BF326"/>
      <c r="BG326"/>
      <c r="BH326"/>
      <c r="BI326"/>
      <c r="BJ326" t="s">
        <v>4451</v>
      </c>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t="s">
        <v>4452</v>
      </c>
      <c r="CT326"/>
      <c r="CU326"/>
      <c r="CV326"/>
      <c r="CW326"/>
      <c r="CX326"/>
      <c r="CY326"/>
      <c r="CZ326"/>
      <c r="DA326"/>
      <c r="DB326"/>
      <c r="DC326"/>
      <c r="DD326"/>
      <c r="DE326"/>
      <c r="DF326"/>
      <c r="DG326"/>
      <c r="DH326"/>
      <c r="DI326"/>
      <c r="DJ326"/>
      <c r="DK326"/>
      <c r="DL326"/>
      <c r="DM326"/>
      <c r="DN326"/>
      <c r="DO326"/>
      <c r="DP326"/>
    </row>
    <row r="327" spans="33:120" ht="16.5" hidden="1" customHeight="1">
      <c r="AG327"/>
      <c r="AH327" s="138"/>
      <c r="AI327" s="138"/>
      <c r="AJ327" s="138"/>
      <c r="AK327" s="138"/>
      <c r="AL327" s="142" t="str">
        <f t="shared" si="10"/>
        <v/>
      </c>
      <c r="AM327" s="142" t="str">
        <f t="shared" si="11"/>
        <v/>
      </c>
      <c r="AN327"/>
      <c r="AO327"/>
      <c r="AP327">
        <v>325</v>
      </c>
      <c r="AQ327"/>
      <c r="AR327"/>
      <c r="AS327"/>
      <c r="AT327"/>
      <c r="AU327"/>
      <c r="AV327"/>
      <c r="AW327"/>
      <c r="AX327"/>
      <c r="AY327"/>
      <c r="AZ327"/>
      <c r="BA327"/>
      <c r="BB327"/>
      <c r="BC327"/>
      <c r="BD327"/>
      <c r="BE327"/>
      <c r="BF327"/>
      <c r="BG327"/>
      <c r="BH327"/>
      <c r="BI327"/>
      <c r="BJ327" t="s">
        <v>4453</v>
      </c>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t="s">
        <v>4454</v>
      </c>
      <c r="CT327"/>
      <c r="CU327"/>
      <c r="CV327"/>
      <c r="CW327"/>
      <c r="CX327"/>
      <c r="CY327"/>
      <c r="CZ327"/>
      <c r="DA327"/>
      <c r="DB327"/>
      <c r="DC327"/>
      <c r="DD327"/>
      <c r="DE327"/>
      <c r="DF327"/>
      <c r="DG327"/>
      <c r="DH327"/>
      <c r="DI327"/>
      <c r="DJ327"/>
      <c r="DK327"/>
      <c r="DL327"/>
      <c r="DM327"/>
      <c r="DN327"/>
      <c r="DO327"/>
      <c r="DP327"/>
    </row>
    <row r="328" spans="33:120" ht="16.5" hidden="1" customHeight="1">
      <c r="AG328"/>
      <c r="AH328" s="138"/>
      <c r="AI328" s="138"/>
      <c r="AJ328" s="138"/>
      <c r="AK328" s="138"/>
      <c r="AL328" s="142" t="str">
        <f t="shared" si="10"/>
        <v/>
      </c>
      <c r="AM328" s="142" t="str">
        <f t="shared" si="11"/>
        <v/>
      </c>
      <c r="AN328"/>
      <c r="AO328"/>
      <c r="AP328">
        <v>326</v>
      </c>
      <c r="AQ328"/>
      <c r="AR328"/>
      <c r="AS328"/>
      <c r="AT328"/>
      <c r="AU328"/>
      <c r="AV328"/>
      <c r="AW328"/>
      <c r="AX328"/>
      <c r="AY328"/>
      <c r="AZ328"/>
      <c r="BA328"/>
      <c r="BB328"/>
      <c r="BC328"/>
      <c r="BD328"/>
      <c r="BE328"/>
      <c r="BF328"/>
      <c r="BG328"/>
      <c r="BH328"/>
      <c r="BI328"/>
      <c r="BJ328" t="s">
        <v>4455</v>
      </c>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t="s">
        <v>4456</v>
      </c>
      <c r="CT328"/>
      <c r="CU328"/>
      <c r="CV328"/>
      <c r="CW328"/>
      <c r="CX328"/>
      <c r="CY328"/>
      <c r="CZ328"/>
      <c r="DA328"/>
      <c r="DB328"/>
      <c r="DC328"/>
      <c r="DD328"/>
      <c r="DE328"/>
      <c r="DF328"/>
      <c r="DG328"/>
      <c r="DH328"/>
      <c r="DI328"/>
      <c r="DJ328"/>
      <c r="DK328"/>
      <c r="DL328"/>
      <c r="DM328"/>
      <c r="DN328"/>
      <c r="DO328"/>
      <c r="DP328"/>
    </row>
    <row r="329" spans="33:120" ht="16.5" hidden="1" customHeight="1">
      <c r="AG329"/>
      <c r="AH329" s="138"/>
      <c r="AI329" s="138"/>
      <c r="AJ329" s="138"/>
      <c r="AK329" s="138"/>
      <c r="AL329" s="142" t="str">
        <f t="shared" si="10"/>
        <v/>
      </c>
      <c r="AM329" s="142" t="str">
        <f t="shared" si="11"/>
        <v/>
      </c>
      <c r="AN329"/>
      <c r="AO329"/>
      <c r="AP329">
        <v>327</v>
      </c>
      <c r="AQ329"/>
      <c r="AR329"/>
      <c r="AS329"/>
      <c r="AT329"/>
      <c r="AU329"/>
      <c r="AV329"/>
      <c r="AW329"/>
      <c r="AX329"/>
      <c r="AY329"/>
      <c r="AZ329"/>
      <c r="BA329"/>
      <c r="BB329"/>
      <c r="BC329"/>
      <c r="BD329"/>
      <c r="BE329"/>
      <c r="BF329"/>
      <c r="BG329"/>
      <c r="BH329"/>
      <c r="BI329"/>
      <c r="BJ329" t="s">
        <v>4457</v>
      </c>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t="s">
        <v>4458</v>
      </c>
      <c r="CT329"/>
      <c r="CU329"/>
      <c r="CV329"/>
      <c r="CW329"/>
      <c r="CX329"/>
      <c r="CY329"/>
      <c r="CZ329"/>
      <c r="DA329"/>
      <c r="DB329"/>
      <c r="DC329"/>
      <c r="DD329"/>
      <c r="DE329"/>
      <c r="DF329"/>
      <c r="DG329"/>
      <c r="DH329"/>
      <c r="DI329"/>
      <c r="DJ329"/>
      <c r="DK329"/>
      <c r="DL329"/>
      <c r="DM329"/>
      <c r="DN329"/>
      <c r="DO329"/>
      <c r="DP329"/>
    </row>
    <row r="330" spans="33:120" ht="16.5" hidden="1" customHeight="1">
      <c r="AG330"/>
      <c r="AH330" s="138"/>
      <c r="AI330" s="138"/>
      <c r="AJ330" s="138"/>
      <c r="AK330" s="138"/>
      <c r="AL330" s="142" t="str">
        <f t="shared" si="10"/>
        <v/>
      </c>
      <c r="AM330" s="142" t="str">
        <f t="shared" si="11"/>
        <v/>
      </c>
      <c r="AN330"/>
      <c r="AO330"/>
      <c r="AP330">
        <v>328</v>
      </c>
      <c r="AQ330"/>
      <c r="AR330"/>
      <c r="AS330"/>
      <c r="AT330"/>
      <c r="AU330"/>
      <c r="AV330"/>
      <c r="AW330"/>
      <c r="AX330"/>
      <c r="AY330"/>
      <c r="AZ330"/>
      <c r="BA330"/>
      <c r="BB330"/>
      <c r="BC330"/>
      <c r="BD330"/>
      <c r="BE330"/>
      <c r="BF330"/>
      <c r="BG330"/>
      <c r="BH330"/>
      <c r="BI330"/>
      <c r="BJ330" t="s">
        <v>4459</v>
      </c>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t="s">
        <v>4460</v>
      </c>
      <c r="CT330"/>
      <c r="CU330"/>
      <c r="CV330"/>
      <c r="CW330"/>
      <c r="CX330"/>
      <c r="CY330"/>
      <c r="CZ330"/>
      <c r="DA330"/>
      <c r="DB330"/>
      <c r="DC330"/>
      <c r="DD330"/>
      <c r="DE330"/>
      <c r="DF330"/>
      <c r="DG330"/>
      <c r="DH330"/>
      <c r="DI330"/>
      <c r="DJ330"/>
      <c r="DK330"/>
      <c r="DL330"/>
      <c r="DM330"/>
      <c r="DN330"/>
      <c r="DO330"/>
      <c r="DP330"/>
    </row>
    <row r="331" spans="33:120" ht="16.5" hidden="1" customHeight="1">
      <c r="AG331"/>
      <c r="AH331" s="138"/>
      <c r="AI331" s="138"/>
      <c r="AJ331" s="138"/>
      <c r="AK331" s="138"/>
      <c r="AL331" s="142" t="str">
        <f t="shared" si="10"/>
        <v/>
      </c>
      <c r="AM331" s="142" t="str">
        <f t="shared" si="11"/>
        <v/>
      </c>
      <c r="AN331"/>
      <c r="AO331"/>
      <c r="AP331">
        <v>329</v>
      </c>
      <c r="AQ331"/>
      <c r="AR331"/>
      <c r="AS331"/>
      <c r="AT331"/>
      <c r="AU331"/>
      <c r="AV331"/>
      <c r="AW331"/>
      <c r="AX331"/>
      <c r="AY331"/>
      <c r="AZ331"/>
      <c r="BA331"/>
      <c r="BB331"/>
      <c r="BC331"/>
      <c r="BD331"/>
      <c r="BE331"/>
      <c r="BF331"/>
      <c r="BG331"/>
      <c r="BH331"/>
      <c r="BI331"/>
      <c r="BJ331" t="s">
        <v>4461</v>
      </c>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t="s">
        <v>4462</v>
      </c>
      <c r="CT331"/>
      <c r="CU331"/>
      <c r="CV331"/>
      <c r="CW331"/>
      <c r="CX331"/>
      <c r="CY331"/>
      <c r="CZ331"/>
      <c r="DA331"/>
      <c r="DB331"/>
      <c r="DC331"/>
      <c r="DD331"/>
      <c r="DE331"/>
      <c r="DF331"/>
      <c r="DG331"/>
      <c r="DH331"/>
      <c r="DI331"/>
      <c r="DJ331"/>
      <c r="DK331"/>
      <c r="DL331"/>
      <c r="DM331"/>
      <c r="DN331"/>
      <c r="DO331"/>
      <c r="DP331"/>
    </row>
    <row r="332" spans="33:120" ht="16.5" hidden="1" customHeight="1">
      <c r="AG332"/>
      <c r="AH332" s="138"/>
      <c r="AI332" s="138"/>
      <c r="AJ332" s="138"/>
      <c r="AK332" s="138"/>
      <c r="AL332" s="142" t="str">
        <f t="shared" si="10"/>
        <v/>
      </c>
      <c r="AM332" s="142" t="str">
        <f t="shared" si="11"/>
        <v/>
      </c>
      <c r="AN332"/>
      <c r="AO332"/>
      <c r="AP332">
        <v>330</v>
      </c>
      <c r="AQ332"/>
      <c r="AR332"/>
      <c r="AS332"/>
      <c r="AT332"/>
      <c r="AU332"/>
      <c r="AV332"/>
      <c r="AW332"/>
      <c r="AX332"/>
      <c r="AY332"/>
      <c r="AZ332"/>
      <c r="BA332"/>
      <c r="BB332"/>
      <c r="BC332"/>
      <c r="BD332"/>
      <c r="BE332"/>
      <c r="BF332"/>
      <c r="BG332"/>
      <c r="BH332"/>
      <c r="BI332"/>
      <c r="BJ332" t="s">
        <v>4463</v>
      </c>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t="s">
        <v>4464</v>
      </c>
      <c r="CT332"/>
      <c r="CU332"/>
      <c r="CV332"/>
      <c r="CW332"/>
      <c r="CX332"/>
      <c r="CY332"/>
      <c r="CZ332"/>
      <c r="DA332"/>
      <c r="DB332"/>
      <c r="DC332"/>
      <c r="DD332"/>
      <c r="DE332"/>
      <c r="DF332"/>
      <c r="DG332"/>
      <c r="DH332"/>
      <c r="DI332"/>
      <c r="DJ332"/>
      <c r="DK332"/>
      <c r="DL332"/>
      <c r="DM332"/>
      <c r="DN332"/>
      <c r="DO332"/>
      <c r="DP332"/>
    </row>
    <row r="333" spans="33:120" ht="16.5" hidden="1" customHeight="1">
      <c r="AG333"/>
      <c r="AH333" s="138"/>
      <c r="AI333" s="138"/>
      <c r="AJ333" s="138"/>
      <c r="AK333" s="138"/>
      <c r="AL333" s="142" t="str">
        <f t="shared" si="10"/>
        <v/>
      </c>
      <c r="AM333" s="142" t="str">
        <f t="shared" si="11"/>
        <v/>
      </c>
      <c r="AN333"/>
      <c r="AO333"/>
      <c r="AP333">
        <v>331</v>
      </c>
      <c r="AQ333"/>
      <c r="AR333"/>
      <c r="AS333"/>
      <c r="AT333"/>
      <c r="AU333"/>
      <c r="AV333"/>
      <c r="AW333"/>
      <c r="AX333"/>
      <c r="AY333"/>
      <c r="AZ333"/>
      <c r="BA333"/>
      <c r="BB333"/>
      <c r="BC333"/>
      <c r="BD333"/>
      <c r="BE333"/>
      <c r="BF333"/>
      <c r="BG333"/>
      <c r="BH333"/>
      <c r="BI333"/>
      <c r="BJ333" t="s">
        <v>4465</v>
      </c>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t="s">
        <v>4466</v>
      </c>
      <c r="CT333"/>
      <c r="CU333"/>
      <c r="CV333"/>
      <c r="CW333"/>
      <c r="CX333"/>
      <c r="CY333"/>
      <c r="CZ333"/>
      <c r="DA333"/>
      <c r="DB333"/>
      <c r="DC333"/>
      <c r="DD333"/>
      <c r="DE333"/>
      <c r="DF333"/>
      <c r="DG333"/>
      <c r="DH333"/>
      <c r="DI333"/>
      <c r="DJ333"/>
      <c r="DK333"/>
      <c r="DL333"/>
      <c r="DM333"/>
      <c r="DN333"/>
      <c r="DO333"/>
      <c r="DP333"/>
    </row>
    <row r="334" spans="33:120" ht="16.5" hidden="1" customHeight="1">
      <c r="AG334"/>
      <c r="AH334" s="138"/>
      <c r="AI334" s="138"/>
      <c r="AJ334" s="138"/>
      <c r="AK334" s="138"/>
      <c r="AL334" s="142" t="str">
        <f t="shared" si="10"/>
        <v/>
      </c>
      <c r="AM334" s="142" t="str">
        <f t="shared" si="11"/>
        <v/>
      </c>
      <c r="AN334"/>
      <c r="AO334"/>
      <c r="AP334">
        <v>332</v>
      </c>
      <c r="AQ334"/>
      <c r="AR334"/>
      <c r="AS334"/>
      <c r="AT334"/>
      <c r="AU334"/>
      <c r="AV334"/>
      <c r="AW334"/>
      <c r="AX334"/>
      <c r="AY334"/>
      <c r="AZ334"/>
      <c r="BA334"/>
      <c r="BB334"/>
      <c r="BC334"/>
      <c r="BD334"/>
      <c r="BE334"/>
      <c r="BF334"/>
      <c r="BG334"/>
      <c r="BH334"/>
      <c r="BI334"/>
      <c r="BJ334" t="s">
        <v>4467</v>
      </c>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t="s">
        <v>4468</v>
      </c>
      <c r="CT334"/>
      <c r="CU334"/>
      <c r="CV334"/>
      <c r="CW334"/>
      <c r="CX334"/>
      <c r="CY334"/>
      <c r="CZ334"/>
      <c r="DA334"/>
      <c r="DB334"/>
      <c r="DC334"/>
      <c r="DD334"/>
      <c r="DE334"/>
      <c r="DF334"/>
      <c r="DG334"/>
      <c r="DH334"/>
      <c r="DI334"/>
      <c r="DJ334"/>
      <c r="DK334"/>
      <c r="DL334"/>
      <c r="DM334"/>
      <c r="DN334"/>
      <c r="DO334"/>
      <c r="DP334"/>
    </row>
    <row r="335" spans="33:120" ht="16.5" hidden="1" customHeight="1">
      <c r="AG335"/>
      <c r="AH335" s="138"/>
      <c r="AI335" s="138"/>
      <c r="AJ335" s="138"/>
      <c r="AK335" s="138"/>
      <c r="AL335" s="142" t="str">
        <f t="shared" si="10"/>
        <v/>
      </c>
      <c r="AM335" s="142" t="str">
        <f t="shared" si="11"/>
        <v/>
      </c>
      <c r="AN335"/>
      <c r="AO335"/>
      <c r="AP335">
        <v>333</v>
      </c>
      <c r="AQ335"/>
      <c r="AR335"/>
      <c r="AS335"/>
      <c r="AT335"/>
      <c r="AU335"/>
      <c r="AV335"/>
      <c r="AW335"/>
      <c r="AX335"/>
      <c r="AY335"/>
      <c r="AZ335"/>
      <c r="BA335"/>
      <c r="BB335"/>
      <c r="BC335"/>
      <c r="BD335"/>
      <c r="BE335"/>
      <c r="BF335"/>
      <c r="BG335"/>
      <c r="BH335"/>
      <c r="BI335"/>
      <c r="BJ335" t="s">
        <v>4469</v>
      </c>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t="s">
        <v>4470</v>
      </c>
      <c r="CT335"/>
      <c r="CU335"/>
      <c r="CV335"/>
      <c r="CW335"/>
      <c r="CX335"/>
      <c r="CY335"/>
      <c r="CZ335"/>
      <c r="DA335"/>
      <c r="DB335"/>
      <c r="DC335"/>
      <c r="DD335"/>
      <c r="DE335"/>
      <c r="DF335"/>
      <c r="DG335"/>
      <c r="DH335"/>
      <c r="DI335"/>
      <c r="DJ335"/>
      <c r="DK335"/>
      <c r="DL335"/>
      <c r="DM335"/>
      <c r="DN335"/>
      <c r="DO335"/>
      <c r="DP335"/>
    </row>
    <row r="336" spans="33:120" ht="16.5" hidden="1" customHeight="1">
      <c r="AG336"/>
      <c r="AH336" s="138"/>
      <c r="AI336" s="138"/>
      <c r="AJ336" s="138"/>
      <c r="AK336" s="138"/>
      <c r="AL336" s="142" t="str">
        <f t="shared" si="10"/>
        <v/>
      </c>
      <c r="AM336" s="142" t="str">
        <f t="shared" si="11"/>
        <v/>
      </c>
      <c r="AN336"/>
      <c r="AO336"/>
      <c r="AP336">
        <v>334</v>
      </c>
      <c r="AQ336"/>
      <c r="AR336"/>
      <c r="AS336"/>
      <c r="AT336"/>
      <c r="AU336"/>
      <c r="AV336"/>
      <c r="AW336"/>
      <c r="AX336"/>
      <c r="AY336"/>
      <c r="AZ336"/>
      <c r="BA336"/>
      <c r="BB336"/>
      <c r="BC336"/>
      <c r="BD336"/>
      <c r="BE336"/>
      <c r="BF336"/>
      <c r="BG336"/>
      <c r="BH336"/>
      <c r="BI336"/>
      <c r="BJ336" t="s">
        <v>4471</v>
      </c>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t="s">
        <v>4472</v>
      </c>
      <c r="CT336"/>
      <c r="CU336"/>
      <c r="CV336"/>
      <c r="CW336"/>
      <c r="CX336"/>
      <c r="CY336"/>
      <c r="CZ336"/>
      <c r="DA336"/>
      <c r="DB336"/>
      <c r="DC336"/>
      <c r="DD336"/>
      <c r="DE336"/>
      <c r="DF336"/>
      <c r="DG336"/>
      <c r="DH336"/>
      <c r="DI336"/>
      <c r="DJ336"/>
      <c r="DK336"/>
      <c r="DL336"/>
      <c r="DM336"/>
      <c r="DN336"/>
      <c r="DO336"/>
      <c r="DP336"/>
    </row>
    <row r="337" spans="33:120" ht="16.5" hidden="1" customHeight="1">
      <c r="AG337"/>
      <c r="AH337" s="138"/>
      <c r="AI337" s="138"/>
      <c r="AJ337" s="138"/>
      <c r="AK337" s="138"/>
      <c r="AL337" s="142" t="str">
        <f t="shared" si="10"/>
        <v/>
      </c>
      <c r="AM337" s="142" t="str">
        <f t="shared" si="11"/>
        <v/>
      </c>
      <c r="AN337"/>
      <c r="AO337"/>
      <c r="AP337">
        <v>335</v>
      </c>
      <c r="AQ337"/>
      <c r="AR337"/>
      <c r="AS337"/>
      <c r="AT337"/>
      <c r="AU337"/>
      <c r="AV337"/>
      <c r="AW337"/>
      <c r="AX337"/>
      <c r="AY337"/>
      <c r="AZ337"/>
      <c r="BA337"/>
      <c r="BB337"/>
      <c r="BC337"/>
      <c r="BD337"/>
      <c r="BE337"/>
      <c r="BF337"/>
      <c r="BG337"/>
      <c r="BH337"/>
      <c r="BI337"/>
      <c r="BJ337" t="s">
        <v>4473</v>
      </c>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t="s">
        <v>4474</v>
      </c>
      <c r="CT337"/>
      <c r="CU337"/>
      <c r="CV337"/>
      <c r="CW337"/>
      <c r="CX337"/>
      <c r="CY337"/>
      <c r="CZ337"/>
      <c r="DA337"/>
      <c r="DB337"/>
      <c r="DC337"/>
      <c r="DD337"/>
      <c r="DE337"/>
      <c r="DF337"/>
      <c r="DG337"/>
      <c r="DH337"/>
      <c r="DI337"/>
      <c r="DJ337"/>
      <c r="DK337"/>
      <c r="DL337"/>
      <c r="DM337"/>
      <c r="DN337"/>
      <c r="DO337"/>
      <c r="DP337"/>
    </row>
    <row r="338" spans="33:120" ht="16.5" hidden="1" customHeight="1">
      <c r="AG338"/>
      <c r="AH338" s="138"/>
      <c r="AI338" s="138"/>
      <c r="AJ338" s="138"/>
      <c r="AK338" s="138"/>
      <c r="AL338" s="142" t="str">
        <f t="shared" si="10"/>
        <v/>
      </c>
      <c r="AM338" s="142" t="str">
        <f t="shared" si="11"/>
        <v/>
      </c>
      <c r="AN338"/>
      <c r="AO338"/>
      <c r="AP338">
        <v>336</v>
      </c>
      <c r="AQ338"/>
      <c r="AR338"/>
      <c r="AS338"/>
      <c r="AT338"/>
      <c r="AU338"/>
      <c r="AV338"/>
      <c r="AW338"/>
      <c r="AX338"/>
      <c r="AY338"/>
      <c r="AZ338"/>
      <c r="BA338"/>
      <c r="BB338"/>
      <c r="BC338"/>
      <c r="BD338"/>
      <c r="BE338"/>
      <c r="BF338"/>
      <c r="BG338"/>
      <c r="BH338"/>
      <c r="BI338"/>
      <c r="BJ338" t="s">
        <v>4475</v>
      </c>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t="s">
        <v>4476</v>
      </c>
      <c r="CT338"/>
      <c r="CU338"/>
      <c r="CV338"/>
      <c r="CW338"/>
      <c r="CX338"/>
      <c r="CY338"/>
      <c r="CZ338"/>
      <c r="DA338"/>
      <c r="DB338"/>
      <c r="DC338"/>
      <c r="DD338"/>
      <c r="DE338"/>
      <c r="DF338"/>
      <c r="DG338"/>
      <c r="DH338"/>
      <c r="DI338"/>
      <c r="DJ338"/>
      <c r="DK338"/>
      <c r="DL338"/>
      <c r="DM338"/>
      <c r="DN338"/>
      <c r="DO338"/>
      <c r="DP338"/>
    </row>
    <row r="339" spans="33:120" ht="16.5" hidden="1" customHeight="1">
      <c r="AG339"/>
      <c r="AH339" s="138"/>
      <c r="AI339" s="138"/>
      <c r="AJ339" s="138"/>
      <c r="AK339" s="138"/>
      <c r="AL339" s="142" t="str">
        <f t="shared" si="10"/>
        <v/>
      </c>
      <c r="AM339" s="142" t="str">
        <f t="shared" si="11"/>
        <v/>
      </c>
      <c r="AN339"/>
      <c r="AO339"/>
      <c r="AP339">
        <v>337</v>
      </c>
      <c r="AQ339"/>
      <c r="AR339"/>
      <c r="AS339"/>
      <c r="AT339"/>
      <c r="AU339"/>
      <c r="AV339"/>
      <c r="AW339"/>
      <c r="AX339"/>
      <c r="AY339"/>
      <c r="AZ339"/>
      <c r="BA339"/>
      <c r="BB339"/>
      <c r="BC339"/>
      <c r="BD339"/>
      <c r="BE339"/>
      <c r="BF339"/>
      <c r="BG339"/>
      <c r="BH339"/>
      <c r="BI339"/>
      <c r="BJ339" t="s">
        <v>4477</v>
      </c>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t="s">
        <v>4478</v>
      </c>
      <c r="CT339"/>
      <c r="CU339"/>
      <c r="CV339"/>
      <c r="CW339"/>
      <c r="CX339"/>
      <c r="CY339"/>
      <c r="CZ339"/>
      <c r="DA339"/>
      <c r="DB339"/>
      <c r="DC339"/>
      <c r="DD339"/>
      <c r="DE339"/>
      <c r="DF339"/>
      <c r="DG339"/>
      <c r="DH339"/>
      <c r="DI339"/>
      <c r="DJ339"/>
      <c r="DK339"/>
      <c r="DL339"/>
      <c r="DM339"/>
      <c r="DN339"/>
      <c r="DO339"/>
      <c r="DP339"/>
    </row>
    <row r="340" spans="33:120" ht="16.5" hidden="1" customHeight="1">
      <c r="AG340"/>
      <c r="AH340" s="138"/>
      <c r="AI340" s="138"/>
      <c r="AJ340" s="138"/>
      <c r="AK340" s="138"/>
      <c r="AL340" s="142" t="str">
        <f t="shared" si="10"/>
        <v/>
      </c>
      <c r="AM340" s="142" t="str">
        <f t="shared" si="11"/>
        <v/>
      </c>
      <c r="AN340"/>
      <c r="AO340"/>
      <c r="AP340">
        <v>338</v>
      </c>
      <c r="AQ340"/>
      <c r="AR340"/>
      <c r="AS340"/>
      <c r="AT340"/>
      <c r="AU340"/>
      <c r="AV340"/>
      <c r="AW340"/>
      <c r="AX340"/>
      <c r="AY340"/>
      <c r="AZ340"/>
      <c r="BA340"/>
      <c r="BB340"/>
      <c r="BC340"/>
      <c r="BD340"/>
      <c r="BE340"/>
      <c r="BF340"/>
      <c r="BG340"/>
      <c r="BH340"/>
      <c r="BI340"/>
      <c r="BJ340" t="s">
        <v>4479</v>
      </c>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t="s">
        <v>4480</v>
      </c>
      <c r="CT340"/>
      <c r="CU340"/>
      <c r="CV340"/>
      <c r="CW340"/>
      <c r="CX340"/>
      <c r="CY340"/>
      <c r="CZ340"/>
      <c r="DA340"/>
      <c r="DB340"/>
      <c r="DC340"/>
      <c r="DD340"/>
      <c r="DE340"/>
      <c r="DF340"/>
      <c r="DG340"/>
      <c r="DH340"/>
      <c r="DI340"/>
      <c r="DJ340"/>
      <c r="DK340"/>
      <c r="DL340"/>
      <c r="DM340"/>
      <c r="DN340"/>
      <c r="DO340"/>
      <c r="DP340"/>
    </row>
    <row r="341" spans="33:120" ht="16.5" hidden="1" customHeight="1">
      <c r="AG341"/>
      <c r="AH341" s="138"/>
      <c r="AI341" s="138"/>
      <c r="AJ341" s="138"/>
      <c r="AK341" s="138"/>
      <c r="AL341" s="142" t="str">
        <f t="shared" si="10"/>
        <v/>
      </c>
      <c r="AM341" s="142" t="str">
        <f t="shared" si="11"/>
        <v/>
      </c>
      <c r="AN341"/>
      <c r="AO341"/>
      <c r="AP341">
        <v>339</v>
      </c>
      <c r="AQ341"/>
      <c r="AR341"/>
      <c r="AS341"/>
      <c r="AT341"/>
      <c r="AU341"/>
      <c r="AV341"/>
      <c r="AW341"/>
      <c r="AX341"/>
      <c r="AY341"/>
      <c r="AZ341"/>
      <c r="BA341"/>
      <c r="BB341"/>
      <c r="BC341"/>
      <c r="BD341"/>
      <c r="BE341"/>
      <c r="BF341"/>
      <c r="BG341"/>
      <c r="BH341"/>
      <c r="BI341"/>
      <c r="BJ341" t="s">
        <v>4481</v>
      </c>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t="s">
        <v>4482</v>
      </c>
      <c r="CT341"/>
      <c r="CU341"/>
      <c r="CV341"/>
      <c r="CW341"/>
      <c r="CX341"/>
      <c r="CY341"/>
      <c r="CZ341"/>
      <c r="DA341"/>
      <c r="DB341"/>
      <c r="DC341"/>
      <c r="DD341"/>
      <c r="DE341"/>
      <c r="DF341"/>
      <c r="DG341"/>
      <c r="DH341"/>
      <c r="DI341"/>
      <c r="DJ341"/>
      <c r="DK341"/>
      <c r="DL341"/>
      <c r="DM341"/>
      <c r="DN341"/>
      <c r="DO341"/>
      <c r="DP341"/>
    </row>
    <row r="342" spans="33:120" ht="16.5" hidden="1" customHeight="1">
      <c r="AG342"/>
      <c r="AH342" s="138"/>
      <c r="AI342" s="138"/>
      <c r="AJ342" s="138"/>
      <c r="AK342" s="138"/>
      <c r="AL342" s="142" t="str">
        <f t="shared" si="10"/>
        <v/>
      </c>
      <c r="AM342" s="142" t="str">
        <f t="shared" si="11"/>
        <v/>
      </c>
      <c r="AN342"/>
      <c r="AO342"/>
      <c r="AP342">
        <v>340</v>
      </c>
      <c r="AQ342"/>
      <c r="AR342"/>
      <c r="AS342"/>
      <c r="AT342"/>
      <c r="AU342"/>
      <c r="AV342"/>
      <c r="AW342"/>
      <c r="AX342"/>
      <c r="AY342"/>
      <c r="AZ342"/>
      <c r="BA342"/>
      <c r="BB342"/>
      <c r="BC342"/>
      <c r="BD342"/>
      <c r="BE342"/>
      <c r="BF342"/>
      <c r="BG342"/>
      <c r="BH342"/>
      <c r="BI342"/>
      <c r="BJ342" t="s">
        <v>4483</v>
      </c>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t="s">
        <v>4484</v>
      </c>
      <c r="CT342"/>
      <c r="CU342"/>
      <c r="CV342"/>
      <c r="CW342"/>
      <c r="CX342"/>
      <c r="CY342"/>
      <c r="CZ342"/>
      <c r="DA342"/>
      <c r="DB342"/>
      <c r="DC342"/>
      <c r="DD342"/>
      <c r="DE342"/>
      <c r="DF342"/>
      <c r="DG342"/>
      <c r="DH342"/>
      <c r="DI342"/>
      <c r="DJ342"/>
      <c r="DK342"/>
      <c r="DL342"/>
      <c r="DM342"/>
      <c r="DN342"/>
      <c r="DO342"/>
      <c r="DP342"/>
    </row>
    <row r="343" spans="33:120" ht="16.5" hidden="1" customHeight="1">
      <c r="AG343"/>
      <c r="AH343" s="138"/>
      <c r="AI343" s="138"/>
      <c r="AJ343" s="138"/>
      <c r="AK343" s="138"/>
      <c r="AL343" s="142" t="str">
        <f t="shared" si="10"/>
        <v/>
      </c>
      <c r="AM343" s="142" t="str">
        <f t="shared" si="11"/>
        <v/>
      </c>
      <c r="AN343"/>
      <c r="AO343"/>
      <c r="AP343">
        <v>341</v>
      </c>
      <c r="AQ343"/>
      <c r="AR343"/>
      <c r="AS343"/>
      <c r="AT343"/>
      <c r="AU343"/>
      <c r="AV343"/>
      <c r="AW343"/>
      <c r="AX343"/>
      <c r="AY343"/>
      <c r="AZ343"/>
      <c r="BA343"/>
      <c r="BB343"/>
      <c r="BC343"/>
      <c r="BD343"/>
      <c r="BE343"/>
      <c r="BF343"/>
      <c r="BG343"/>
      <c r="BH343"/>
      <c r="BI343"/>
      <c r="BJ343" t="s">
        <v>4485</v>
      </c>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t="s">
        <v>4486</v>
      </c>
      <c r="CT343"/>
      <c r="CU343"/>
      <c r="CV343"/>
      <c r="CW343"/>
      <c r="CX343"/>
      <c r="CY343"/>
      <c r="CZ343"/>
      <c r="DA343"/>
      <c r="DB343"/>
      <c r="DC343"/>
      <c r="DD343"/>
      <c r="DE343"/>
      <c r="DF343"/>
      <c r="DG343"/>
      <c r="DH343"/>
      <c r="DI343"/>
      <c r="DJ343"/>
      <c r="DK343"/>
      <c r="DL343"/>
      <c r="DM343"/>
      <c r="DN343"/>
      <c r="DO343"/>
      <c r="DP343"/>
    </row>
    <row r="344" spans="33:120" ht="16.5" hidden="1" customHeight="1">
      <c r="AG344"/>
      <c r="AH344" s="138"/>
      <c r="AI344" s="138"/>
      <c r="AJ344" s="138"/>
      <c r="AK344" s="138"/>
      <c r="AL344" s="142" t="str">
        <f t="shared" si="10"/>
        <v/>
      </c>
      <c r="AM344" s="142" t="str">
        <f t="shared" si="11"/>
        <v/>
      </c>
      <c r="AN344"/>
      <c r="AO344"/>
      <c r="AP344">
        <v>342</v>
      </c>
      <c r="AQ344"/>
      <c r="AR344"/>
      <c r="AS344"/>
      <c r="AT344"/>
      <c r="AU344"/>
      <c r="AV344"/>
      <c r="AW344"/>
      <c r="AX344"/>
      <c r="AY344"/>
      <c r="AZ344"/>
      <c r="BA344"/>
      <c r="BB344"/>
      <c r="BC344"/>
      <c r="BD344"/>
      <c r="BE344"/>
      <c r="BF344"/>
      <c r="BG344"/>
      <c r="BH344"/>
      <c r="BI344"/>
      <c r="BJ344" t="s">
        <v>4487</v>
      </c>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t="s">
        <v>4488</v>
      </c>
      <c r="CT344"/>
      <c r="CU344"/>
      <c r="CV344"/>
      <c r="CW344"/>
      <c r="CX344"/>
      <c r="CY344"/>
      <c r="CZ344"/>
      <c r="DA344"/>
      <c r="DB344"/>
      <c r="DC344"/>
      <c r="DD344"/>
      <c r="DE344"/>
      <c r="DF344"/>
      <c r="DG344"/>
      <c r="DH344"/>
      <c r="DI344"/>
      <c r="DJ344"/>
      <c r="DK344"/>
      <c r="DL344"/>
      <c r="DM344"/>
      <c r="DN344"/>
      <c r="DO344"/>
      <c r="DP344"/>
    </row>
    <row r="345" spans="33:120" ht="16.5" hidden="1" customHeight="1">
      <c r="AG345"/>
      <c r="AH345" s="138"/>
      <c r="AI345" s="138"/>
      <c r="AJ345" s="138"/>
      <c r="AK345" s="138"/>
      <c r="AL345" s="142" t="str">
        <f t="shared" si="10"/>
        <v/>
      </c>
      <c r="AM345" s="142" t="str">
        <f t="shared" si="11"/>
        <v/>
      </c>
      <c r="AN345"/>
      <c r="AO345"/>
      <c r="AP345">
        <v>343</v>
      </c>
      <c r="AQ345"/>
      <c r="AR345"/>
      <c r="AS345"/>
      <c r="AT345"/>
      <c r="AU345"/>
      <c r="AV345"/>
      <c r="AW345"/>
      <c r="AX345"/>
      <c r="AY345"/>
      <c r="AZ345"/>
      <c r="BA345"/>
      <c r="BB345"/>
      <c r="BC345"/>
      <c r="BD345"/>
      <c r="BE345"/>
      <c r="BF345"/>
      <c r="BG345"/>
      <c r="BH345"/>
      <c r="BI345"/>
      <c r="BJ345" t="s">
        <v>4489</v>
      </c>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t="s">
        <v>4490</v>
      </c>
      <c r="CT345"/>
      <c r="CU345"/>
      <c r="CV345"/>
      <c r="CW345"/>
      <c r="CX345"/>
      <c r="CY345"/>
      <c r="CZ345"/>
      <c r="DA345"/>
      <c r="DB345"/>
      <c r="DC345"/>
      <c r="DD345"/>
      <c r="DE345"/>
      <c r="DF345"/>
      <c r="DG345"/>
      <c r="DH345"/>
      <c r="DI345"/>
      <c r="DJ345"/>
      <c r="DK345"/>
      <c r="DL345"/>
      <c r="DM345"/>
      <c r="DN345"/>
      <c r="DO345"/>
      <c r="DP345"/>
    </row>
    <row r="346" spans="33:120" ht="16.5" hidden="1" customHeight="1">
      <c r="AG346"/>
      <c r="AH346" s="138"/>
      <c r="AI346" s="138"/>
      <c r="AJ346" s="138"/>
      <c r="AK346" s="138"/>
      <c r="AL346" s="142" t="str">
        <f t="shared" si="10"/>
        <v/>
      </c>
      <c r="AM346" s="142" t="str">
        <f t="shared" si="11"/>
        <v/>
      </c>
      <c r="AN346"/>
      <c r="AO346"/>
      <c r="AP346">
        <v>344</v>
      </c>
      <c r="AQ346"/>
      <c r="AR346"/>
      <c r="AS346"/>
      <c r="AT346"/>
      <c r="AU346"/>
      <c r="AV346"/>
      <c r="AW346"/>
      <c r="AX346"/>
      <c r="AY346"/>
      <c r="AZ346"/>
      <c r="BA346"/>
      <c r="BB346"/>
      <c r="BC346"/>
      <c r="BD346"/>
      <c r="BE346"/>
      <c r="BF346"/>
      <c r="BG346"/>
      <c r="BH346"/>
      <c r="BI346"/>
      <c r="BJ346" t="s">
        <v>4491</v>
      </c>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t="s">
        <v>4492</v>
      </c>
      <c r="CT346"/>
      <c r="CU346"/>
      <c r="CV346"/>
      <c r="CW346"/>
      <c r="CX346"/>
      <c r="CY346"/>
      <c r="CZ346"/>
      <c r="DA346"/>
      <c r="DB346"/>
      <c r="DC346"/>
      <c r="DD346"/>
      <c r="DE346"/>
      <c r="DF346"/>
      <c r="DG346"/>
      <c r="DH346"/>
      <c r="DI346"/>
      <c r="DJ346"/>
      <c r="DK346"/>
      <c r="DL346"/>
      <c r="DM346"/>
      <c r="DN346"/>
      <c r="DO346"/>
      <c r="DP346"/>
    </row>
    <row r="347" spans="33:120" ht="16.5" hidden="1" customHeight="1">
      <c r="AG347"/>
      <c r="AH347" s="138"/>
      <c r="AI347" s="138"/>
      <c r="AJ347" s="138"/>
      <c r="AK347" s="138"/>
      <c r="AL347" s="142" t="str">
        <f t="shared" si="10"/>
        <v/>
      </c>
      <c r="AM347" s="142" t="str">
        <f t="shared" si="11"/>
        <v/>
      </c>
      <c r="AN347"/>
      <c r="AO347"/>
      <c r="AP347">
        <v>345</v>
      </c>
      <c r="AQ347"/>
      <c r="AR347"/>
      <c r="AS347"/>
      <c r="AT347"/>
      <c r="AU347"/>
      <c r="AV347"/>
      <c r="AW347"/>
      <c r="AX347"/>
      <c r="AY347"/>
      <c r="AZ347"/>
      <c r="BA347"/>
      <c r="BB347"/>
      <c r="BC347"/>
      <c r="BD347"/>
      <c r="BE347"/>
      <c r="BF347"/>
      <c r="BG347"/>
      <c r="BH347"/>
      <c r="BI347"/>
      <c r="BJ347" t="s">
        <v>4493</v>
      </c>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t="s">
        <v>4494</v>
      </c>
      <c r="CT347"/>
      <c r="CU347"/>
      <c r="CV347"/>
      <c r="CW347"/>
      <c r="CX347"/>
      <c r="CY347"/>
      <c r="CZ347"/>
      <c r="DA347"/>
      <c r="DB347"/>
      <c r="DC347"/>
      <c r="DD347"/>
      <c r="DE347"/>
      <c r="DF347"/>
      <c r="DG347"/>
      <c r="DH347"/>
      <c r="DI347"/>
      <c r="DJ347"/>
      <c r="DK347"/>
      <c r="DL347"/>
      <c r="DM347"/>
      <c r="DN347"/>
      <c r="DO347"/>
      <c r="DP347"/>
    </row>
    <row r="348" spans="33:120" ht="16.5" hidden="1" customHeight="1">
      <c r="AG348"/>
      <c r="AH348" s="138"/>
      <c r="AI348" s="138"/>
      <c r="AJ348" s="138"/>
      <c r="AK348" s="138"/>
      <c r="AL348" s="142" t="str">
        <f t="shared" si="10"/>
        <v/>
      </c>
      <c r="AM348" s="142" t="str">
        <f t="shared" si="11"/>
        <v/>
      </c>
      <c r="AN348"/>
      <c r="AO348"/>
      <c r="AP348">
        <v>346</v>
      </c>
      <c r="AQ348"/>
      <c r="AR348"/>
      <c r="AS348"/>
      <c r="AT348"/>
      <c r="AU348"/>
      <c r="AV348"/>
      <c r="AW348"/>
      <c r="AX348"/>
      <c r="AY348"/>
      <c r="AZ348"/>
      <c r="BA348"/>
      <c r="BB348"/>
      <c r="BC348"/>
      <c r="BD348"/>
      <c r="BE348"/>
      <c r="BF348"/>
      <c r="BG348"/>
      <c r="BH348"/>
      <c r="BI348"/>
      <c r="BJ348" t="s">
        <v>4495</v>
      </c>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t="s">
        <v>4496</v>
      </c>
      <c r="CT348"/>
      <c r="CU348"/>
      <c r="CV348"/>
      <c r="CW348"/>
      <c r="CX348"/>
      <c r="CY348"/>
      <c r="CZ348"/>
      <c r="DA348"/>
      <c r="DB348"/>
      <c r="DC348"/>
      <c r="DD348"/>
      <c r="DE348"/>
      <c r="DF348"/>
      <c r="DG348"/>
      <c r="DH348"/>
      <c r="DI348"/>
      <c r="DJ348"/>
      <c r="DK348"/>
      <c r="DL348"/>
      <c r="DM348"/>
      <c r="DN348"/>
      <c r="DO348"/>
      <c r="DP348"/>
    </row>
    <row r="349" spans="33:120" ht="16.5" hidden="1" customHeight="1">
      <c r="AG349"/>
      <c r="AH349" s="138"/>
      <c r="AI349" s="138"/>
      <c r="AJ349" s="138"/>
      <c r="AK349" s="138"/>
      <c r="AL349" s="142" t="str">
        <f t="shared" si="10"/>
        <v/>
      </c>
      <c r="AM349" s="142" t="str">
        <f t="shared" si="11"/>
        <v/>
      </c>
      <c r="AN349"/>
      <c r="AO349"/>
      <c r="AP349">
        <v>347</v>
      </c>
      <c r="AQ349"/>
      <c r="AR349"/>
      <c r="AS349"/>
      <c r="AT349"/>
      <c r="AU349"/>
      <c r="AV349"/>
      <c r="AW349"/>
      <c r="AX349"/>
      <c r="AY349"/>
      <c r="AZ349"/>
      <c r="BA349"/>
      <c r="BB349"/>
      <c r="BC349"/>
      <c r="BD349"/>
      <c r="BE349"/>
      <c r="BF349"/>
      <c r="BG349"/>
      <c r="BH349"/>
      <c r="BI349"/>
      <c r="BJ349" t="s">
        <v>4497</v>
      </c>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t="s">
        <v>4498</v>
      </c>
      <c r="CT349"/>
      <c r="CU349"/>
      <c r="CV349"/>
      <c r="CW349"/>
      <c r="CX349"/>
      <c r="CY349"/>
      <c r="CZ349"/>
      <c r="DA349"/>
      <c r="DB349"/>
      <c r="DC349"/>
      <c r="DD349"/>
      <c r="DE349"/>
      <c r="DF349"/>
      <c r="DG349"/>
      <c r="DH349"/>
      <c r="DI349"/>
      <c r="DJ349"/>
      <c r="DK349"/>
      <c r="DL349"/>
      <c r="DM349"/>
      <c r="DN349"/>
      <c r="DO349"/>
      <c r="DP349"/>
    </row>
    <row r="350" spans="33:120" ht="16.5" hidden="1" customHeight="1">
      <c r="AG350"/>
      <c r="AH350" s="138"/>
      <c r="AI350" s="138"/>
      <c r="AJ350" s="138"/>
      <c r="AK350" s="138"/>
      <c r="AL350" s="142" t="str">
        <f t="shared" si="10"/>
        <v/>
      </c>
      <c r="AM350" s="142" t="str">
        <f t="shared" si="11"/>
        <v/>
      </c>
      <c r="AN350"/>
      <c r="AO350"/>
      <c r="AP350">
        <v>348</v>
      </c>
      <c r="AQ350"/>
      <c r="AR350"/>
      <c r="AS350"/>
      <c r="AT350"/>
      <c r="AU350"/>
      <c r="AV350"/>
      <c r="AW350"/>
      <c r="AX350"/>
      <c r="AY350"/>
      <c r="AZ350"/>
      <c r="BA350"/>
      <c r="BB350"/>
      <c r="BC350"/>
      <c r="BD350"/>
      <c r="BE350"/>
      <c r="BF350"/>
      <c r="BG350"/>
      <c r="BH350"/>
      <c r="BI350"/>
      <c r="BJ350" t="s">
        <v>4499</v>
      </c>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t="s">
        <v>4500</v>
      </c>
      <c r="CT350"/>
      <c r="CU350"/>
      <c r="CV350"/>
      <c r="CW350"/>
      <c r="CX350"/>
      <c r="CY350"/>
      <c r="CZ350"/>
      <c r="DA350"/>
      <c r="DB350"/>
      <c r="DC350"/>
      <c r="DD350"/>
      <c r="DE350"/>
      <c r="DF350"/>
      <c r="DG350"/>
      <c r="DH350"/>
      <c r="DI350"/>
      <c r="DJ350"/>
      <c r="DK350"/>
      <c r="DL350"/>
      <c r="DM350"/>
      <c r="DN350"/>
      <c r="DO350"/>
      <c r="DP350"/>
    </row>
    <row r="351" spans="33:120" ht="16.5" hidden="1" customHeight="1">
      <c r="AG351"/>
      <c r="AH351" s="138"/>
      <c r="AI351" s="138"/>
      <c r="AJ351" s="138"/>
      <c r="AK351" s="138"/>
      <c r="AL351" s="142" t="str">
        <f t="shared" si="10"/>
        <v/>
      </c>
      <c r="AM351" s="142" t="str">
        <f t="shared" si="11"/>
        <v/>
      </c>
      <c r="AN351"/>
      <c r="AO351"/>
      <c r="AP351">
        <v>349</v>
      </c>
      <c r="AQ351"/>
      <c r="AR351"/>
      <c r="AS351"/>
      <c r="AT351"/>
      <c r="AU351"/>
      <c r="AV351"/>
      <c r="AW351"/>
      <c r="AX351"/>
      <c r="AY351"/>
      <c r="AZ351"/>
      <c r="BA351"/>
      <c r="BB351"/>
      <c r="BC351"/>
      <c r="BD351"/>
      <c r="BE351"/>
      <c r="BF351"/>
      <c r="BG351"/>
      <c r="BH351"/>
      <c r="BI351"/>
      <c r="BJ351" t="s">
        <v>4501</v>
      </c>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t="s">
        <v>4502</v>
      </c>
      <c r="CT351"/>
      <c r="CU351"/>
      <c r="CV351"/>
      <c r="CW351"/>
      <c r="CX351"/>
      <c r="CY351"/>
      <c r="CZ351"/>
      <c r="DA351"/>
      <c r="DB351"/>
      <c r="DC351"/>
      <c r="DD351"/>
      <c r="DE351"/>
      <c r="DF351"/>
      <c r="DG351"/>
      <c r="DH351"/>
      <c r="DI351"/>
      <c r="DJ351"/>
      <c r="DK351"/>
      <c r="DL351"/>
      <c r="DM351"/>
      <c r="DN351"/>
      <c r="DO351"/>
      <c r="DP351"/>
    </row>
    <row r="352" spans="33:120" ht="16.5" hidden="1" customHeight="1">
      <c r="AG352"/>
      <c r="AH352" s="138"/>
      <c r="AI352" s="138"/>
      <c r="AJ352" s="138"/>
      <c r="AK352" s="138"/>
      <c r="AL352" s="142" t="str">
        <f t="shared" si="10"/>
        <v/>
      </c>
      <c r="AM352" s="142" t="str">
        <f t="shared" si="11"/>
        <v/>
      </c>
      <c r="AN352"/>
      <c r="AO352"/>
      <c r="AP352">
        <v>350</v>
      </c>
      <c r="AQ352"/>
      <c r="AR352"/>
      <c r="AS352"/>
      <c r="AT352"/>
      <c r="AU352"/>
      <c r="AV352"/>
      <c r="AW352"/>
      <c r="AX352"/>
      <c r="AY352"/>
      <c r="AZ352"/>
      <c r="BA352"/>
      <c r="BB352"/>
      <c r="BC352"/>
      <c r="BD352"/>
      <c r="BE352"/>
      <c r="BF352"/>
      <c r="BG352"/>
      <c r="BH352"/>
      <c r="BI352"/>
      <c r="BJ352" t="s">
        <v>4503</v>
      </c>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t="s">
        <v>4504</v>
      </c>
      <c r="CT352"/>
      <c r="CU352"/>
      <c r="CV352"/>
      <c r="CW352"/>
      <c r="CX352"/>
      <c r="CY352"/>
      <c r="CZ352"/>
      <c r="DA352"/>
      <c r="DB352"/>
      <c r="DC352"/>
      <c r="DD352"/>
      <c r="DE352"/>
      <c r="DF352"/>
      <c r="DG352"/>
      <c r="DH352"/>
      <c r="DI352"/>
      <c r="DJ352"/>
      <c r="DK352"/>
      <c r="DL352"/>
      <c r="DM352"/>
      <c r="DN352"/>
      <c r="DO352"/>
      <c r="DP352"/>
    </row>
    <row r="353" spans="33:120" ht="16.5" hidden="1" customHeight="1">
      <c r="AG353"/>
      <c r="AH353" s="78"/>
      <c r="AI353" s="78"/>
      <c r="AJ353" s="78"/>
      <c r="AK353" s="78"/>
      <c r="AL353" s="142" t="str">
        <f t="shared" si="10"/>
        <v/>
      </c>
      <c r="AM353" s="142" t="str">
        <f t="shared" si="11"/>
        <v/>
      </c>
      <c r="AN353"/>
      <c r="AO353"/>
      <c r="AP353">
        <v>351</v>
      </c>
      <c r="AQ353"/>
      <c r="AR353"/>
      <c r="AS353"/>
      <c r="AT353"/>
      <c r="AU353"/>
      <c r="AV353"/>
      <c r="AW353"/>
      <c r="AX353"/>
      <c r="AY353"/>
      <c r="AZ353"/>
      <c r="BA353"/>
      <c r="BB353"/>
      <c r="BC353"/>
      <c r="BD353"/>
      <c r="BE353"/>
      <c r="BF353"/>
      <c r="BG353"/>
      <c r="BH353"/>
      <c r="BI353"/>
      <c r="BJ353" t="s">
        <v>4505</v>
      </c>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t="s">
        <v>4506</v>
      </c>
      <c r="CT353"/>
      <c r="CU353"/>
      <c r="CV353"/>
      <c r="CW353"/>
      <c r="CX353"/>
      <c r="CY353"/>
      <c r="CZ353"/>
      <c r="DA353"/>
      <c r="DB353"/>
      <c r="DC353"/>
      <c r="DD353"/>
      <c r="DE353"/>
      <c r="DF353"/>
      <c r="DG353"/>
      <c r="DH353"/>
      <c r="DI353"/>
      <c r="DJ353"/>
      <c r="DK353"/>
      <c r="DL353"/>
      <c r="DM353"/>
      <c r="DN353"/>
      <c r="DO353"/>
      <c r="DP353"/>
    </row>
    <row r="354" spans="33:120" ht="16.5" hidden="1" customHeight="1">
      <c r="AG354"/>
      <c r="AH354" s="78"/>
      <c r="AI354" s="78"/>
      <c r="AJ354" s="78"/>
      <c r="AK354" s="78"/>
      <c r="AL354" s="142" t="str">
        <f t="shared" si="10"/>
        <v/>
      </c>
      <c r="AM354" s="142" t="str">
        <f t="shared" si="11"/>
        <v/>
      </c>
      <c r="AN354"/>
      <c r="AO354"/>
      <c r="AP354">
        <v>352</v>
      </c>
      <c r="AQ354"/>
      <c r="AR354"/>
      <c r="AS354"/>
      <c r="AT354"/>
      <c r="AU354"/>
      <c r="AV354"/>
      <c r="AW354"/>
      <c r="AX354"/>
      <c r="AY354"/>
      <c r="AZ354"/>
      <c r="BA354"/>
      <c r="BB354"/>
      <c r="BC354"/>
      <c r="BD354"/>
      <c r="BE354"/>
      <c r="BF354"/>
      <c r="BG354"/>
      <c r="BH354"/>
      <c r="BI354"/>
      <c r="BJ354" t="s">
        <v>4507</v>
      </c>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t="s">
        <v>4508</v>
      </c>
      <c r="CT354"/>
      <c r="CU354"/>
      <c r="CV354"/>
      <c r="CW354"/>
      <c r="CX354"/>
      <c r="CY354"/>
      <c r="CZ354"/>
      <c r="DA354"/>
      <c r="DB354"/>
      <c r="DC354"/>
      <c r="DD354"/>
      <c r="DE354"/>
      <c r="DF354"/>
      <c r="DG354"/>
      <c r="DH354"/>
      <c r="DI354"/>
      <c r="DJ354"/>
      <c r="DK354"/>
      <c r="DL354"/>
      <c r="DM354"/>
      <c r="DN354"/>
      <c r="DO354"/>
      <c r="DP354"/>
    </row>
    <row r="355" spans="33:120" ht="16.5" hidden="1" customHeight="1">
      <c r="AG355"/>
      <c r="AH355" s="78"/>
      <c r="AI355" s="78"/>
      <c r="AJ355" s="78"/>
      <c r="AK355" s="78"/>
      <c r="AL355" s="142" t="str">
        <f t="shared" si="10"/>
        <v/>
      </c>
      <c r="AM355" s="142" t="str">
        <f t="shared" si="11"/>
        <v/>
      </c>
      <c r="AN355"/>
      <c r="AO355"/>
      <c r="AP355">
        <v>353</v>
      </c>
      <c r="AQ355"/>
      <c r="AR355"/>
      <c r="AS355"/>
      <c r="AT355"/>
      <c r="AU355"/>
      <c r="AV355"/>
      <c r="AW355"/>
      <c r="AX355"/>
      <c r="AY355"/>
      <c r="AZ355"/>
      <c r="BA355"/>
      <c r="BB355"/>
      <c r="BC355"/>
      <c r="BD355"/>
      <c r="BE355"/>
      <c r="BF355"/>
      <c r="BG355"/>
      <c r="BH355"/>
      <c r="BI355"/>
      <c r="BJ355" t="s">
        <v>4509</v>
      </c>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t="s">
        <v>4510</v>
      </c>
      <c r="CT355"/>
      <c r="CU355"/>
      <c r="CV355"/>
      <c r="CW355"/>
      <c r="CX355"/>
      <c r="CY355"/>
      <c r="CZ355"/>
      <c r="DA355"/>
      <c r="DB355"/>
      <c r="DC355"/>
      <c r="DD355"/>
      <c r="DE355"/>
      <c r="DF355"/>
      <c r="DG355"/>
      <c r="DH355"/>
      <c r="DI355"/>
      <c r="DJ355"/>
      <c r="DK355"/>
      <c r="DL355"/>
      <c r="DM355"/>
      <c r="DN355"/>
      <c r="DO355"/>
      <c r="DP355"/>
    </row>
    <row r="356" spans="33:120" ht="16.5" hidden="1" customHeight="1">
      <c r="AG356"/>
      <c r="AH356" s="138"/>
      <c r="AI356" s="138"/>
      <c r="AJ356" s="138"/>
      <c r="AK356" s="138"/>
      <c r="AL356" s="142" t="str">
        <f t="shared" si="10"/>
        <v/>
      </c>
      <c r="AM356" s="142" t="str">
        <f t="shared" si="11"/>
        <v/>
      </c>
      <c r="AN356"/>
      <c r="AO356"/>
      <c r="AP356">
        <v>354</v>
      </c>
      <c r="AQ356"/>
      <c r="AR356"/>
      <c r="AS356"/>
      <c r="AT356"/>
      <c r="AU356"/>
      <c r="AV356"/>
      <c r="AW356"/>
      <c r="AX356"/>
      <c r="AY356"/>
      <c r="AZ356"/>
      <c r="BA356"/>
      <c r="BB356"/>
      <c r="BC356"/>
      <c r="BD356"/>
      <c r="BE356"/>
      <c r="BF356"/>
      <c r="BG356"/>
      <c r="BH356"/>
      <c r="BI356"/>
      <c r="BJ356" t="s">
        <v>4511</v>
      </c>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t="s">
        <v>2544</v>
      </c>
      <c r="CT356"/>
      <c r="CU356"/>
      <c r="CV356"/>
      <c r="CW356"/>
      <c r="CX356"/>
      <c r="CY356"/>
      <c r="CZ356"/>
      <c r="DA356"/>
      <c r="DB356"/>
      <c r="DC356"/>
      <c r="DD356"/>
      <c r="DE356"/>
      <c r="DF356"/>
      <c r="DG356"/>
      <c r="DH356"/>
      <c r="DI356"/>
      <c r="DJ356"/>
      <c r="DK356"/>
      <c r="DL356"/>
      <c r="DM356"/>
      <c r="DN356"/>
      <c r="DO356"/>
      <c r="DP356"/>
    </row>
    <row r="357" spans="33:120" ht="16.5" hidden="1" customHeight="1">
      <c r="AG357"/>
      <c r="AH357" s="138"/>
      <c r="AI357" s="138"/>
      <c r="AJ357" s="138"/>
      <c r="AK357" s="138"/>
      <c r="AL357" s="142" t="str">
        <f t="shared" si="10"/>
        <v/>
      </c>
      <c r="AM357" s="142" t="str">
        <f t="shared" si="11"/>
        <v/>
      </c>
      <c r="AN357"/>
      <c r="AO357"/>
      <c r="AP357">
        <v>355</v>
      </c>
      <c r="AQ357"/>
      <c r="AR357"/>
      <c r="AS357"/>
      <c r="AT357"/>
      <c r="AU357"/>
      <c r="AV357"/>
      <c r="AW357"/>
      <c r="AX357"/>
      <c r="AY357"/>
      <c r="AZ357"/>
      <c r="BA357"/>
      <c r="BB357"/>
      <c r="BC357"/>
      <c r="BD357"/>
      <c r="BE357"/>
      <c r="BF357"/>
      <c r="BG357"/>
      <c r="BH357"/>
      <c r="BI357"/>
      <c r="BJ357" t="s">
        <v>4512</v>
      </c>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t="s">
        <v>4513</v>
      </c>
      <c r="CT357"/>
      <c r="CU357"/>
      <c r="CV357"/>
      <c r="CW357"/>
      <c r="CX357"/>
      <c r="CY357"/>
      <c r="CZ357"/>
      <c r="DA357"/>
      <c r="DB357"/>
      <c r="DC357"/>
      <c r="DD357"/>
      <c r="DE357"/>
      <c r="DF357"/>
      <c r="DG357"/>
      <c r="DH357"/>
      <c r="DI357"/>
      <c r="DJ357"/>
      <c r="DK357"/>
      <c r="DL357"/>
      <c r="DM357"/>
      <c r="DN357"/>
      <c r="DO357"/>
      <c r="DP357"/>
    </row>
    <row r="358" spans="33:120" ht="16.5" hidden="1" customHeight="1">
      <c r="AG358"/>
      <c r="AH358" s="138"/>
      <c r="AI358" s="138"/>
      <c r="AJ358" s="138"/>
      <c r="AK358" s="138"/>
      <c r="AL358" s="142" t="str">
        <f t="shared" si="10"/>
        <v/>
      </c>
      <c r="AM358" s="142" t="str">
        <f t="shared" si="11"/>
        <v/>
      </c>
      <c r="AN358"/>
      <c r="AO358"/>
      <c r="AP358">
        <v>356</v>
      </c>
      <c r="AQ358"/>
      <c r="AR358"/>
      <c r="AS358"/>
      <c r="AT358"/>
      <c r="AU358"/>
      <c r="AV358"/>
      <c r="AW358"/>
      <c r="AX358"/>
      <c r="AY358"/>
      <c r="AZ358"/>
      <c r="BA358"/>
      <c r="BB358"/>
      <c r="BC358"/>
      <c r="BD358"/>
      <c r="BE358"/>
      <c r="BF358"/>
      <c r="BG358"/>
      <c r="BH358"/>
      <c r="BI358"/>
      <c r="BJ358" t="s">
        <v>4514</v>
      </c>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t="s">
        <v>4515</v>
      </c>
      <c r="CT358"/>
      <c r="CU358"/>
      <c r="CV358"/>
      <c r="CW358"/>
      <c r="CX358"/>
      <c r="CY358"/>
      <c r="CZ358"/>
      <c r="DA358"/>
      <c r="DB358"/>
      <c r="DC358"/>
      <c r="DD358"/>
      <c r="DE358"/>
      <c r="DF358"/>
      <c r="DG358"/>
      <c r="DH358"/>
      <c r="DI358"/>
      <c r="DJ358"/>
      <c r="DK358"/>
      <c r="DL358"/>
      <c r="DM358"/>
      <c r="DN358"/>
      <c r="DO358"/>
      <c r="DP358"/>
    </row>
    <row r="359" spans="33:120" ht="16.5" hidden="1" customHeight="1">
      <c r="AG359"/>
      <c r="AH359" s="138"/>
      <c r="AI359" s="138"/>
      <c r="AJ359" s="138"/>
      <c r="AK359" s="138"/>
      <c r="AL359" s="142" t="str">
        <f t="shared" si="10"/>
        <v/>
      </c>
      <c r="AM359" s="142" t="str">
        <f t="shared" si="11"/>
        <v/>
      </c>
      <c r="AN359"/>
      <c r="AO359"/>
      <c r="AP359">
        <v>357</v>
      </c>
      <c r="AQ359"/>
      <c r="AR359"/>
      <c r="AS359"/>
      <c r="AT359"/>
      <c r="AU359"/>
      <c r="AV359"/>
      <c r="AW359"/>
      <c r="AX359"/>
      <c r="AY359"/>
      <c r="AZ359"/>
      <c r="BA359"/>
      <c r="BB359"/>
      <c r="BC359"/>
      <c r="BD359"/>
      <c r="BE359"/>
      <c r="BF359"/>
      <c r="BG359"/>
      <c r="BH359"/>
      <c r="BI359"/>
      <c r="BJ359" t="s">
        <v>4516</v>
      </c>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t="s">
        <v>4517</v>
      </c>
      <c r="CT359"/>
      <c r="CU359"/>
      <c r="CV359"/>
      <c r="CW359"/>
      <c r="CX359"/>
      <c r="CY359"/>
      <c r="CZ359"/>
      <c r="DA359"/>
      <c r="DB359"/>
      <c r="DC359"/>
      <c r="DD359"/>
      <c r="DE359"/>
      <c r="DF359"/>
      <c r="DG359"/>
      <c r="DH359"/>
      <c r="DI359"/>
      <c r="DJ359"/>
      <c r="DK359"/>
      <c r="DL359"/>
      <c r="DM359"/>
      <c r="DN359"/>
      <c r="DO359"/>
      <c r="DP359"/>
    </row>
    <row r="360" spans="33:120" ht="16.5" hidden="1" customHeight="1">
      <c r="AG360"/>
      <c r="AH360" s="138"/>
      <c r="AI360" s="138"/>
      <c r="AJ360" s="138"/>
      <c r="AK360" s="138"/>
      <c r="AL360" s="142" t="str">
        <f t="shared" si="10"/>
        <v/>
      </c>
      <c r="AM360" s="142" t="str">
        <f t="shared" si="11"/>
        <v/>
      </c>
      <c r="AN360"/>
      <c r="AO360"/>
      <c r="AP360">
        <v>358</v>
      </c>
      <c r="AQ360"/>
      <c r="AR360"/>
      <c r="AS360"/>
      <c r="AT360"/>
      <c r="AU360"/>
      <c r="AV360"/>
      <c r="AW360"/>
      <c r="AX360"/>
      <c r="AY360"/>
      <c r="AZ360"/>
      <c r="BA360"/>
      <c r="BB360"/>
      <c r="BC360"/>
      <c r="BD360"/>
      <c r="BE360"/>
      <c r="BF360"/>
      <c r="BG360"/>
      <c r="BH360"/>
      <c r="BI360"/>
      <c r="BJ360" t="s">
        <v>4518</v>
      </c>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t="s">
        <v>4519</v>
      </c>
      <c r="CT360"/>
      <c r="CU360"/>
      <c r="CV360"/>
      <c r="CW360"/>
      <c r="CX360"/>
      <c r="CY360"/>
      <c r="CZ360"/>
      <c r="DA360"/>
      <c r="DB360"/>
      <c r="DC360"/>
      <c r="DD360"/>
      <c r="DE360"/>
      <c r="DF360"/>
      <c r="DG360"/>
      <c r="DH360"/>
      <c r="DI360"/>
      <c r="DJ360"/>
      <c r="DK360"/>
      <c r="DL360"/>
      <c r="DM360"/>
      <c r="DN360"/>
      <c r="DO360"/>
      <c r="DP360"/>
    </row>
    <row r="361" spans="33:120" ht="16.5" hidden="1" customHeight="1">
      <c r="AG361"/>
      <c r="AH361" s="138"/>
      <c r="AI361" s="138"/>
      <c r="AJ361" s="138"/>
      <c r="AK361" s="138"/>
      <c r="AL361" s="142" t="str">
        <f t="shared" si="10"/>
        <v/>
      </c>
      <c r="AM361" s="142" t="str">
        <f t="shared" si="11"/>
        <v/>
      </c>
      <c r="AN361"/>
      <c r="AO361"/>
      <c r="AP361">
        <v>359</v>
      </c>
      <c r="AQ361"/>
      <c r="AR361"/>
      <c r="AS361"/>
      <c r="AT361"/>
      <c r="AU361"/>
      <c r="AV361"/>
      <c r="AW361"/>
      <c r="AX361"/>
      <c r="AY361"/>
      <c r="AZ361"/>
      <c r="BA361"/>
      <c r="BB361"/>
      <c r="BC361"/>
      <c r="BD361"/>
      <c r="BE361"/>
      <c r="BF361"/>
      <c r="BG361"/>
      <c r="BH361"/>
      <c r="BI361"/>
      <c r="BJ361" t="s">
        <v>4520</v>
      </c>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t="s">
        <v>4521</v>
      </c>
      <c r="CT361"/>
      <c r="CU361"/>
      <c r="CV361"/>
      <c r="CW361"/>
      <c r="CX361"/>
      <c r="CY361"/>
      <c r="CZ361"/>
      <c r="DA361"/>
      <c r="DB361"/>
      <c r="DC361"/>
      <c r="DD361"/>
      <c r="DE361"/>
      <c r="DF361"/>
      <c r="DG361"/>
      <c r="DH361"/>
      <c r="DI361"/>
      <c r="DJ361"/>
      <c r="DK361"/>
      <c r="DL361"/>
      <c r="DM361"/>
      <c r="DN361"/>
      <c r="DO361"/>
      <c r="DP361"/>
    </row>
    <row r="362" spans="33:120" ht="16.5" hidden="1" customHeight="1">
      <c r="AG362"/>
      <c r="AH362" s="138"/>
      <c r="AI362" s="138"/>
      <c r="AJ362" s="138"/>
      <c r="AK362" s="138"/>
      <c r="AL362" s="142" t="str">
        <f t="shared" si="10"/>
        <v/>
      </c>
      <c r="AM362" s="142" t="str">
        <f t="shared" si="11"/>
        <v/>
      </c>
      <c r="AN362"/>
      <c r="AO362"/>
      <c r="AP362">
        <v>360</v>
      </c>
      <c r="AQ362"/>
      <c r="AR362"/>
      <c r="AS362"/>
      <c r="AT362"/>
      <c r="AU362"/>
      <c r="AV362"/>
      <c r="AW362"/>
      <c r="AX362"/>
      <c r="AY362"/>
      <c r="AZ362"/>
      <c r="BA362"/>
      <c r="BB362"/>
      <c r="BC362"/>
      <c r="BD362"/>
      <c r="BE362"/>
      <c r="BF362"/>
      <c r="BG362"/>
      <c r="BH362"/>
      <c r="BI362"/>
      <c r="BJ362" t="s">
        <v>4522</v>
      </c>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t="s">
        <v>4523</v>
      </c>
      <c r="CT362"/>
      <c r="CU362"/>
      <c r="CV362"/>
      <c r="CW362"/>
      <c r="CX362"/>
      <c r="CY362"/>
      <c r="CZ362"/>
      <c r="DA362"/>
      <c r="DB362"/>
      <c r="DC362"/>
      <c r="DD362"/>
      <c r="DE362"/>
      <c r="DF362"/>
      <c r="DG362"/>
      <c r="DH362"/>
      <c r="DI362"/>
      <c r="DJ362"/>
      <c r="DK362"/>
      <c r="DL362"/>
      <c r="DM362"/>
      <c r="DN362"/>
      <c r="DO362"/>
      <c r="DP362"/>
    </row>
    <row r="363" spans="33:120" ht="16.5" hidden="1" customHeight="1">
      <c r="AG363"/>
      <c r="AH363" s="138"/>
      <c r="AI363" s="138"/>
      <c r="AJ363" s="138"/>
      <c r="AK363" s="138"/>
      <c r="AL363" s="142" t="str">
        <f t="shared" si="10"/>
        <v/>
      </c>
      <c r="AM363" s="142" t="str">
        <f t="shared" si="11"/>
        <v/>
      </c>
      <c r="AN363"/>
      <c r="AO363"/>
      <c r="AP363">
        <v>361</v>
      </c>
      <c r="AQ363"/>
      <c r="AR363"/>
      <c r="AS363"/>
      <c r="AT363"/>
      <c r="AU363"/>
      <c r="AV363"/>
      <c r="AW363"/>
      <c r="AX363"/>
      <c r="AY363"/>
      <c r="AZ363"/>
      <c r="BA363"/>
      <c r="BB363"/>
      <c r="BC363"/>
      <c r="BD363"/>
      <c r="BE363"/>
      <c r="BF363"/>
      <c r="BG363"/>
      <c r="BH363"/>
      <c r="BI363"/>
      <c r="BJ363" t="s">
        <v>4524</v>
      </c>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t="s">
        <v>4525</v>
      </c>
      <c r="CT363"/>
      <c r="CU363"/>
      <c r="CV363"/>
      <c r="CW363"/>
      <c r="CX363"/>
      <c r="CY363"/>
      <c r="CZ363"/>
      <c r="DA363"/>
      <c r="DB363"/>
      <c r="DC363"/>
      <c r="DD363"/>
      <c r="DE363"/>
      <c r="DF363"/>
      <c r="DG363"/>
      <c r="DH363"/>
      <c r="DI363"/>
      <c r="DJ363"/>
      <c r="DK363"/>
      <c r="DL363"/>
      <c r="DM363"/>
      <c r="DN363"/>
      <c r="DO363"/>
      <c r="DP363"/>
    </row>
    <row r="364" spans="33:120" ht="16.5" hidden="1" customHeight="1">
      <c r="AG364"/>
      <c r="AH364" s="138"/>
      <c r="AI364" s="138"/>
      <c r="AJ364" s="138"/>
      <c r="AK364" s="138"/>
      <c r="AL364" s="142" t="str">
        <f t="shared" si="10"/>
        <v/>
      </c>
      <c r="AM364" s="142" t="str">
        <f t="shared" si="11"/>
        <v/>
      </c>
      <c r="AN364"/>
      <c r="AO364"/>
      <c r="AP364">
        <v>362</v>
      </c>
      <c r="AQ364"/>
      <c r="AR364"/>
      <c r="AS364"/>
      <c r="AT364"/>
      <c r="AU364"/>
      <c r="AV364"/>
      <c r="AW364"/>
      <c r="AX364"/>
      <c r="AY364"/>
      <c r="AZ364"/>
      <c r="BA364"/>
      <c r="BB364"/>
      <c r="BC364"/>
      <c r="BD364"/>
      <c r="BE364"/>
      <c r="BF364"/>
      <c r="BG364"/>
      <c r="BH364"/>
      <c r="BI364"/>
      <c r="BJ364" t="s">
        <v>4526</v>
      </c>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t="s">
        <v>4527</v>
      </c>
      <c r="CT364"/>
      <c r="CU364"/>
      <c r="CV364"/>
      <c r="CW364"/>
      <c r="CX364"/>
      <c r="CY364"/>
      <c r="CZ364"/>
      <c r="DA364"/>
      <c r="DB364"/>
      <c r="DC364"/>
      <c r="DD364"/>
      <c r="DE364"/>
      <c r="DF364"/>
      <c r="DG364"/>
      <c r="DH364"/>
      <c r="DI364"/>
      <c r="DJ364"/>
      <c r="DK364"/>
      <c r="DL364"/>
      <c r="DM364"/>
      <c r="DN364"/>
      <c r="DO364"/>
      <c r="DP364"/>
    </row>
    <row r="365" spans="33:120" ht="16.5" hidden="1" customHeight="1">
      <c r="AG365"/>
      <c r="AH365" s="138"/>
      <c r="AI365" s="138"/>
      <c r="AJ365" s="138"/>
      <c r="AK365" s="138"/>
      <c r="AL365" s="142" t="str">
        <f t="shared" si="10"/>
        <v/>
      </c>
      <c r="AM365" s="142" t="str">
        <f t="shared" si="11"/>
        <v/>
      </c>
      <c r="AN365"/>
      <c r="AO365"/>
      <c r="AP365">
        <v>363</v>
      </c>
      <c r="AQ365"/>
      <c r="AR365"/>
      <c r="AS365"/>
      <c r="AT365"/>
      <c r="AU365"/>
      <c r="AV365"/>
      <c r="AW365"/>
      <c r="AX365"/>
      <c r="AY365"/>
      <c r="AZ365"/>
      <c r="BA365"/>
      <c r="BB365"/>
      <c r="BC365"/>
      <c r="BD365"/>
      <c r="BE365"/>
      <c r="BF365"/>
      <c r="BG365"/>
      <c r="BH365"/>
      <c r="BI365"/>
      <c r="BJ365" t="s">
        <v>4528</v>
      </c>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t="s">
        <v>4529</v>
      </c>
      <c r="CT365"/>
      <c r="CU365"/>
      <c r="CV365"/>
      <c r="CW365"/>
      <c r="CX365"/>
      <c r="CY365"/>
      <c r="CZ365"/>
      <c r="DA365"/>
      <c r="DB365"/>
      <c r="DC365"/>
      <c r="DD365"/>
      <c r="DE365"/>
      <c r="DF365"/>
      <c r="DG365"/>
      <c r="DH365"/>
      <c r="DI365"/>
      <c r="DJ365"/>
      <c r="DK365"/>
      <c r="DL365"/>
      <c r="DM365"/>
      <c r="DN365"/>
      <c r="DO365"/>
      <c r="DP365"/>
    </row>
    <row r="366" spans="33:120" ht="16.5" hidden="1" customHeight="1">
      <c r="AG366"/>
      <c r="AH366" s="138"/>
      <c r="AI366" s="138"/>
      <c r="AJ366" s="138"/>
      <c r="AK366" s="138"/>
      <c r="AL366" s="142" t="str">
        <f t="shared" si="10"/>
        <v/>
      </c>
      <c r="AM366" s="142" t="str">
        <f t="shared" si="11"/>
        <v/>
      </c>
      <c r="AN366"/>
      <c r="AO366"/>
      <c r="AP366">
        <v>364</v>
      </c>
      <c r="AQ366"/>
      <c r="AR366"/>
      <c r="AS366"/>
      <c r="AT366"/>
      <c r="AU366"/>
      <c r="AV366"/>
      <c r="AW366"/>
      <c r="AX366"/>
      <c r="AY366"/>
      <c r="AZ366"/>
      <c r="BA366"/>
      <c r="BB366"/>
      <c r="BC366"/>
      <c r="BD366"/>
      <c r="BE366"/>
      <c r="BF366"/>
      <c r="BG366"/>
      <c r="BH366"/>
      <c r="BI366"/>
      <c r="BJ366" t="s">
        <v>4530</v>
      </c>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t="s">
        <v>4531</v>
      </c>
      <c r="CT366"/>
      <c r="CU366"/>
      <c r="CV366"/>
      <c r="CW366"/>
      <c r="CX366"/>
      <c r="CY366"/>
      <c r="CZ366"/>
      <c r="DA366"/>
      <c r="DB366"/>
      <c r="DC366"/>
      <c r="DD366"/>
      <c r="DE366"/>
      <c r="DF366"/>
      <c r="DG366"/>
      <c r="DH366"/>
      <c r="DI366"/>
      <c r="DJ366"/>
      <c r="DK366"/>
      <c r="DL366"/>
      <c r="DM366"/>
      <c r="DN366"/>
      <c r="DO366"/>
      <c r="DP366"/>
    </row>
    <row r="367" spans="33:120" ht="16.5" hidden="1" customHeight="1">
      <c r="AG367"/>
      <c r="AH367" s="138"/>
      <c r="AI367" s="138"/>
      <c r="AJ367" s="138"/>
      <c r="AK367" s="138"/>
      <c r="AL367" s="142" t="str">
        <f t="shared" si="10"/>
        <v/>
      </c>
      <c r="AM367" s="142" t="str">
        <f t="shared" si="11"/>
        <v/>
      </c>
      <c r="AN367"/>
      <c r="AO367"/>
      <c r="AP367">
        <v>365</v>
      </c>
      <c r="AQ367"/>
      <c r="AR367"/>
      <c r="AS367"/>
      <c r="AT367"/>
      <c r="AU367"/>
      <c r="AV367"/>
      <c r="AW367"/>
      <c r="AX367"/>
      <c r="AY367"/>
      <c r="AZ367"/>
      <c r="BA367"/>
      <c r="BB367"/>
      <c r="BC367"/>
      <c r="BD367"/>
      <c r="BE367"/>
      <c r="BF367"/>
      <c r="BG367"/>
      <c r="BH367"/>
      <c r="BI367"/>
      <c r="BJ367" t="s">
        <v>4532</v>
      </c>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t="s">
        <v>4533</v>
      </c>
      <c r="CT367"/>
      <c r="CU367"/>
      <c r="CV367"/>
      <c r="CW367"/>
      <c r="CX367"/>
      <c r="CY367"/>
      <c r="CZ367"/>
      <c r="DA367"/>
      <c r="DB367"/>
      <c r="DC367"/>
      <c r="DD367"/>
      <c r="DE367"/>
      <c r="DF367"/>
      <c r="DG367"/>
      <c r="DH367"/>
      <c r="DI367"/>
      <c r="DJ367"/>
      <c r="DK367"/>
      <c r="DL367"/>
      <c r="DM367"/>
      <c r="DN367"/>
      <c r="DO367"/>
      <c r="DP367"/>
    </row>
    <row r="368" spans="33:120" ht="16.5" hidden="1" customHeight="1">
      <c r="AG368"/>
      <c r="AH368" s="138"/>
      <c r="AI368" s="138"/>
      <c r="AJ368" s="138"/>
      <c r="AK368" s="138"/>
      <c r="AL368" s="142" t="str">
        <f t="shared" si="10"/>
        <v/>
      </c>
      <c r="AM368" s="142" t="str">
        <f t="shared" si="11"/>
        <v/>
      </c>
      <c r="AN368"/>
      <c r="AO368"/>
      <c r="AP368">
        <v>366</v>
      </c>
      <c r="AQ368"/>
      <c r="AR368"/>
      <c r="AS368"/>
      <c r="AT368"/>
      <c r="AU368"/>
      <c r="AV368"/>
      <c r="AW368"/>
      <c r="AX368"/>
      <c r="AY368"/>
      <c r="AZ368"/>
      <c r="BA368"/>
      <c r="BB368"/>
      <c r="BC368"/>
      <c r="BD368"/>
      <c r="BE368"/>
      <c r="BF368"/>
      <c r="BG368"/>
      <c r="BH368"/>
      <c r="BI368"/>
      <c r="BJ368" t="s">
        <v>4534</v>
      </c>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t="s">
        <v>4535</v>
      </c>
      <c r="CT368"/>
      <c r="CU368"/>
      <c r="CV368"/>
      <c r="CW368"/>
      <c r="CX368"/>
      <c r="CY368"/>
      <c r="CZ368"/>
      <c r="DA368"/>
      <c r="DB368"/>
      <c r="DC368"/>
      <c r="DD368"/>
      <c r="DE368"/>
      <c r="DF368"/>
      <c r="DG368"/>
      <c r="DH368"/>
      <c r="DI368"/>
      <c r="DJ368"/>
      <c r="DK368"/>
      <c r="DL368"/>
      <c r="DM368"/>
      <c r="DN368"/>
      <c r="DO368"/>
      <c r="DP368"/>
    </row>
    <row r="369" spans="33:120" ht="16.5" hidden="1" customHeight="1">
      <c r="AG369"/>
      <c r="AH369" s="138"/>
      <c r="AI369" s="138"/>
      <c r="AJ369" s="138"/>
      <c r="AK369" s="138"/>
      <c r="AL369" s="142" t="str">
        <f t="shared" si="10"/>
        <v/>
      </c>
      <c r="AM369" s="142" t="str">
        <f t="shared" si="11"/>
        <v/>
      </c>
      <c r="AN369"/>
      <c r="AO369"/>
      <c r="AP369">
        <v>367</v>
      </c>
      <c r="AQ369"/>
      <c r="AR369"/>
      <c r="AS369"/>
      <c r="AT369"/>
      <c r="AU369"/>
      <c r="AV369"/>
      <c r="AW369"/>
      <c r="AX369"/>
      <c r="AY369"/>
      <c r="AZ369"/>
      <c r="BA369"/>
      <c r="BB369"/>
      <c r="BC369"/>
      <c r="BD369"/>
      <c r="BE369"/>
      <c r="BF369"/>
      <c r="BG369"/>
      <c r="BH369"/>
      <c r="BI369"/>
      <c r="BJ369" t="s">
        <v>4536</v>
      </c>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t="s">
        <v>4537</v>
      </c>
      <c r="CT369"/>
      <c r="CU369"/>
      <c r="CV369"/>
      <c r="CW369"/>
      <c r="CX369"/>
      <c r="CY369"/>
      <c r="CZ369"/>
      <c r="DA369"/>
      <c r="DB369"/>
      <c r="DC369"/>
      <c r="DD369"/>
      <c r="DE369"/>
      <c r="DF369"/>
      <c r="DG369"/>
      <c r="DH369"/>
      <c r="DI369"/>
      <c r="DJ369"/>
      <c r="DK369"/>
      <c r="DL369"/>
      <c r="DM369"/>
      <c r="DN369"/>
      <c r="DO369"/>
      <c r="DP369"/>
    </row>
    <row r="370" spans="33:120" ht="16.5" hidden="1" customHeight="1">
      <c r="AG370"/>
      <c r="AH370" s="138"/>
      <c r="AI370" s="138"/>
      <c r="AJ370" s="138"/>
      <c r="AK370" s="138"/>
      <c r="AL370" s="142" t="str">
        <f t="shared" si="10"/>
        <v/>
      </c>
      <c r="AM370" s="142" t="str">
        <f t="shared" si="11"/>
        <v/>
      </c>
      <c r="AN370"/>
      <c r="AO370"/>
      <c r="AP370">
        <v>368</v>
      </c>
      <c r="AQ370"/>
      <c r="AR370"/>
      <c r="AS370"/>
      <c r="AT370"/>
      <c r="AU370"/>
      <c r="AV370"/>
      <c r="AW370"/>
      <c r="AX370"/>
      <c r="AY370"/>
      <c r="AZ370"/>
      <c r="BA370"/>
      <c r="BB370"/>
      <c r="BC370"/>
      <c r="BD370"/>
      <c r="BE370"/>
      <c r="BF370"/>
      <c r="BG370"/>
      <c r="BH370"/>
      <c r="BI370"/>
      <c r="BJ370" t="s">
        <v>4538</v>
      </c>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t="s">
        <v>4539</v>
      </c>
      <c r="CT370"/>
      <c r="CU370"/>
      <c r="CV370"/>
      <c r="CW370"/>
      <c r="CX370"/>
      <c r="CY370"/>
      <c r="CZ370"/>
      <c r="DA370"/>
      <c r="DB370"/>
      <c r="DC370"/>
      <c r="DD370"/>
      <c r="DE370"/>
      <c r="DF370"/>
      <c r="DG370"/>
      <c r="DH370"/>
      <c r="DI370"/>
      <c r="DJ370"/>
      <c r="DK370"/>
      <c r="DL370"/>
      <c r="DM370"/>
      <c r="DN370"/>
      <c r="DO370"/>
      <c r="DP370"/>
    </row>
    <row r="371" spans="33:120" ht="16.5" hidden="1" customHeight="1">
      <c r="AG371"/>
      <c r="AH371" s="138"/>
      <c r="AI371" s="138"/>
      <c r="AJ371" s="138"/>
      <c r="AK371" s="138"/>
      <c r="AL371" s="142" t="str">
        <f t="shared" si="10"/>
        <v/>
      </c>
      <c r="AM371" s="142" t="str">
        <f t="shared" si="11"/>
        <v/>
      </c>
      <c r="AN371"/>
      <c r="AO371"/>
      <c r="AP371">
        <v>369</v>
      </c>
      <c r="AQ371"/>
      <c r="AR371"/>
      <c r="AS371"/>
      <c r="AT371"/>
      <c r="AU371"/>
      <c r="AV371"/>
      <c r="AW371"/>
      <c r="AX371"/>
      <c r="AY371"/>
      <c r="AZ371"/>
      <c r="BA371"/>
      <c r="BB371"/>
      <c r="BC371"/>
      <c r="BD371"/>
      <c r="BE371"/>
      <c r="BF371"/>
      <c r="BG371"/>
      <c r="BH371"/>
      <c r="BI371"/>
      <c r="BJ371" t="s">
        <v>4540</v>
      </c>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t="s">
        <v>4541</v>
      </c>
      <c r="CT371"/>
      <c r="CU371"/>
      <c r="CV371"/>
      <c r="CW371"/>
      <c r="CX371"/>
      <c r="CY371"/>
      <c r="CZ371"/>
      <c r="DA371"/>
      <c r="DB371"/>
      <c r="DC371"/>
      <c r="DD371"/>
      <c r="DE371"/>
      <c r="DF371"/>
      <c r="DG371"/>
      <c r="DH371"/>
      <c r="DI371"/>
      <c r="DJ371"/>
      <c r="DK371"/>
      <c r="DL371"/>
      <c r="DM371"/>
      <c r="DN371"/>
      <c r="DO371"/>
      <c r="DP371"/>
    </row>
    <row r="372" spans="33:120" ht="16.5" hidden="1" customHeight="1">
      <c r="AG372"/>
      <c r="AH372" s="138"/>
      <c r="AI372" s="138"/>
      <c r="AJ372" s="138"/>
      <c r="AK372" s="138"/>
      <c r="AL372" s="142" t="str">
        <f t="shared" si="10"/>
        <v/>
      </c>
      <c r="AM372" s="142" t="str">
        <f t="shared" si="11"/>
        <v/>
      </c>
      <c r="AN372"/>
      <c r="AO372"/>
      <c r="AP372">
        <v>370</v>
      </c>
      <c r="AQ372"/>
      <c r="AR372"/>
      <c r="AS372"/>
      <c r="AT372"/>
      <c r="AU372"/>
      <c r="AV372"/>
      <c r="AW372"/>
      <c r="AX372"/>
      <c r="AY372"/>
      <c r="AZ372"/>
      <c r="BA372"/>
      <c r="BB372"/>
      <c r="BC372"/>
      <c r="BD372"/>
      <c r="BE372"/>
      <c r="BF372"/>
      <c r="BG372"/>
      <c r="BH372"/>
      <c r="BI372"/>
      <c r="BJ372" t="s">
        <v>4542</v>
      </c>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t="s">
        <v>4543</v>
      </c>
      <c r="CT372"/>
      <c r="CU372"/>
      <c r="CV372"/>
      <c r="CW372"/>
      <c r="CX372"/>
      <c r="CY372"/>
      <c r="CZ372"/>
      <c r="DA372"/>
      <c r="DB372"/>
      <c r="DC372"/>
      <c r="DD372"/>
      <c r="DE372"/>
      <c r="DF372"/>
      <c r="DG372"/>
      <c r="DH372"/>
      <c r="DI372"/>
      <c r="DJ372"/>
      <c r="DK372"/>
      <c r="DL372"/>
      <c r="DM372"/>
      <c r="DN372"/>
      <c r="DO372"/>
      <c r="DP372"/>
    </row>
    <row r="373" spans="33:120" ht="16.5" hidden="1" customHeight="1">
      <c r="AG373"/>
      <c r="AH373" s="138"/>
      <c r="AI373" s="138"/>
      <c r="AJ373" s="138"/>
      <c r="AK373" s="138"/>
      <c r="AL373" s="142" t="str">
        <f t="shared" si="10"/>
        <v/>
      </c>
      <c r="AM373" s="142" t="str">
        <f t="shared" si="11"/>
        <v/>
      </c>
      <c r="AN373"/>
      <c r="AO373"/>
      <c r="AP373">
        <v>371</v>
      </c>
      <c r="AQ373"/>
      <c r="AR373"/>
      <c r="AS373"/>
      <c r="AT373"/>
      <c r="AU373"/>
      <c r="AV373"/>
      <c r="AW373"/>
      <c r="AX373"/>
      <c r="AY373"/>
      <c r="AZ373"/>
      <c r="BA373"/>
      <c r="BB373"/>
      <c r="BC373"/>
      <c r="BD373"/>
      <c r="BE373"/>
      <c r="BF373"/>
      <c r="BG373"/>
      <c r="BH373"/>
      <c r="BI373"/>
      <c r="BJ373" t="s">
        <v>4544</v>
      </c>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t="s">
        <v>4545</v>
      </c>
      <c r="CT373"/>
      <c r="CU373"/>
      <c r="CV373"/>
      <c r="CW373"/>
      <c r="CX373"/>
      <c r="CY373"/>
      <c r="CZ373"/>
      <c r="DA373"/>
      <c r="DB373"/>
      <c r="DC373"/>
      <c r="DD373"/>
      <c r="DE373"/>
      <c r="DF373"/>
      <c r="DG373"/>
      <c r="DH373"/>
      <c r="DI373"/>
      <c r="DJ373"/>
      <c r="DK373"/>
      <c r="DL373"/>
      <c r="DM373"/>
      <c r="DN373"/>
      <c r="DO373"/>
      <c r="DP373"/>
    </row>
    <row r="374" spans="33:120" ht="16.5" hidden="1" customHeight="1">
      <c r="AG374"/>
      <c r="AH374" s="138"/>
      <c r="AI374" s="138"/>
      <c r="AJ374" s="138"/>
      <c r="AK374" s="138"/>
      <c r="AL374" s="142" t="str">
        <f t="shared" si="10"/>
        <v/>
      </c>
      <c r="AM374" s="142" t="str">
        <f t="shared" si="11"/>
        <v/>
      </c>
      <c r="AN374"/>
      <c r="AO374"/>
      <c r="AP374">
        <v>372</v>
      </c>
      <c r="AQ374"/>
      <c r="AR374"/>
      <c r="AS374"/>
      <c r="AT374"/>
      <c r="AU374"/>
      <c r="AV374"/>
      <c r="AW374"/>
      <c r="AX374"/>
      <c r="AY374"/>
      <c r="AZ374"/>
      <c r="BA374"/>
      <c r="BB374"/>
      <c r="BC374"/>
      <c r="BD374"/>
      <c r="BE374"/>
      <c r="BF374"/>
      <c r="BG374"/>
      <c r="BH374"/>
      <c r="BI374"/>
      <c r="BJ374" t="s">
        <v>4546</v>
      </c>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t="s">
        <v>4547</v>
      </c>
      <c r="CT374"/>
      <c r="CU374"/>
      <c r="CV374"/>
      <c r="CW374"/>
      <c r="CX374"/>
      <c r="CY374"/>
      <c r="CZ374"/>
      <c r="DA374"/>
      <c r="DB374"/>
      <c r="DC374"/>
      <c r="DD374"/>
      <c r="DE374"/>
      <c r="DF374"/>
      <c r="DG374"/>
      <c r="DH374"/>
      <c r="DI374"/>
      <c r="DJ374"/>
      <c r="DK374"/>
      <c r="DL374"/>
      <c r="DM374"/>
      <c r="DN374"/>
      <c r="DO374"/>
      <c r="DP374"/>
    </row>
    <row r="375" spans="33:120" ht="16.5" hidden="1" customHeight="1">
      <c r="AG375"/>
      <c r="AH375" s="78"/>
      <c r="AI375" s="78"/>
      <c r="AJ375" s="78"/>
      <c r="AK375" s="78"/>
      <c r="AL375" s="142" t="str">
        <f t="shared" si="10"/>
        <v/>
      </c>
      <c r="AM375" s="142" t="str">
        <f t="shared" si="11"/>
        <v/>
      </c>
      <c r="AN375"/>
      <c r="AO375"/>
      <c r="AP375">
        <v>373</v>
      </c>
      <c r="AQ375"/>
      <c r="AR375"/>
      <c r="AS375"/>
      <c r="AT375"/>
      <c r="AU375"/>
      <c r="AV375"/>
      <c r="AW375"/>
      <c r="AX375"/>
      <c r="AY375"/>
      <c r="AZ375"/>
      <c r="BA375"/>
      <c r="BB375"/>
      <c r="BC375"/>
      <c r="BD375"/>
      <c r="BE375"/>
      <c r="BF375"/>
      <c r="BG375"/>
      <c r="BH375"/>
      <c r="BI375"/>
      <c r="BJ375" t="s">
        <v>4548</v>
      </c>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t="s">
        <v>4549</v>
      </c>
      <c r="CT375"/>
      <c r="CU375"/>
      <c r="CV375"/>
      <c r="CW375"/>
      <c r="CX375"/>
      <c r="CY375"/>
      <c r="CZ375"/>
      <c r="DA375"/>
      <c r="DB375"/>
      <c r="DC375"/>
      <c r="DD375"/>
      <c r="DE375"/>
      <c r="DF375"/>
      <c r="DG375"/>
      <c r="DH375"/>
      <c r="DI375"/>
      <c r="DJ375"/>
      <c r="DK375"/>
      <c r="DL375"/>
      <c r="DM375"/>
      <c r="DN375"/>
      <c r="DO375"/>
      <c r="DP375"/>
    </row>
    <row r="376" spans="33:120" ht="16.5" hidden="1" customHeight="1">
      <c r="AG376"/>
      <c r="AH376" s="78"/>
      <c r="AI376" s="78"/>
      <c r="AJ376" s="78"/>
      <c r="AK376" s="78"/>
      <c r="AL376" s="142" t="str">
        <f t="shared" si="10"/>
        <v/>
      </c>
      <c r="AM376" s="142" t="str">
        <f t="shared" si="11"/>
        <v/>
      </c>
      <c r="AN376"/>
      <c r="AO376"/>
      <c r="AP376">
        <v>374</v>
      </c>
      <c r="AQ376"/>
      <c r="AR376"/>
      <c r="AS376"/>
      <c r="AT376"/>
      <c r="AU376"/>
      <c r="AV376"/>
      <c r="AW376"/>
      <c r="AX376"/>
      <c r="AY376"/>
      <c r="AZ376"/>
      <c r="BA376"/>
      <c r="BB376"/>
      <c r="BC376"/>
      <c r="BD376"/>
      <c r="BE376"/>
      <c r="BF376"/>
      <c r="BG376"/>
      <c r="BH376"/>
      <c r="BI376"/>
      <c r="BJ376" t="s">
        <v>4550</v>
      </c>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t="s">
        <v>4551</v>
      </c>
      <c r="CT376"/>
      <c r="CU376"/>
      <c r="CV376"/>
      <c r="CW376"/>
      <c r="CX376"/>
      <c r="CY376"/>
      <c r="CZ376"/>
      <c r="DA376"/>
      <c r="DB376"/>
      <c r="DC376"/>
      <c r="DD376"/>
      <c r="DE376"/>
      <c r="DF376"/>
      <c r="DG376"/>
      <c r="DH376"/>
      <c r="DI376"/>
      <c r="DJ376"/>
      <c r="DK376"/>
      <c r="DL376"/>
      <c r="DM376"/>
      <c r="DN376"/>
      <c r="DO376"/>
      <c r="DP376"/>
    </row>
    <row r="377" spans="33:120" ht="16.5" hidden="1" customHeight="1">
      <c r="AG377"/>
      <c r="AH377" s="138"/>
      <c r="AI377" s="138"/>
      <c r="AJ377" s="138"/>
      <c r="AK377" s="138"/>
      <c r="AL377" s="142" t="str">
        <f t="shared" si="10"/>
        <v/>
      </c>
      <c r="AM377" s="142" t="str">
        <f t="shared" si="11"/>
        <v/>
      </c>
      <c r="AN377"/>
      <c r="AO377"/>
      <c r="AP377">
        <v>375</v>
      </c>
      <c r="AQ377"/>
      <c r="AR377"/>
      <c r="AS377"/>
      <c r="AT377"/>
      <c r="AU377"/>
      <c r="AV377"/>
      <c r="AW377"/>
      <c r="AX377"/>
      <c r="AY377"/>
      <c r="AZ377"/>
      <c r="BA377"/>
      <c r="BB377"/>
      <c r="BC377"/>
      <c r="BD377"/>
      <c r="BE377"/>
      <c r="BF377"/>
      <c r="BG377"/>
      <c r="BH377"/>
      <c r="BI377"/>
      <c r="BJ377" t="s">
        <v>4552</v>
      </c>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t="s">
        <v>4553</v>
      </c>
      <c r="CT377"/>
      <c r="CU377"/>
      <c r="CV377"/>
      <c r="CW377"/>
      <c r="CX377"/>
      <c r="CY377"/>
      <c r="CZ377"/>
      <c r="DA377"/>
      <c r="DB377"/>
      <c r="DC377"/>
      <c r="DD377"/>
      <c r="DE377"/>
      <c r="DF377"/>
      <c r="DG377"/>
      <c r="DH377"/>
      <c r="DI377"/>
      <c r="DJ377"/>
      <c r="DK377"/>
      <c r="DL377"/>
      <c r="DM377"/>
      <c r="DN377"/>
      <c r="DO377"/>
      <c r="DP377"/>
    </row>
    <row r="378" spans="33:120" ht="16.5" hidden="1" customHeight="1">
      <c r="AG378"/>
      <c r="AH378" s="138"/>
      <c r="AI378" s="138"/>
      <c r="AJ378" s="138"/>
      <c r="AK378" s="138"/>
      <c r="AL378" s="142" t="str">
        <f t="shared" si="10"/>
        <v/>
      </c>
      <c r="AM378" s="142" t="str">
        <f t="shared" si="11"/>
        <v/>
      </c>
      <c r="AN378"/>
      <c r="AO378"/>
      <c r="AP378">
        <v>376</v>
      </c>
      <c r="AQ378"/>
      <c r="AR378"/>
      <c r="AS378"/>
      <c r="AT378"/>
      <c r="AU378"/>
      <c r="AV378"/>
      <c r="AW378"/>
      <c r="AX378"/>
      <c r="AY378"/>
      <c r="AZ378"/>
      <c r="BA378"/>
      <c r="BB378"/>
      <c r="BC378"/>
      <c r="BD378"/>
      <c r="BE378"/>
      <c r="BF378"/>
      <c r="BG378"/>
      <c r="BH378"/>
      <c r="BI378"/>
      <c r="BJ378" t="s">
        <v>4554</v>
      </c>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t="s">
        <v>4555</v>
      </c>
      <c r="CT378"/>
      <c r="CU378"/>
      <c r="CV378"/>
      <c r="CW378"/>
      <c r="CX378"/>
      <c r="CY378"/>
      <c r="CZ378"/>
      <c r="DA378"/>
      <c r="DB378"/>
      <c r="DC378"/>
      <c r="DD378"/>
      <c r="DE378"/>
      <c r="DF378"/>
      <c r="DG378"/>
      <c r="DH378"/>
      <c r="DI378"/>
      <c r="DJ378"/>
      <c r="DK378"/>
      <c r="DL378"/>
      <c r="DM378"/>
      <c r="DN378"/>
      <c r="DO378"/>
      <c r="DP378"/>
    </row>
    <row r="379" spans="33:120" ht="16.5" hidden="1" customHeight="1">
      <c r="AG379"/>
      <c r="AH379" s="138"/>
      <c r="AI379" s="138"/>
      <c r="AJ379" s="138"/>
      <c r="AK379" s="138"/>
      <c r="AL379" s="142" t="str">
        <f t="shared" si="10"/>
        <v/>
      </c>
      <c r="AM379" s="142" t="str">
        <f t="shared" si="11"/>
        <v/>
      </c>
      <c r="AN379"/>
      <c r="AO379"/>
      <c r="AP379">
        <v>377</v>
      </c>
      <c r="AQ379"/>
      <c r="AR379"/>
      <c r="AS379"/>
      <c r="AT379"/>
      <c r="AU379"/>
      <c r="AV379"/>
      <c r="AW379"/>
      <c r="AX379"/>
      <c r="AY379"/>
      <c r="AZ379"/>
      <c r="BA379"/>
      <c r="BB379"/>
      <c r="BC379"/>
      <c r="BD379"/>
      <c r="BE379"/>
      <c r="BF379"/>
      <c r="BG379"/>
      <c r="BH379"/>
      <c r="BI379"/>
      <c r="BJ379" t="s">
        <v>4556</v>
      </c>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t="s">
        <v>4557</v>
      </c>
      <c r="CT379"/>
      <c r="CU379"/>
      <c r="CV379"/>
      <c r="CW379"/>
      <c r="CX379"/>
      <c r="CY379"/>
      <c r="CZ379"/>
      <c r="DA379"/>
      <c r="DB379"/>
      <c r="DC379"/>
      <c r="DD379"/>
      <c r="DE379"/>
      <c r="DF379"/>
      <c r="DG379"/>
      <c r="DH379"/>
      <c r="DI379"/>
      <c r="DJ379"/>
      <c r="DK379"/>
      <c r="DL379"/>
      <c r="DM379"/>
      <c r="DN379"/>
      <c r="DO379"/>
      <c r="DP379"/>
    </row>
    <row r="380" spans="33:120" ht="16.5" hidden="1" customHeight="1">
      <c r="AG380"/>
      <c r="AH380" s="138"/>
      <c r="AI380" s="138"/>
      <c r="AJ380" s="138"/>
      <c r="AK380" s="138"/>
      <c r="AL380" s="142" t="str">
        <f t="shared" si="10"/>
        <v/>
      </c>
      <c r="AM380" s="142" t="str">
        <f t="shared" si="11"/>
        <v/>
      </c>
      <c r="AN380"/>
      <c r="AO380"/>
      <c r="AP380">
        <v>378</v>
      </c>
      <c r="AQ380"/>
      <c r="AR380"/>
      <c r="AS380"/>
      <c r="AT380"/>
      <c r="AU380"/>
      <c r="AV380"/>
      <c r="AW380"/>
      <c r="AX380"/>
      <c r="AY380"/>
      <c r="AZ380"/>
      <c r="BA380"/>
      <c r="BB380"/>
      <c r="BC380"/>
      <c r="BD380"/>
      <c r="BE380"/>
      <c r="BF380"/>
      <c r="BG380"/>
      <c r="BH380"/>
      <c r="BI380"/>
      <c r="BJ380" t="s">
        <v>4558</v>
      </c>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t="s">
        <v>4559</v>
      </c>
      <c r="CT380"/>
      <c r="CU380"/>
      <c r="CV380"/>
      <c r="CW380"/>
      <c r="CX380"/>
      <c r="CY380"/>
      <c r="CZ380"/>
      <c r="DA380"/>
      <c r="DB380"/>
      <c r="DC380"/>
      <c r="DD380"/>
      <c r="DE380"/>
      <c r="DF380"/>
      <c r="DG380"/>
      <c r="DH380"/>
      <c r="DI380"/>
      <c r="DJ380"/>
      <c r="DK380"/>
      <c r="DL380"/>
      <c r="DM380"/>
      <c r="DN380"/>
      <c r="DO380"/>
      <c r="DP380"/>
    </row>
    <row r="381" spans="33:120" ht="16.5" hidden="1" customHeight="1">
      <c r="AG381"/>
      <c r="AH381" s="138"/>
      <c r="AI381" s="138"/>
      <c r="AJ381" s="138"/>
      <c r="AK381" s="138"/>
      <c r="AL381" s="142" t="str">
        <f t="shared" si="10"/>
        <v/>
      </c>
      <c r="AM381" s="142" t="str">
        <f t="shared" si="11"/>
        <v/>
      </c>
      <c r="AN381"/>
      <c r="AO381"/>
      <c r="AP381">
        <v>379</v>
      </c>
      <c r="AQ381"/>
      <c r="AR381"/>
      <c r="AS381"/>
      <c r="AT381"/>
      <c r="AU381"/>
      <c r="AV381"/>
      <c r="AW381"/>
      <c r="AX381"/>
      <c r="AY381"/>
      <c r="AZ381"/>
      <c r="BA381"/>
      <c r="BB381"/>
      <c r="BC381"/>
      <c r="BD381"/>
      <c r="BE381"/>
      <c r="BF381"/>
      <c r="BG381"/>
      <c r="BH381"/>
      <c r="BI381"/>
      <c r="BJ381" t="s">
        <v>4560</v>
      </c>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t="s">
        <v>4561</v>
      </c>
      <c r="CT381"/>
      <c r="CU381"/>
      <c r="CV381"/>
      <c r="CW381"/>
      <c r="CX381"/>
      <c r="CY381"/>
      <c r="CZ381"/>
      <c r="DA381"/>
      <c r="DB381"/>
      <c r="DC381"/>
      <c r="DD381"/>
      <c r="DE381"/>
      <c r="DF381"/>
      <c r="DG381"/>
      <c r="DH381"/>
      <c r="DI381"/>
      <c r="DJ381"/>
      <c r="DK381"/>
      <c r="DL381"/>
      <c r="DM381"/>
      <c r="DN381"/>
      <c r="DO381"/>
      <c r="DP381"/>
    </row>
    <row r="382" spans="33:120" ht="16.5" hidden="1" customHeight="1">
      <c r="AG382"/>
      <c r="AH382" s="138"/>
      <c r="AI382" s="138"/>
      <c r="AJ382" s="138"/>
      <c r="AK382" s="138"/>
      <c r="AL382" s="142" t="str">
        <f t="shared" si="10"/>
        <v/>
      </c>
      <c r="AM382" s="142" t="str">
        <f t="shared" si="11"/>
        <v/>
      </c>
      <c r="AN382"/>
      <c r="AO382"/>
      <c r="AP382">
        <v>380</v>
      </c>
      <c r="AQ382"/>
      <c r="AR382"/>
      <c r="AS382"/>
      <c r="AT382"/>
      <c r="AU382"/>
      <c r="AV382"/>
      <c r="AW382"/>
      <c r="AX382"/>
      <c r="AY382"/>
      <c r="AZ382"/>
      <c r="BA382"/>
      <c r="BB382"/>
      <c r="BC382"/>
      <c r="BD382"/>
      <c r="BE382"/>
      <c r="BF382"/>
      <c r="BG382"/>
      <c r="BH382"/>
      <c r="BI382"/>
      <c r="BJ382" t="s">
        <v>4562</v>
      </c>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t="s">
        <v>4563</v>
      </c>
      <c r="CT382"/>
      <c r="CU382"/>
      <c r="CV382"/>
      <c r="CW382"/>
      <c r="CX382"/>
      <c r="CY382"/>
      <c r="CZ382"/>
      <c r="DA382"/>
      <c r="DB382"/>
      <c r="DC382"/>
      <c r="DD382"/>
      <c r="DE382"/>
      <c r="DF382"/>
      <c r="DG382"/>
      <c r="DH382"/>
      <c r="DI382"/>
      <c r="DJ382"/>
      <c r="DK382"/>
      <c r="DL382"/>
      <c r="DM382"/>
      <c r="DN382"/>
      <c r="DO382"/>
      <c r="DP382"/>
    </row>
    <row r="383" spans="33:120" ht="16.5" hidden="1" customHeight="1">
      <c r="AG383"/>
      <c r="AH383" s="138"/>
      <c r="AI383" s="138"/>
      <c r="AJ383" s="138"/>
      <c r="AK383" s="138"/>
      <c r="AL383" s="142" t="str">
        <f t="shared" si="10"/>
        <v/>
      </c>
      <c r="AM383" s="142" t="str">
        <f t="shared" si="11"/>
        <v/>
      </c>
      <c r="AN383"/>
      <c r="AO383"/>
      <c r="AP383">
        <v>381</v>
      </c>
      <c r="AQ383"/>
      <c r="AR383"/>
      <c r="AS383"/>
      <c r="AT383"/>
      <c r="AU383"/>
      <c r="AV383"/>
      <c r="AW383"/>
      <c r="AX383"/>
      <c r="AY383"/>
      <c r="AZ383"/>
      <c r="BA383"/>
      <c r="BB383"/>
      <c r="BC383"/>
      <c r="BD383"/>
      <c r="BE383"/>
      <c r="BF383"/>
      <c r="BG383"/>
      <c r="BH383"/>
      <c r="BI383"/>
      <c r="BJ383" t="s">
        <v>4564</v>
      </c>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t="s">
        <v>4565</v>
      </c>
      <c r="CT383"/>
      <c r="CU383"/>
      <c r="CV383"/>
      <c r="CW383"/>
      <c r="CX383"/>
      <c r="CY383"/>
      <c r="CZ383"/>
      <c r="DA383"/>
      <c r="DB383"/>
      <c r="DC383"/>
      <c r="DD383"/>
      <c r="DE383"/>
      <c r="DF383"/>
      <c r="DG383"/>
      <c r="DH383"/>
      <c r="DI383"/>
      <c r="DJ383"/>
      <c r="DK383"/>
      <c r="DL383"/>
      <c r="DM383"/>
      <c r="DN383"/>
      <c r="DO383"/>
      <c r="DP383"/>
    </row>
    <row r="384" spans="33:120" ht="16.5" hidden="1" customHeight="1">
      <c r="AG384"/>
      <c r="AH384" s="138"/>
      <c r="AI384" s="138"/>
      <c r="AJ384" s="138"/>
      <c r="AK384" s="138"/>
      <c r="AL384" s="142" t="str">
        <f t="shared" si="10"/>
        <v/>
      </c>
      <c r="AM384" s="142" t="str">
        <f t="shared" si="11"/>
        <v/>
      </c>
      <c r="AN384"/>
      <c r="AO384"/>
      <c r="AP384">
        <v>382</v>
      </c>
      <c r="AQ384"/>
      <c r="AR384"/>
      <c r="AS384"/>
      <c r="AT384"/>
      <c r="AU384"/>
      <c r="AV384"/>
      <c r="AW384"/>
      <c r="AX384"/>
      <c r="AY384"/>
      <c r="AZ384"/>
      <c r="BA384"/>
      <c r="BB384"/>
      <c r="BC384"/>
      <c r="BD384"/>
      <c r="BE384"/>
      <c r="BF384"/>
      <c r="BG384"/>
      <c r="BH384"/>
      <c r="BI384"/>
      <c r="BJ384" t="s">
        <v>4566</v>
      </c>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t="s">
        <v>4567</v>
      </c>
      <c r="CT384"/>
      <c r="CU384"/>
      <c r="CV384"/>
      <c r="CW384"/>
      <c r="CX384"/>
      <c r="CY384"/>
      <c r="CZ384"/>
      <c r="DA384"/>
      <c r="DB384"/>
      <c r="DC384"/>
      <c r="DD384"/>
      <c r="DE384"/>
      <c r="DF384"/>
      <c r="DG384"/>
      <c r="DH384"/>
      <c r="DI384"/>
      <c r="DJ384"/>
      <c r="DK384"/>
      <c r="DL384"/>
      <c r="DM384"/>
      <c r="DN384"/>
      <c r="DO384"/>
      <c r="DP384"/>
    </row>
    <row r="385" spans="33:120" ht="16.5" hidden="1" customHeight="1">
      <c r="AG385"/>
      <c r="AH385" s="138"/>
      <c r="AI385" s="138"/>
      <c r="AJ385" s="138"/>
      <c r="AK385" s="138"/>
      <c r="AL385" s="142" t="str">
        <f t="shared" si="10"/>
        <v/>
      </c>
      <c r="AM385" s="142" t="str">
        <f t="shared" si="11"/>
        <v/>
      </c>
      <c r="AN385"/>
      <c r="AO385"/>
      <c r="AP385">
        <v>383</v>
      </c>
      <c r="AQ385"/>
      <c r="AR385"/>
      <c r="AS385"/>
      <c r="AT385"/>
      <c r="AU385"/>
      <c r="AV385"/>
      <c r="AW385"/>
      <c r="AX385"/>
      <c r="AY385"/>
      <c r="AZ385"/>
      <c r="BA385"/>
      <c r="BB385"/>
      <c r="BC385"/>
      <c r="BD385"/>
      <c r="BE385"/>
      <c r="BF385"/>
      <c r="BG385"/>
      <c r="BH385"/>
      <c r="BI385"/>
      <c r="BJ385" t="s">
        <v>4568</v>
      </c>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t="s">
        <v>4569</v>
      </c>
      <c r="CT385"/>
      <c r="CU385"/>
      <c r="CV385"/>
      <c r="CW385"/>
      <c r="CX385"/>
      <c r="CY385"/>
      <c r="CZ385"/>
      <c r="DA385"/>
      <c r="DB385"/>
      <c r="DC385"/>
      <c r="DD385"/>
      <c r="DE385"/>
      <c r="DF385"/>
      <c r="DG385"/>
      <c r="DH385"/>
      <c r="DI385"/>
      <c r="DJ385"/>
      <c r="DK385"/>
      <c r="DL385"/>
      <c r="DM385"/>
      <c r="DN385"/>
      <c r="DO385"/>
      <c r="DP385"/>
    </row>
    <row r="386" spans="33:120" ht="16.5" hidden="1" customHeight="1">
      <c r="AG386"/>
      <c r="AH386" s="138"/>
      <c r="AI386" s="138"/>
      <c r="AJ386" s="138"/>
      <c r="AK386" s="138"/>
      <c r="AL386" s="142" t="str">
        <f t="shared" si="10"/>
        <v/>
      </c>
      <c r="AM386" s="142" t="str">
        <f t="shared" si="11"/>
        <v/>
      </c>
      <c r="AN386"/>
      <c r="AO386"/>
      <c r="AP386">
        <v>384</v>
      </c>
      <c r="AQ386"/>
      <c r="AR386"/>
      <c r="AS386"/>
      <c r="AT386"/>
      <c r="AU386"/>
      <c r="AV386"/>
      <c r="AW386"/>
      <c r="AX386"/>
      <c r="AY386"/>
      <c r="AZ386"/>
      <c r="BA386"/>
      <c r="BB386"/>
      <c r="BC386"/>
      <c r="BD386"/>
      <c r="BE386"/>
      <c r="BF386"/>
      <c r="BG386"/>
      <c r="BH386"/>
      <c r="BI386"/>
      <c r="BJ386" t="s">
        <v>4570</v>
      </c>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t="s">
        <v>4571</v>
      </c>
      <c r="CT386"/>
      <c r="CU386"/>
      <c r="CV386"/>
      <c r="CW386"/>
      <c r="CX386"/>
      <c r="CY386"/>
      <c r="CZ386"/>
      <c r="DA386"/>
      <c r="DB386"/>
      <c r="DC386"/>
      <c r="DD386"/>
      <c r="DE386"/>
      <c r="DF386"/>
      <c r="DG386"/>
      <c r="DH386"/>
      <c r="DI386"/>
      <c r="DJ386"/>
      <c r="DK386"/>
      <c r="DL386"/>
      <c r="DM386"/>
      <c r="DN386"/>
      <c r="DO386"/>
      <c r="DP386"/>
    </row>
    <row r="387" spans="33:120" ht="16.5" hidden="1" customHeight="1">
      <c r="AG387"/>
      <c r="AH387" s="138"/>
      <c r="AI387" s="138"/>
      <c r="AJ387" s="138"/>
      <c r="AK387" s="138"/>
      <c r="AL387" s="142" t="str">
        <f t="shared" si="10"/>
        <v/>
      </c>
      <c r="AM387" s="142" t="str">
        <f t="shared" si="11"/>
        <v/>
      </c>
      <c r="AN387"/>
      <c r="AO387"/>
      <c r="AP387">
        <v>385</v>
      </c>
      <c r="AQ387"/>
      <c r="AR387"/>
      <c r="AS387"/>
      <c r="AT387"/>
      <c r="AU387"/>
      <c r="AV387"/>
      <c r="AW387"/>
      <c r="AX387"/>
      <c r="AY387"/>
      <c r="AZ387"/>
      <c r="BA387"/>
      <c r="BB387"/>
      <c r="BC387"/>
      <c r="BD387"/>
      <c r="BE387"/>
      <c r="BF387"/>
      <c r="BG387"/>
      <c r="BH387"/>
      <c r="BI387"/>
      <c r="BJ387" t="s">
        <v>4572</v>
      </c>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t="s">
        <v>4573</v>
      </c>
      <c r="CT387"/>
      <c r="CU387"/>
      <c r="CV387"/>
      <c r="CW387"/>
      <c r="CX387"/>
      <c r="CY387"/>
      <c r="CZ387"/>
      <c r="DA387"/>
      <c r="DB387"/>
      <c r="DC387"/>
      <c r="DD387"/>
      <c r="DE387"/>
      <c r="DF387"/>
      <c r="DG387"/>
      <c r="DH387"/>
      <c r="DI387"/>
      <c r="DJ387"/>
      <c r="DK387"/>
      <c r="DL387"/>
      <c r="DM387"/>
      <c r="DN387"/>
      <c r="DO387"/>
      <c r="DP387"/>
    </row>
    <row r="388" spans="33:120" ht="16.5" hidden="1" customHeight="1">
      <c r="AG388"/>
      <c r="AH388" s="138"/>
      <c r="AI388" s="138"/>
      <c r="AJ388" s="138"/>
      <c r="AK388" s="138"/>
      <c r="AL388" s="142" t="str">
        <f t="shared" si="10"/>
        <v/>
      </c>
      <c r="AM388" s="142" t="str">
        <f t="shared" si="11"/>
        <v/>
      </c>
      <c r="AN388"/>
      <c r="AO388"/>
      <c r="AP388">
        <v>386</v>
      </c>
      <c r="AQ388"/>
      <c r="AR388"/>
      <c r="AS388"/>
      <c r="AT388"/>
      <c r="AU388"/>
      <c r="AV388"/>
      <c r="AW388"/>
      <c r="AX388"/>
      <c r="AY388"/>
      <c r="AZ388"/>
      <c r="BA388"/>
      <c r="BB388"/>
      <c r="BC388"/>
      <c r="BD388"/>
      <c r="BE388"/>
      <c r="BF388"/>
      <c r="BG388"/>
      <c r="BH388"/>
      <c r="BI388"/>
      <c r="BJ388" t="s">
        <v>4574</v>
      </c>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t="s">
        <v>4575</v>
      </c>
      <c r="CT388"/>
      <c r="CU388"/>
      <c r="CV388"/>
      <c r="CW388"/>
      <c r="CX388"/>
      <c r="CY388"/>
      <c r="CZ388"/>
      <c r="DA388"/>
      <c r="DB388"/>
      <c r="DC388"/>
      <c r="DD388"/>
      <c r="DE388"/>
      <c r="DF388"/>
      <c r="DG388"/>
      <c r="DH388"/>
      <c r="DI388"/>
      <c r="DJ388"/>
      <c r="DK388"/>
      <c r="DL388"/>
      <c r="DM388"/>
      <c r="DN388"/>
      <c r="DO388"/>
      <c r="DP388"/>
    </row>
    <row r="389" spans="33:120" ht="16.5" hidden="1" customHeight="1">
      <c r="AG389"/>
      <c r="AH389" s="138"/>
      <c r="AI389" s="138"/>
      <c r="AJ389" s="138"/>
      <c r="AK389" s="138"/>
      <c r="AL389" s="142" t="str">
        <f t="shared" ref="AL389:AL452" si="12">IFERROR(IF(HLOOKUP($N$10, $BZ$3:$DE$574, $AP389, FALSE )="", "", HLOOKUP($N$10, $BZ$3:$DE$574, $AP389, FALSE)), "")</f>
        <v/>
      </c>
      <c r="AM389" s="142" t="str">
        <f t="shared" ref="AM389:AM452" si="13">IFERROR(IF(AL389="", "", HLOOKUP($N$10, $AQ$3:$BV$574, AP389, FALSE)), "")</f>
        <v/>
      </c>
      <c r="AN389"/>
      <c r="AO389"/>
      <c r="AP389">
        <v>387</v>
      </c>
      <c r="AQ389"/>
      <c r="AR389"/>
      <c r="AS389"/>
      <c r="AT389"/>
      <c r="AU389"/>
      <c r="AV389"/>
      <c r="AW389"/>
      <c r="AX389"/>
      <c r="AY389"/>
      <c r="AZ389"/>
      <c r="BA389"/>
      <c r="BB389"/>
      <c r="BC389"/>
      <c r="BD389"/>
      <c r="BE389"/>
      <c r="BF389"/>
      <c r="BG389"/>
      <c r="BH389"/>
      <c r="BI389"/>
      <c r="BJ389" t="s">
        <v>4576</v>
      </c>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t="s">
        <v>4577</v>
      </c>
      <c r="CT389"/>
      <c r="CU389"/>
      <c r="CV389"/>
      <c r="CW389"/>
      <c r="CX389"/>
      <c r="CY389"/>
      <c r="CZ389"/>
      <c r="DA389"/>
      <c r="DB389"/>
      <c r="DC389"/>
      <c r="DD389"/>
      <c r="DE389"/>
      <c r="DF389"/>
      <c r="DG389"/>
      <c r="DH389"/>
      <c r="DI389"/>
      <c r="DJ389"/>
      <c r="DK389"/>
      <c r="DL389"/>
      <c r="DM389"/>
      <c r="DN389"/>
      <c r="DO389"/>
      <c r="DP389"/>
    </row>
    <row r="390" spans="33:120" ht="16.5" hidden="1" customHeight="1">
      <c r="AG390"/>
      <c r="AH390" s="138"/>
      <c r="AI390" s="138"/>
      <c r="AJ390" s="138"/>
      <c r="AK390" s="138"/>
      <c r="AL390" s="142" t="str">
        <f t="shared" si="12"/>
        <v/>
      </c>
      <c r="AM390" s="142" t="str">
        <f t="shared" si="13"/>
        <v/>
      </c>
      <c r="AN390"/>
      <c r="AO390"/>
      <c r="AP390">
        <v>388</v>
      </c>
      <c r="AQ390"/>
      <c r="AR390"/>
      <c r="AS390"/>
      <c r="AT390"/>
      <c r="AU390"/>
      <c r="AV390"/>
      <c r="AW390"/>
      <c r="AX390"/>
      <c r="AY390"/>
      <c r="AZ390"/>
      <c r="BA390"/>
      <c r="BB390"/>
      <c r="BC390"/>
      <c r="BD390"/>
      <c r="BE390"/>
      <c r="BF390"/>
      <c r="BG390"/>
      <c r="BH390"/>
      <c r="BI390"/>
      <c r="BJ390" t="s">
        <v>4578</v>
      </c>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t="s">
        <v>4579</v>
      </c>
      <c r="CT390"/>
      <c r="CU390"/>
      <c r="CV390"/>
      <c r="CW390"/>
      <c r="CX390"/>
      <c r="CY390"/>
      <c r="CZ390"/>
      <c r="DA390"/>
      <c r="DB390"/>
      <c r="DC390"/>
      <c r="DD390"/>
      <c r="DE390"/>
      <c r="DF390"/>
      <c r="DG390"/>
      <c r="DH390"/>
      <c r="DI390"/>
      <c r="DJ390"/>
      <c r="DK390"/>
      <c r="DL390"/>
      <c r="DM390"/>
      <c r="DN390"/>
      <c r="DO390"/>
      <c r="DP390"/>
    </row>
    <row r="391" spans="33:120" ht="16.5" hidden="1" customHeight="1">
      <c r="AG391"/>
      <c r="AH391" s="138"/>
      <c r="AI391" s="138"/>
      <c r="AJ391" s="138"/>
      <c r="AK391" s="138"/>
      <c r="AL391" s="142" t="str">
        <f t="shared" si="12"/>
        <v/>
      </c>
      <c r="AM391" s="142" t="str">
        <f t="shared" si="13"/>
        <v/>
      </c>
      <c r="AN391"/>
      <c r="AO391"/>
      <c r="AP391">
        <v>389</v>
      </c>
      <c r="AQ391"/>
      <c r="AR391"/>
      <c r="AS391"/>
      <c r="AT391"/>
      <c r="AU391"/>
      <c r="AV391"/>
      <c r="AW391"/>
      <c r="AX391"/>
      <c r="AY391"/>
      <c r="AZ391"/>
      <c r="BA391"/>
      <c r="BB391"/>
      <c r="BC391"/>
      <c r="BD391"/>
      <c r="BE391"/>
      <c r="BF391"/>
      <c r="BG391"/>
      <c r="BH391"/>
      <c r="BI391"/>
      <c r="BJ391" t="s">
        <v>4580</v>
      </c>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t="s">
        <v>4581</v>
      </c>
      <c r="CT391"/>
      <c r="CU391"/>
      <c r="CV391"/>
      <c r="CW391"/>
      <c r="CX391"/>
      <c r="CY391"/>
      <c r="CZ391"/>
      <c r="DA391"/>
      <c r="DB391"/>
      <c r="DC391"/>
      <c r="DD391"/>
      <c r="DE391"/>
      <c r="DF391"/>
      <c r="DG391"/>
      <c r="DH391"/>
      <c r="DI391"/>
      <c r="DJ391"/>
      <c r="DK391"/>
      <c r="DL391"/>
      <c r="DM391"/>
      <c r="DN391"/>
      <c r="DO391"/>
      <c r="DP391"/>
    </row>
    <row r="392" spans="33:120" ht="16.5" hidden="1" customHeight="1">
      <c r="AG392"/>
      <c r="AH392" s="138"/>
      <c r="AI392" s="138"/>
      <c r="AJ392" s="138"/>
      <c r="AK392" s="138"/>
      <c r="AL392" s="142" t="str">
        <f t="shared" si="12"/>
        <v/>
      </c>
      <c r="AM392" s="142" t="str">
        <f t="shared" si="13"/>
        <v/>
      </c>
      <c r="AN392"/>
      <c r="AO392"/>
      <c r="AP392">
        <v>390</v>
      </c>
      <c r="AQ392"/>
      <c r="AR392"/>
      <c r="AS392"/>
      <c r="AT392"/>
      <c r="AU392"/>
      <c r="AV392"/>
      <c r="AW392"/>
      <c r="AX392"/>
      <c r="AY392"/>
      <c r="AZ392"/>
      <c r="BA392"/>
      <c r="BB392"/>
      <c r="BC392"/>
      <c r="BD392"/>
      <c r="BE392"/>
      <c r="BF392"/>
      <c r="BG392"/>
      <c r="BH392"/>
      <c r="BI392"/>
      <c r="BJ392" t="s">
        <v>4582</v>
      </c>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t="s">
        <v>4583</v>
      </c>
      <c r="CT392"/>
      <c r="CU392"/>
      <c r="CV392"/>
      <c r="CW392"/>
      <c r="CX392"/>
      <c r="CY392"/>
      <c r="CZ392"/>
      <c r="DA392"/>
      <c r="DB392"/>
      <c r="DC392"/>
      <c r="DD392"/>
      <c r="DE392"/>
      <c r="DF392"/>
      <c r="DG392"/>
      <c r="DH392"/>
      <c r="DI392"/>
      <c r="DJ392"/>
      <c r="DK392"/>
      <c r="DL392"/>
      <c r="DM392"/>
      <c r="DN392"/>
      <c r="DO392"/>
      <c r="DP392"/>
    </row>
    <row r="393" spans="33:120" ht="16.5" hidden="1" customHeight="1">
      <c r="AG393"/>
      <c r="AH393" s="138"/>
      <c r="AI393" s="138"/>
      <c r="AJ393" s="138"/>
      <c r="AK393" s="138"/>
      <c r="AL393" s="142" t="str">
        <f t="shared" si="12"/>
        <v/>
      </c>
      <c r="AM393" s="142" t="str">
        <f t="shared" si="13"/>
        <v/>
      </c>
      <c r="AN393"/>
      <c r="AO393"/>
      <c r="AP393">
        <v>391</v>
      </c>
      <c r="AQ393"/>
      <c r="AR393"/>
      <c r="AS393"/>
      <c r="AT393"/>
      <c r="AU393"/>
      <c r="AV393"/>
      <c r="AW393"/>
      <c r="AX393"/>
      <c r="AY393"/>
      <c r="AZ393"/>
      <c r="BA393"/>
      <c r="BB393"/>
      <c r="BC393"/>
      <c r="BD393"/>
      <c r="BE393"/>
      <c r="BF393"/>
      <c r="BG393"/>
      <c r="BH393"/>
      <c r="BI393"/>
      <c r="BJ393" t="s">
        <v>4584</v>
      </c>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t="s">
        <v>4585</v>
      </c>
      <c r="CT393"/>
      <c r="CU393"/>
      <c r="CV393"/>
      <c r="CW393"/>
      <c r="CX393"/>
      <c r="CY393"/>
      <c r="CZ393"/>
      <c r="DA393"/>
      <c r="DB393"/>
      <c r="DC393"/>
      <c r="DD393"/>
      <c r="DE393"/>
      <c r="DF393"/>
      <c r="DG393"/>
      <c r="DH393"/>
      <c r="DI393"/>
      <c r="DJ393"/>
      <c r="DK393"/>
      <c r="DL393"/>
      <c r="DM393"/>
      <c r="DN393"/>
      <c r="DO393"/>
      <c r="DP393"/>
    </row>
    <row r="394" spans="33:120" ht="16.5" hidden="1" customHeight="1">
      <c r="AG394"/>
      <c r="AH394" s="138"/>
      <c r="AI394" s="138"/>
      <c r="AJ394" s="138"/>
      <c r="AK394" s="138"/>
      <c r="AL394" s="142" t="str">
        <f t="shared" si="12"/>
        <v/>
      </c>
      <c r="AM394" s="142" t="str">
        <f t="shared" si="13"/>
        <v/>
      </c>
      <c r="AN394"/>
      <c r="AO394"/>
      <c r="AP394">
        <v>392</v>
      </c>
      <c r="AQ394"/>
      <c r="AR394"/>
      <c r="AS394"/>
      <c r="AT394"/>
      <c r="AU394"/>
      <c r="AV394"/>
      <c r="AW394"/>
      <c r="AX394"/>
      <c r="AY394"/>
      <c r="AZ394"/>
      <c r="BA394"/>
      <c r="BB394"/>
      <c r="BC394"/>
      <c r="BD394"/>
      <c r="BE394"/>
      <c r="BF394"/>
      <c r="BG394"/>
      <c r="BH394"/>
      <c r="BI394"/>
      <c r="BJ394" t="s">
        <v>4586</v>
      </c>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t="s">
        <v>4587</v>
      </c>
      <c r="CT394"/>
      <c r="CU394"/>
      <c r="CV394"/>
      <c r="CW394"/>
      <c r="CX394"/>
      <c r="CY394"/>
      <c r="CZ394"/>
      <c r="DA394"/>
      <c r="DB394"/>
      <c r="DC394"/>
      <c r="DD394"/>
      <c r="DE394"/>
      <c r="DF394"/>
      <c r="DG394"/>
      <c r="DH394"/>
      <c r="DI394"/>
      <c r="DJ394"/>
      <c r="DK394"/>
      <c r="DL394"/>
      <c r="DM394"/>
      <c r="DN394"/>
      <c r="DO394"/>
      <c r="DP394"/>
    </row>
    <row r="395" spans="33:120" ht="16.5" hidden="1" customHeight="1">
      <c r="AG395"/>
      <c r="AH395" s="138"/>
      <c r="AI395" s="138"/>
      <c r="AJ395" s="138"/>
      <c r="AK395" s="138"/>
      <c r="AL395" s="142" t="str">
        <f t="shared" si="12"/>
        <v/>
      </c>
      <c r="AM395" s="142" t="str">
        <f t="shared" si="13"/>
        <v/>
      </c>
      <c r="AN395"/>
      <c r="AO395"/>
      <c r="AP395">
        <v>393</v>
      </c>
      <c r="AQ395"/>
      <c r="AR395"/>
      <c r="AS395"/>
      <c r="AT395"/>
      <c r="AU395"/>
      <c r="AV395"/>
      <c r="AW395"/>
      <c r="AX395"/>
      <c r="AY395"/>
      <c r="AZ395"/>
      <c r="BA395"/>
      <c r="BB395"/>
      <c r="BC395"/>
      <c r="BD395"/>
      <c r="BE395"/>
      <c r="BF395"/>
      <c r="BG395"/>
      <c r="BH395"/>
      <c r="BI395"/>
      <c r="BJ395" t="s">
        <v>4588</v>
      </c>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t="s">
        <v>4589</v>
      </c>
      <c r="CT395"/>
      <c r="CU395"/>
      <c r="CV395"/>
      <c r="CW395"/>
      <c r="CX395"/>
      <c r="CY395"/>
      <c r="CZ395"/>
      <c r="DA395"/>
      <c r="DB395"/>
      <c r="DC395"/>
      <c r="DD395"/>
      <c r="DE395"/>
      <c r="DF395"/>
      <c r="DG395"/>
      <c r="DH395"/>
      <c r="DI395"/>
      <c r="DJ395"/>
      <c r="DK395"/>
      <c r="DL395"/>
      <c r="DM395"/>
      <c r="DN395"/>
      <c r="DO395"/>
      <c r="DP395"/>
    </row>
    <row r="396" spans="33:120" ht="16.5" hidden="1" customHeight="1">
      <c r="AG396"/>
      <c r="AH396" s="138"/>
      <c r="AI396" s="138"/>
      <c r="AJ396" s="138"/>
      <c r="AK396" s="138"/>
      <c r="AL396" s="142" t="str">
        <f t="shared" si="12"/>
        <v/>
      </c>
      <c r="AM396" s="142" t="str">
        <f t="shared" si="13"/>
        <v/>
      </c>
      <c r="AN396"/>
      <c r="AO396"/>
      <c r="AP396">
        <v>394</v>
      </c>
      <c r="AQ396"/>
      <c r="AR396"/>
      <c r="AS396"/>
      <c r="AT396"/>
      <c r="AU396"/>
      <c r="AV396"/>
      <c r="AW396"/>
      <c r="AX396"/>
      <c r="AY396"/>
      <c r="AZ396"/>
      <c r="BA396"/>
      <c r="BB396"/>
      <c r="BC396"/>
      <c r="BD396"/>
      <c r="BE396"/>
      <c r="BF396"/>
      <c r="BG396"/>
      <c r="BH396"/>
      <c r="BI396"/>
      <c r="BJ396" t="s">
        <v>4590</v>
      </c>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t="s">
        <v>4591</v>
      </c>
      <c r="CT396"/>
      <c r="CU396"/>
      <c r="CV396"/>
      <c r="CW396"/>
      <c r="CX396"/>
      <c r="CY396"/>
      <c r="CZ396"/>
      <c r="DA396"/>
      <c r="DB396"/>
      <c r="DC396"/>
      <c r="DD396"/>
      <c r="DE396"/>
      <c r="DF396"/>
      <c r="DG396"/>
      <c r="DH396"/>
      <c r="DI396"/>
      <c r="DJ396"/>
      <c r="DK396"/>
      <c r="DL396"/>
      <c r="DM396"/>
      <c r="DN396"/>
      <c r="DO396"/>
      <c r="DP396"/>
    </row>
    <row r="397" spans="33:120" ht="16.5" hidden="1" customHeight="1">
      <c r="AG397"/>
      <c r="AH397" s="138"/>
      <c r="AI397" s="138"/>
      <c r="AJ397" s="138"/>
      <c r="AK397" s="138"/>
      <c r="AL397" s="142" t="str">
        <f t="shared" si="12"/>
        <v/>
      </c>
      <c r="AM397" s="142" t="str">
        <f t="shared" si="13"/>
        <v/>
      </c>
      <c r="AN397"/>
      <c r="AO397"/>
      <c r="AP397">
        <v>395</v>
      </c>
      <c r="AQ397"/>
      <c r="AR397"/>
      <c r="AS397"/>
      <c r="AT397"/>
      <c r="AU397"/>
      <c r="AV397"/>
      <c r="AW397"/>
      <c r="AX397"/>
      <c r="AY397"/>
      <c r="AZ397"/>
      <c r="BA397"/>
      <c r="BB397"/>
      <c r="BC397"/>
      <c r="BD397"/>
      <c r="BE397"/>
      <c r="BF397"/>
      <c r="BG397"/>
      <c r="BH397"/>
      <c r="BI397"/>
      <c r="BJ397" t="s">
        <v>4592</v>
      </c>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t="s">
        <v>4593</v>
      </c>
      <c r="CT397"/>
      <c r="CU397"/>
      <c r="CV397"/>
      <c r="CW397"/>
      <c r="CX397"/>
      <c r="CY397"/>
      <c r="CZ397"/>
      <c r="DA397"/>
      <c r="DB397"/>
      <c r="DC397"/>
      <c r="DD397"/>
      <c r="DE397"/>
      <c r="DF397"/>
      <c r="DG397"/>
      <c r="DH397"/>
      <c r="DI397"/>
      <c r="DJ397"/>
      <c r="DK397"/>
      <c r="DL397"/>
      <c r="DM397"/>
      <c r="DN397"/>
      <c r="DO397"/>
      <c r="DP397"/>
    </row>
    <row r="398" spans="33:120" ht="16.5" hidden="1" customHeight="1">
      <c r="AG398"/>
      <c r="AH398" s="138"/>
      <c r="AI398" s="138"/>
      <c r="AJ398" s="138"/>
      <c r="AK398" s="138"/>
      <c r="AL398" s="142" t="str">
        <f t="shared" si="12"/>
        <v/>
      </c>
      <c r="AM398" s="142" t="str">
        <f t="shared" si="13"/>
        <v/>
      </c>
      <c r="AN398"/>
      <c r="AO398"/>
      <c r="AP398">
        <v>396</v>
      </c>
      <c r="AQ398"/>
      <c r="AR398"/>
      <c r="AS398"/>
      <c r="AT398"/>
      <c r="AU398"/>
      <c r="AV398"/>
      <c r="AW398"/>
      <c r="AX398"/>
      <c r="AY398"/>
      <c r="AZ398"/>
      <c r="BA398"/>
      <c r="BB398"/>
      <c r="BC398"/>
      <c r="BD398"/>
      <c r="BE398"/>
      <c r="BF398"/>
      <c r="BG398"/>
      <c r="BH398"/>
      <c r="BI398"/>
      <c r="BJ398" t="s">
        <v>4594</v>
      </c>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t="s">
        <v>4595</v>
      </c>
      <c r="CT398"/>
      <c r="CU398"/>
      <c r="CV398"/>
      <c r="CW398"/>
      <c r="CX398"/>
      <c r="CY398"/>
      <c r="CZ398"/>
      <c r="DA398"/>
      <c r="DB398"/>
      <c r="DC398"/>
      <c r="DD398"/>
      <c r="DE398"/>
      <c r="DF398"/>
      <c r="DG398"/>
      <c r="DH398"/>
      <c r="DI398"/>
      <c r="DJ398"/>
      <c r="DK398"/>
      <c r="DL398"/>
      <c r="DM398"/>
      <c r="DN398"/>
      <c r="DO398"/>
      <c r="DP398"/>
    </row>
    <row r="399" spans="33:120" ht="16.5" hidden="1" customHeight="1">
      <c r="AG399"/>
      <c r="AH399" s="138"/>
      <c r="AI399" s="138"/>
      <c r="AJ399" s="138"/>
      <c r="AK399" s="138"/>
      <c r="AL399" s="142" t="str">
        <f t="shared" si="12"/>
        <v/>
      </c>
      <c r="AM399" s="142" t="str">
        <f t="shared" si="13"/>
        <v/>
      </c>
      <c r="AN399"/>
      <c r="AO399"/>
      <c r="AP399">
        <v>397</v>
      </c>
      <c r="AQ399"/>
      <c r="AR399"/>
      <c r="AS399"/>
      <c r="AT399"/>
      <c r="AU399"/>
      <c r="AV399"/>
      <c r="AW399"/>
      <c r="AX399"/>
      <c r="AY399"/>
      <c r="AZ399"/>
      <c r="BA399"/>
      <c r="BB399"/>
      <c r="BC399"/>
      <c r="BD399"/>
      <c r="BE399"/>
      <c r="BF399"/>
      <c r="BG399"/>
      <c r="BH399"/>
      <c r="BI399"/>
      <c r="BJ399" t="s">
        <v>4596</v>
      </c>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t="s">
        <v>4597</v>
      </c>
      <c r="CT399"/>
      <c r="CU399"/>
      <c r="CV399"/>
      <c r="CW399"/>
      <c r="CX399"/>
      <c r="CY399"/>
      <c r="CZ399"/>
      <c r="DA399"/>
      <c r="DB399"/>
      <c r="DC399"/>
      <c r="DD399"/>
      <c r="DE399"/>
      <c r="DF399"/>
      <c r="DG399"/>
      <c r="DH399"/>
      <c r="DI399"/>
      <c r="DJ399"/>
      <c r="DK399"/>
      <c r="DL399"/>
      <c r="DM399"/>
      <c r="DN399"/>
      <c r="DO399"/>
      <c r="DP399"/>
    </row>
    <row r="400" spans="33:120" ht="16.5" hidden="1" customHeight="1">
      <c r="AG400"/>
      <c r="AH400" s="138"/>
      <c r="AI400" s="138"/>
      <c r="AJ400" s="138"/>
      <c r="AK400" s="138"/>
      <c r="AL400" s="142" t="str">
        <f t="shared" si="12"/>
        <v/>
      </c>
      <c r="AM400" s="142" t="str">
        <f t="shared" si="13"/>
        <v/>
      </c>
      <c r="AN400"/>
      <c r="AO400"/>
      <c r="AP400">
        <v>398</v>
      </c>
      <c r="AQ400"/>
      <c r="AR400"/>
      <c r="AS400"/>
      <c r="AT400"/>
      <c r="AU400"/>
      <c r="AV400"/>
      <c r="AW400"/>
      <c r="AX400"/>
      <c r="AY400"/>
      <c r="AZ400"/>
      <c r="BA400"/>
      <c r="BB400"/>
      <c r="BC400"/>
      <c r="BD400"/>
      <c r="BE400"/>
      <c r="BF400"/>
      <c r="BG400"/>
      <c r="BH400"/>
      <c r="BI400"/>
      <c r="BJ400" t="s">
        <v>4598</v>
      </c>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t="s">
        <v>4599</v>
      </c>
      <c r="CT400"/>
      <c r="CU400"/>
      <c r="CV400"/>
      <c r="CW400"/>
      <c r="CX400"/>
      <c r="CY400"/>
      <c r="CZ400"/>
      <c r="DA400"/>
      <c r="DB400"/>
      <c r="DC400"/>
      <c r="DD400"/>
      <c r="DE400"/>
      <c r="DF400"/>
      <c r="DG400"/>
      <c r="DH400"/>
      <c r="DI400"/>
      <c r="DJ400"/>
      <c r="DK400"/>
      <c r="DL400"/>
      <c r="DM400"/>
      <c r="DN400"/>
      <c r="DO400"/>
      <c r="DP400"/>
    </row>
    <row r="401" spans="33:120" ht="16.5" hidden="1" customHeight="1">
      <c r="AG401"/>
      <c r="AH401" s="138"/>
      <c r="AI401" s="138"/>
      <c r="AJ401" s="138"/>
      <c r="AK401" s="138"/>
      <c r="AL401" s="142" t="str">
        <f t="shared" si="12"/>
        <v/>
      </c>
      <c r="AM401" s="142" t="str">
        <f t="shared" si="13"/>
        <v/>
      </c>
      <c r="AN401"/>
      <c r="AO401"/>
      <c r="AP401">
        <v>399</v>
      </c>
      <c r="AQ401"/>
      <c r="AR401"/>
      <c r="AS401"/>
      <c r="AT401"/>
      <c r="AU401"/>
      <c r="AV401"/>
      <c r="AW401"/>
      <c r="AX401"/>
      <c r="AY401"/>
      <c r="AZ401"/>
      <c r="BA401"/>
      <c r="BB401"/>
      <c r="BC401"/>
      <c r="BD401"/>
      <c r="BE401"/>
      <c r="BF401"/>
      <c r="BG401"/>
      <c r="BH401"/>
      <c r="BI401"/>
      <c r="BJ401" t="s">
        <v>4600</v>
      </c>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t="s">
        <v>4601</v>
      </c>
      <c r="CT401"/>
      <c r="CU401"/>
      <c r="CV401"/>
      <c r="CW401"/>
      <c r="CX401"/>
      <c r="CY401"/>
      <c r="CZ401"/>
      <c r="DA401"/>
      <c r="DB401"/>
      <c r="DC401"/>
      <c r="DD401"/>
      <c r="DE401"/>
      <c r="DF401"/>
      <c r="DG401"/>
      <c r="DH401"/>
      <c r="DI401"/>
      <c r="DJ401"/>
      <c r="DK401"/>
      <c r="DL401"/>
      <c r="DM401"/>
      <c r="DN401"/>
      <c r="DO401"/>
      <c r="DP401"/>
    </row>
    <row r="402" spans="33:120" ht="16.5" hidden="1" customHeight="1">
      <c r="AG402"/>
      <c r="AH402" s="138"/>
      <c r="AI402" s="138"/>
      <c r="AJ402" s="138"/>
      <c r="AK402" s="138"/>
      <c r="AL402" s="142" t="str">
        <f t="shared" si="12"/>
        <v/>
      </c>
      <c r="AM402" s="142" t="str">
        <f t="shared" si="13"/>
        <v/>
      </c>
      <c r="AN402"/>
      <c r="AO402"/>
      <c r="AP402">
        <v>400</v>
      </c>
      <c r="AQ402"/>
      <c r="AR402"/>
      <c r="AS402"/>
      <c r="AT402"/>
      <c r="AU402"/>
      <c r="AV402"/>
      <c r="AW402"/>
      <c r="AX402"/>
      <c r="AY402"/>
      <c r="AZ402"/>
      <c r="BA402"/>
      <c r="BB402"/>
      <c r="BC402"/>
      <c r="BD402"/>
      <c r="BE402"/>
      <c r="BF402"/>
      <c r="BG402"/>
      <c r="BH402"/>
      <c r="BI402"/>
      <c r="BJ402" t="s">
        <v>4602</v>
      </c>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t="s">
        <v>4603</v>
      </c>
      <c r="CT402"/>
      <c r="CU402"/>
      <c r="CV402"/>
      <c r="CW402"/>
      <c r="CX402"/>
      <c r="CY402"/>
      <c r="CZ402"/>
      <c r="DA402"/>
      <c r="DB402"/>
      <c r="DC402"/>
      <c r="DD402"/>
      <c r="DE402"/>
      <c r="DF402"/>
      <c r="DG402"/>
      <c r="DH402"/>
      <c r="DI402"/>
      <c r="DJ402"/>
      <c r="DK402"/>
      <c r="DL402"/>
      <c r="DM402"/>
      <c r="DN402"/>
      <c r="DO402"/>
      <c r="DP402"/>
    </row>
    <row r="403" spans="33:120" ht="16.5" hidden="1" customHeight="1">
      <c r="AG403"/>
      <c r="AH403" s="138"/>
      <c r="AI403" s="138"/>
      <c r="AJ403" s="138"/>
      <c r="AK403" s="138"/>
      <c r="AL403" s="142" t="str">
        <f t="shared" si="12"/>
        <v/>
      </c>
      <c r="AM403" s="142" t="str">
        <f t="shared" si="13"/>
        <v/>
      </c>
      <c r="AN403"/>
      <c r="AO403"/>
      <c r="AP403">
        <v>401</v>
      </c>
      <c r="AQ403"/>
      <c r="AR403"/>
      <c r="AS403"/>
      <c r="AT403"/>
      <c r="AU403"/>
      <c r="AV403"/>
      <c r="AW403"/>
      <c r="AX403"/>
      <c r="AY403"/>
      <c r="AZ403"/>
      <c r="BA403"/>
      <c r="BB403"/>
      <c r="BC403"/>
      <c r="BD403"/>
      <c r="BE403"/>
      <c r="BF403"/>
      <c r="BG403"/>
      <c r="BH403"/>
      <c r="BI403"/>
      <c r="BJ403" t="s">
        <v>4604</v>
      </c>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t="s">
        <v>4605</v>
      </c>
      <c r="CT403"/>
      <c r="CU403"/>
      <c r="CV403"/>
      <c r="CW403"/>
      <c r="CX403"/>
      <c r="CY403"/>
      <c r="CZ403"/>
      <c r="DA403"/>
      <c r="DB403"/>
      <c r="DC403"/>
      <c r="DD403"/>
      <c r="DE403"/>
      <c r="DF403"/>
      <c r="DG403"/>
      <c r="DH403"/>
      <c r="DI403"/>
      <c r="DJ403"/>
      <c r="DK403"/>
      <c r="DL403"/>
      <c r="DM403"/>
      <c r="DN403"/>
      <c r="DO403"/>
      <c r="DP403"/>
    </row>
    <row r="404" spans="33:120" ht="16.5" hidden="1" customHeight="1">
      <c r="AG404"/>
      <c r="AH404" s="138"/>
      <c r="AI404" s="138"/>
      <c r="AJ404" s="138"/>
      <c r="AK404" s="138"/>
      <c r="AL404" s="142" t="str">
        <f t="shared" si="12"/>
        <v/>
      </c>
      <c r="AM404" s="142" t="str">
        <f t="shared" si="13"/>
        <v/>
      </c>
      <c r="AN404"/>
      <c r="AO404"/>
      <c r="AP404">
        <v>402</v>
      </c>
      <c r="AQ404"/>
      <c r="AR404"/>
      <c r="AS404"/>
      <c r="AT404"/>
      <c r="AU404"/>
      <c r="AV404"/>
      <c r="AW404"/>
      <c r="AX404"/>
      <c r="AY404"/>
      <c r="AZ404"/>
      <c r="BA404"/>
      <c r="BB404"/>
      <c r="BC404"/>
      <c r="BD404"/>
      <c r="BE404"/>
      <c r="BF404"/>
      <c r="BG404"/>
      <c r="BH404"/>
      <c r="BI404"/>
      <c r="BJ404" t="s">
        <v>4606</v>
      </c>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t="s">
        <v>4607</v>
      </c>
      <c r="CT404"/>
      <c r="CU404"/>
      <c r="CV404"/>
      <c r="CW404"/>
      <c r="CX404"/>
      <c r="CY404"/>
      <c r="CZ404"/>
      <c r="DA404"/>
      <c r="DB404"/>
      <c r="DC404"/>
      <c r="DD404"/>
      <c r="DE404"/>
      <c r="DF404"/>
      <c r="DG404"/>
      <c r="DH404"/>
      <c r="DI404"/>
      <c r="DJ404"/>
      <c r="DK404"/>
      <c r="DL404"/>
      <c r="DM404"/>
      <c r="DN404"/>
      <c r="DO404"/>
      <c r="DP404"/>
    </row>
    <row r="405" spans="33:120" ht="16.5" hidden="1" customHeight="1">
      <c r="AG405"/>
      <c r="AH405" s="138"/>
      <c r="AI405" s="138"/>
      <c r="AJ405" s="138"/>
      <c r="AK405" s="138"/>
      <c r="AL405" s="142" t="str">
        <f t="shared" si="12"/>
        <v/>
      </c>
      <c r="AM405" s="142" t="str">
        <f t="shared" si="13"/>
        <v/>
      </c>
      <c r="AN405"/>
      <c r="AO405"/>
      <c r="AP405">
        <v>403</v>
      </c>
      <c r="AQ405"/>
      <c r="AR405"/>
      <c r="AS405"/>
      <c r="AT405"/>
      <c r="AU405"/>
      <c r="AV405"/>
      <c r="AW405"/>
      <c r="AX405"/>
      <c r="AY405"/>
      <c r="AZ405"/>
      <c r="BA405"/>
      <c r="BB405"/>
      <c r="BC405"/>
      <c r="BD405"/>
      <c r="BE405"/>
      <c r="BF405"/>
      <c r="BG405"/>
      <c r="BH405"/>
      <c r="BI405"/>
      <c r="BJ405" t="s">
        <v>4608</v>
      </c>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t="s">
        <v>4609</v>
      </c>
      <c r="CT405"/>
      <c r="CU405"/>
      <c r="CV405"/>
      <c r="CW405"/>
      <c r="CX405"/>
      <c r="CY405"/>
      <c r="CZ405"/>
      <c r="DA405"/>
      <c r="DB405"/>
      <c r="DC405"/>
      <c r="DD405"/>
      <c r="DE405"/>
      <c r="DF405"/>
      <c r="DG405"/>
      <c r="DH405"/>
      <c r="DI405"/>
      <c r="DJ405"/>
      <c r="DK405"/>
      <c r="DL405"/>
      <c r="DM405"/>
      <c r="DN405"/>
      <c r="DO405"/>
      <c r="DP405"/>
    </row>
    <row r="406" spans="33:120" ht="16.5" hidden="1" customHeight="1">
      <c r="AG406"/>
      <c r="AH406" s="138"/>
      <c r="AI406" s="138"/>
      <c r="AJ406" s="138"/>
      <c r="AK406" s="138"/>
      <c r="AL406" s="142" t="str">
        <f t="shared" si="12"/>
        <v/>
      </c>
      <c r="AM406" s="142" t="str">
        <f t="shared" si="13"/>
        <v/>
      </c>
      <c r="AN406"/>
      <c r="AO406"/>
      <c r="AP406">
        <v>404</v>
      </c>
      <c r="AQ406"/>
      <c r="AR406"/>
      <c r="AS406"/>
      <c r="AT406"/>
      <c r="AU406"/>
      <c r="AV406"/>
      <c r="AW406"/>
      <c r="AX406"/>
      <c r="AY406"/>
      <c r="AZ406"/>
      <c r="BA406"/>
      <c r="BB406"/>
      <c r="BC406"/>
      <c r="BD406"/>
      <c r="BE406"/>
      <c r="BF406"/>
      <c r="BG406"/>
      <c r="BH406"/>
      <c r="BI406"/>
      <c r="BJ406" t="s">
        <v>4610</v>
      </c>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t="s">
        <v>4611</v>
      </c>
      <c r="CT406"/>
      <c r="CU406"/>
      <c r="CV406"/>
      <c r="CW406"/>
      <c r="CX406"/>
      <c r="CY406"/>
      <c r="CZ406"/>
      <c r="DA406"/>
      <c r="DB406"/>
      <c r="DC406"/>
      <c r="DD406"/>
      <c r="DE406"/>
      <c r="DF406"/>
      <c r="DG406"/>
      <c r="DH406"/>
      <c r="DI406"/>
      <c r="DJ406"/>
      <c r="DK406"/>
      <c r="DL406"/>
      <c r="DM406"/>
      <c r="DN406"/>
      <c r="DO406"/>
      <c r="DP406"/>
    </row>
    <row r="407" spans="33:120" ht="16.5" hidden="1" customHeight="1">
      <c r="AG407"/>
      <c r="AH407" s="138"/>
      <c r="AI407" s="138"/>
      <c r="AJ407" s="138"/>
      <c r="AK407" s="138"/>
      <c r="AL407" s="142" t="str">
        <f t="shared" si="12"/>
        <v/>
      </c>
      <c r="AM407" s="142" t="str">
        <f t="shared" si="13"/>
        <v/>
      </c>
      <c r="AN407"/>
      <c r="AO407"/>
      <c r="AP407">
        <v>405</v>
      </c>
      <c r="AQ407"/>
      <c r="AR407"/>
      <c r="AS407"/>
      <c r="AT407"/>
      <c r="AU407"/>
      <c r="AV407"/>
      <c r="AW407"/>
      <c r="AX407"/>
      <c r="AY407"/>
      <c r="AZ407"/>
      <c r="BA407"/>
      <c r="BB407"/>
      <c r="BC407"/>
      <c r="BD407"/>
      <c r="BE407"/>
      <c r="BF407"/>
      <c r="BG407"/>
      <c r="BH407"/>
      <c r="BI407"/>
      <c r="BJ407" t="s">
        <v>4612</v>
      </c>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t="s">
        <v>4613</v>
      </c>
      <c r="CT407"/>
      <c r="CU407"/>
      <c r="CV407"/>
      <c r="CW407"/>
      <c r="CX407"/>
      <c r="CY407"/>
      <c r="CZ407"/>
      <c r="DA407"/>
      <c r="DB407"/>
      <c r="DC407"/>
      <c r="DD407"/>
      <c r="DE407"/>
      <c r="DF407"/>
      <c r="DG407"/>
      <c r="DH407"/>
      <c r="DI407"/>
      <c r="DJ407"/>
      <c r="DK407"/>
      <c r="DL407"/>
      <c r="DM407"/>
      <c r="DN407"/>
      <c r="DO407"/>
      <c r="DP407"/>
    </row>
    <row r="408" spans="33:120" ht="16.5" hidden="1" customHeight="1">
      <c r="AG408"/>
      <c r="AH408" s="138"/>
      <c r="AI408" s="138"/>
      <c r="AJ408" s="138"/>
      <c r="AK408" s="138"/>
      <c r="AL408" s="142" t="str">
        <f t="shared" si="12"/>
        <v/>
      </c>
      <c r="AM408" s="142" t="str">
        <f t="shared" si="13"/>
        <v/>
      </c>
      <c r="AN408"/>
      <c r="AO408"/>
      <c r="AP408">
        <v>406</v>
      </c>
      <c r="AQ408"/>
      <c r="AR408"/>
      <c r="AS408"/>
      <c r="AT408"/>
      <c r="AU408"/>
      <c r="AV408"/>
      <c r="AW408"/>
      <c r="AX408"/>
      <c r="AY408"/>
      <c r="AZ408"/>
      <c r="BA408"/>
      <c r="BB408"/>
      <c r="BC408"/>
      <c r="BD408"/>
      <c r="BE408"/>
      <c r="BF408"/>
      <c r="BG408"/>
      <c r="BH408"/>
      <c r="BI408"/>
      <c r="BJ408" t="s">
        <v>4614</v>
      </c>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t="s">
        <v>4615</v>
      </c>
      <c r="CT408"/>
      <c r="CU408"/>
      <c r="CV408"/>
      <c r="CW408"/>
      <c r="CX408"/>
      <c r="CY408"/>
      <c r="CZ408"/>
      <c r="DA408"/>
      <c r="DB408"/>
      <c r="DC408"/>
      <c r="DD408"/>
      <c r="DE408"/>
      <c r="DF408"/>
      <c r="DG408"/>
      <c r="DH408"/>
      <c r="DI408"/>
      <c r="DJ408"/>
      <c r="DK408"/>
      <c r="DL408"/>
      <c r="DM408"/>
      <c r="DN408"/>
      <c r="DO408"/>
      <c r="DP408"/>
    </row>
    <row r="409" spans="33:120" ht="16.5" hidden="1" customHeight="1">
      <c r="AG409"/>
      <c r="AH409" s="138"/>
      <c r="AI409" s="138"/>
      <c r="AJ409" s="138"/>
      <c r="AK409" s="138"/>
      <c r="AL409" s="142" t="str">
        <f t="shared" si="12"/>
        <v/>
      </c>
      <c r="AM409" s="142" t="str">
        <f t="shared" si="13"/>
        <v/>
      </c>
      <c r="AN409"/>
      <c r="AO409"/>
      <c r="AP409">
        <v>407</v>
      </c>
      <c r="AQ409"/>
      <c r="AR409"/>
      <c r="AS409"/>
      <c r="AT409"/>
      <c r="AU409"/>
      <c r="AV409"/>
      <c r="AW409"/>
      <c r="AX409"/>
      <c r="AY409"/>
      <c r="AZ409"/>
      <c r="BA409"/>
      <c r="BB409"/>
      <c r="BC409"/>
      <c r="BD409"/>
      <c r="BE409"/>
      <c r="BF409"/>
      <c r="BG409"/>
      <c r="BH409"/>
      <c r="BI409"/>
      <c r="BJ409" t="s">
        <v>4616</v>
      </c>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t="s">
        <v>4617</v>
      </c>
      <c r="CT409"/>
      <c r="CU409"/>
      <c r="CV409"/>
      <c r="CW409"/>
      <c r="CX409"/>
      <c r="CY409"/>
      <c r="CZ409"/>
      <c r="DA409"/>
      <c r="DB409"/>
      <c r="DC409"/>
      <c r="DD409"/>
      <c r="DE409"/>
      <c r="DF409"/>
      <c r="DG409"/>
      <c r="DH409"/>
      <c r="DI409"/>
      <c r="DJ409"/>
      <c r="DK409"/>
      <c r="DL409"/>
      <c r="DM409"/>
      <c r="DN409"/>
      <c r="DO409"/>
      <c r="DP409"/>
    </row>
    <row r="410" spans="33:120" ht="16.5" hidden="1" customHeight="1">
      <c r="AG410"/>
      <c r="AH410" s="138"/>
      <c r="AI410" s="138"/>
      <c r="AJ410" s="138"/>
      <c r="AK410" s="138"/>
      <c r="AL410" s="142" t="str">
        <f t="shared" si="12"/>
        <v/>
      </c>
      <c r="AM410" s="142" t="str">
        <f t="shared" si="13"/>
        <v/>
      </c>
      <c r="AN410"/>
      <c r="AO410"/>
      <c r="AP410">
        <v>408</v>
      </c>
      <c r="AQ410"/>
      <c r="AR410"/>
      <c r="AS410"/>
      <c r="AT410"/>
      <c r="AU410"/>
      <c r="AV410"/>
      <c r="AW410"/>
      <c r="AX410"/>
      <c r="AY410"/>
      <c r="AZ410"/>
      <c r="BA410"/>
      <c r="BB410"/>
      <c r="BC410"/>
      <c r="BD410"/>
      <c r="BE410"/>
      <c r="BF410"/>
      <c r="BG410"/>
      <c r="BH410"/>
      <c r="BI410"/>
      <c r="BJ410" t="s">
        <v>4618</v>
      </c>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t="s">
        <v>4619</v>
      </c>
      <c r="CT410"/>
      <c r="CU410"/>
      <c r="CV410"/>
      <c r="CW410"/>
      <c r="CX410"/>
      <c r="CY410"/>
      <c r="CZ410"/>
      <c r="DA410"/>
      <c r="DB410"/>
      <c r="DC410"/>
      <c r="DD410"/>
      <c r="DE410"/>
      <c r="DF410"/>
      <c r="DG410"/>
      <c r="DH410"/>
      <c r="DI410"/>
      <c r="DJ410"/>
      <c r="DK410"/>
      <c r="DL410"/>
      <c r="DM410"/>
      <c r="DN410"/>
      <c r="DO410"/>
      <c r="DP410"/>
    </row>
    <row r="411" spans="33:120" ht="16.5" hidden="1" customHeight="1">
      <c r="AG411"/>
      <c r="AH411" s="138"/>
      <c r="AI411" s="138"/>
      <c r="AJ411" s="138"/>
      <c r="AK411" s="138"/>
      <c r="AL411" s="142" t="str">
        <f t="shared" si="12"/>
        <v/>
      </c>
      <c r="AM411" s="142" t="str">
        <f t="shared" si="13"/>
        <v/>
      </c>
      <c r="AN411"/>
      <c r="AO411"/>
      <c r="AP411">
        <v>409</v>
      </c>
      <c r="AQ411"/>
      <c r="AR411"/>
      <c r="AS411"/>
      <c r="AT411"/>
      <c r="AU411"/>
      <c r="AV411"/>
      <c r="AW411"/>
      <c r="AX411"/>
      <c r="AY411"/>
      <c r="AZ411"/>
      <c r="BA411"/>
      <c r="BB411"/>
      <c r="BC411"/>
      <c r="BD411"/>
      <c r="BE411"/>
      <c r="BF411"/>
      <c r="BG411"/>
      <c r="BH411"/>
      <c r="BI411"/>
      <c r="BJ411" t="s">
        <v>4620</v>
      </c>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t="s">
        <v>4621</v>
      </c>
      <c r="CT411"/>
      <c r="CU411"/>
      <c r="CV411"/>
      <c r="CW411"/>
      <c r="CX411"/>
      <c r="CY411"/>
      <c r="CZ411"/>
      <c r="DA411"/>
      <c r="DB411"/>
      <c r="DC411"/>
      <c r="DD411"/>
      <c r="DE411"/>
      <c r="DF411"/>
      <c r="DG411"/>
      <c r="DH411"/>
      <c r="DI411"/>
      <c r="DJ411"/>
      <c r="DK411"/>
      <c r="DL411"/>
      <c r="DM411"/>
      <c r="DN411"/>
      <c r="DO411"/>
      <c r="DP411"/>
    </row>
    <row r="412" spans="33:120" ht="16.5" hidden="1" customHeight="1">
      <c r="AG412"/>
      <c r="AH412" s="138"/>
      <c r="AI412" s="138"/>
      <c r="AJ412" s="138"/>
      <c r="AK412" s="138"/>
      <c r="AL412" s="142" t="str">
        <f t="shared" si="12"/>
        <v/>
      </c>
      <c r="AM412" s="142" t="str">
        <f t="shared" si="13"/>
        <v/>
      </c>
      <c r="AN412"/>
      <c r="AO412"/>
      <c r="AP412">
        <v>410</v>
      </c>
      <c r="AQ412"/>
      <c r="AR412"/>
      <c r="AS412"/>
      <c r="AT412"/>
      <c r="AU412"/>
      <c r="AV412"/>
      <c r="AW412"/>
      <c r="AX412"/>
      <c r="AY412"/>
      <c r="AZ412"/>
      <c r="BA412"/>
      <c r="BB412"/>
      <c r="BC412"/>
      <c r="BD412"/>
      <c r="BE412"/>
      <c r="BF412"/>
      <c r="BG412"/>
      <c r="BH412"/>
      <c r="BI412"/>
      <c r="BJ412" t="s">
        <v>4622</v>
      </c>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t="s">
        <v>4623</v>
      </c>
      <c r="CT412"/>
      <c r="CU412"/>
      <c r="CV412"/>
      <c r="CW412"/>
      <c r="CX412"/>
      <c r="CY412"/>
      <c r="CZ412"/>
      <c r="DA412"/>
      <c r="DB412"/>
      <c r="DC412"/>
      <c r="DD412"/>
      <c r="DE412"/>
      <c r="DF412"/>
      <c r="DG412"/>
      <c r="DH412"/>
      <c r="DI412"/>
      <c r="DJ412"/>
      <c r="DK412"/>
      <c r="DL412"/>
      <c r="DM412"/>
      <c r="DN412"/>
      <c r="DO412"/>
      <c r="DP412"/>
    </row>
    <row r="413" spans="33:120" ht="16.5" hidden="1" customHeight="1">
      <c r="AG413"/>
      <c r="AH413" s="138"/>
      <c r="AI413" s="138"/>
      <c r="AJ413" s="138"/>
      <c r="AK413" s="138"/>
      <c r="AL413" s="142" t="str">
        <f t="shared" si="12"/>
        <v/>
      </c>
      <c r="AM413" s="142" t="str">
        <f t="shared" si="13"/>
        <v/>
      </c>
      <c r="AN413"/>
      <c r="AO413"/>
      <c r="AP413">
        <v>411</v>
      </c>
      <c r="AQ413"/>
      <c r="AR413"/>
      <c r="AS413"/>
      <c r="AT413"/>
      <c r="AU413"/>
      <c r="AV413"/>
      <c r="AW413"/>
      <c r="AX413"/>
      <c r="AY413"/>
      <c r="AZ413"/>
      <c r="BA413"/>
      <c r="BB413"/>
      <c r="BC413"/>
      <c r="BD413"/>
      <c r="BE413"/>
      <c r="BF413"/>
      <c r="BG413"/>
      <c r="BH413"/>
      <c r="BI413"/>
      <c r="BJ413" t="s">
        <v>4624</v>
      </c>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t="s">
        <v>4625</v>
      </c>
      <c r="CT413"/>
      <c r="CU413"/>
      <c r="CV413"/>
      <c r="CW413"/>
      <c r="CX413"/>
      <c r="CY413"/>
      <c r="CZ413"/>
      <c r="DA413"/>
      <c r="DB413"/>
      <c r="DC413"/>
      <c r="DD413"/>
      <c r="DE413"/>
      <c r="DF413"/>
      <c r="DG413"/>
      <c r="DH413"/>
      <c r="DI413"/>
      <c r="DJ413"/>
      <c r="DK413"/>
      <c r="DL413"/>
      <c r="DM413"/>
      <c r="DN413"/>
      <c r="DO413"/>
      <c r="DP413"/>
    </row>
    <row r="414" spans="33:120" ht="16.5" hidden="1" customHeight="1">
      <c r="AG414"/>
      <c r="AH414" s="138"/>
      <c r="AI414" s="138"/>
      <c r="AJ414" s="138"/>
      <c r="AK414" s="138"/>
      <c r="AL414" s="142" t="str">
        <f t="shared" si="12"/>
        <v/>
      </c>
      <c r="AM414" s="142" t="str">
        <f t="shared" si="13"/>
        <v/>
      </c>
      <c r="AN414"/>
      <c r="AO414"/>
      <c r="AP414">
        <v>412</v>
      </c>
      <c r="AQ414"/>
      <c r="AR414"/>
      <c r="AS414"/>
      <c r="AT414"/>
      <c r="AU414"/>
      <c r="AV414"/>
      <c r="AW414"/>
      <c r="AX414"/>
      <c r="AY414"/>
      <c r="AZ414"/>
      <c r="BA414"/>
      <c r="BB414"/>
      <c r="BC414"/>
      <c r="BD414"/>
      <c r="BE414"/>
      <c r="BF414"/>
      <c r="BG414"/>
      <c r="BH414"/>
      <c r="BI414"/>
      <c r="BJ414" t="s">
        <v>4626</v>
      </c>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t="s">
        <v>4627</v>
      </c>
      <c r="CT414"/>
      <c r="CU414"/>
      <c r="CV414"/>
      <c r="CW414"/>
      <c r="CX414"/>
      <c r="CY414"/>
      <c r="CZ414"/>
      <c r="DA414"/>
      <c r="DB414"/>
      <c r="DC414"/>
      <c r="DD414"/>
      <c r="DE414"/>
      <c r="DF414"/>
      <c r="DG414"/>
      <c r="DH414"/>
      <c r="DI414"/>
      <c r="DJ414"/>
      <c r="DK414"/>
      <c r="DL414"/>
      <c r="DM414"/>
      <c r="DN414"/>
      <c r="DO414"/>
      <c r="DP414"/>
    </row>
    <row r="415" spans="33:120" ht="16.5" hidden="1" customHeight="1">
      <c r="AG415"/>
      <c r="AH415" s="138"/>
      <c r="AI415" s="138"/>
      <c r="AJ415" s="138"/>
      <c r="AK415" s="138"/>
      <c r="AL415" s="142" t="str">
        <f t="shared" si="12"/>
        <v/>
      </c>
      <c r="AM415" s="142" t="str">
        <f t="shared" si="13"/>
        <v/>
      </c>
      <c r="AN415"/>
      <c r="AO415"/>
      <c r="AP415">
        <v>413</v>
      </c>
      <c r="AQ415"/>
      <c r="AR415"/>
      <c r="AS415"/>
      <c r="AT415"/>
      <c r="AU415"/>
      <c r="AV415"/>
      <c r="AW415"/>
      <c r="AX415"/>
      <c r="AY415"/>
      <c r="AZ415"/>
      <c r="BA415"/>
      <c r="BB415"/>
      <c r="BC415"/>
      <c r="BD415"/>
      <c r="BE415"/>
      <c r="BF415"/>
      <c r="BG415"/>
      <c r="BH415"/>
      <c r="BI415"/>
      <c r="BJ415" t="s">
        <v>4628</v>
      </c>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t="s">
        <v>4629</v>
      </c>
      <c r="CT415"/>
      <c r="CU415"/>
      <c r="CV415"/>
      <c r="CW415"/>
      <c r="CX415"/>
      <c r="CY415"/>
      <c r="CZ415"/>
      <c r="DA415"/>
      <c r="DB415"/>
      <c r="DC415"/>
      <c r="DD415"/>
      <c r="DE415"/>
      <c r="DF415"/>
      <c r="DG415"/>
      <c r="DH415"/>
      <c r="DI415"/>
      <c r="DJ415"/>
      <c r="DK415"/>
      <c r="DL415"/>
      <c r="DM415"/>
      <c r="DN415"/>
      <c r="DO415"/>
      <c r="DP415"/>
    </row>
    <row r="416" spans="33:120" ht="16.5" hidden="1" customHeight="1">
      <c r="AG416"/>
      <c r="AH416" s="138"/>
      <c r="AI416" s="138"/>
      <c r="AJ416" s="138"/>
      <c r="AK416" s="138"/>
      <c r="AL416" s="142" t="str">
        <f t="shared" si="12"/>
        <v/>
      </c>
      <c r="AM416" s="142" t="str">
        <f t="shared" si="13"/>
        <v/>
      </c>
      <c r="AN416"/>
      <c r="AO416"/>
      <c r="AP416">
        <v>414</v>
      </c>
      <c r="AQ416"/>
      <c r="AR416"/>
      <c r="AS416"/>
      <c r="AT416"/>
      <c r="AU416"/>
      <c r="AV416"/>
      <c r="AW416"/>
      <c r="AX416"/>
      <c r="AY416"/>
      <c r="AZ416"/>
      <c r="BA416"/>
      <c r="BB416"/>
      <c r="BC416"/>
      <c r="BD416"/>
      <c r="BE416"/>
      <c r="BF416"/>
      <c r="BG416"/>
      <c r="BH416"/>
      <c r="BI416"/>
      <c r="BJ416" t="s">
        <v>4630</v>
      </c>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t="s">
        <v>4631</v>
      </c>
      <c r="CT416"/>
      <c r="CU416"/>
      <c r="CV416"/>
      <c r="CW416"/>
      <c r="CX416"/>
      <c r="CY416"/>
      <c r="CZ416"/>
      <c r="DA416"/>
      <c r="DB416"/>
      <c r="DC416"/>
      <c r="DD416"/>
      <c r="DE416"/>
      <c r="DF416"/>
      <c r="DG416"/>
      <c r="DH416"/>
      <c r="DI416"/>
      <c r="DJ416"/>
      <c r="DK416"/>
      <c r="DL416"/>
      <c r="DM416"/>
      <c r="DN416"/>
      <c r="DO416"/>
      <c r="DP416"/>
    </row>
    <row r="417" spans="33:120" ht="16.5" hidden="1" customHeight="1">
      <c r="AG417"/>
      <c r="AH417" s="138"/>
      <c r="AI417" s="138"/>
      <c r="AJ417" s="138"/>
      <c r="AK417" s="138"/>
      <c r="AL417" s="142" t="str">
        <f t="shared" si="12"/>
        <v/>
      </c>
      <c r="AM417" s="142" t="str">
        <f t="shared" si="13"/>
        <v/>
      </c>
      <c r="AN417"/>
      <c r="AO417"/>
      <c r="AP417">
        <v>415</v>
      </c>
      <c r="AQ417"/>
      <c r="AR417"/>
      <c r="AS417"/>
      <c r="AT417"/>
      <c r="AU417"/>
      <c r="AV417"/>
      <c r="AW417"/>
      <c r="AX417"/>
      <c r="AY417"/>
      <c r="AZ417"/>
      <c r="BA417"/>
      <c r="BB417"/>
      <c r="BC417"/>
      <c r="BD417"/>
      <c r="BE417"/>
      <c r="BF417"/>
      <c r="BG417"/>
      <c r="BH417"/>
      <c r="BI417"/>
      <c r="BJ417" t="s">
        <v>4632</v>
      </c>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t="s">
        <v>4633</v>
      </c>
      <c r="CT417"/>
      <c r="CU417"/>
      <c r="CV417"/>
      <c r="CW417"/>
      <c r="CX417"/>
      <c r="CY417"/>
      <c r="CZ417"/>
      <c r="DA417"/>
      <c r="DB417"/>
      <c r="DC417"/>
      <c r="DD417"/>
      <c r="DE417"/>
      <c r="DF417"/>
      <c r="DG417"/>
      <c r="DH417"/>
      <c r="DI417"/>
      <c r="DJ417"/>
      <c r="DK417"/>
      <c r="DL417"/>
      <c r="DM417"/>
      <c r="DN417"/>
      <c r="DO417"/>
      <c r="DP417"/>
    </row>
    <row r="418" spans="33:120" ht="16.5" hidden="1" customHeight="1">
      <c r="AG418"/>
      <c r="AH418" s="138"/>
      <c r="AI418" s="138"/>
      <c r="AJ418" s="138"/>
      <c r="AK418" s="138"/>
      <c r="AL418" s="142" t="str">
        <f t="shared" si="12"/>
        <v/>
      </c>
      <c r="AM418" s="142" t="str">
        <f t="shared" si="13"/>
        <v/>
      </c>
      <c r="AN418"/>
      <c r="AO418"/>
      <c r="AP418">
        <v>416</v>
      </c>
      <c r="AQ418"/>
      <c r="AR418"/>
      <c r="AS418"/>
      <c r="AT418"/>
      <c r="AU418"/>
      <c r="AV418"/>
      <c r="AW418"/>
      <c r="AX418"/>
      <c r="AY418"/>
      <c r="AZ418"/>
      <c r="BA418"/>
      <c r="BB418"/>
      <c r="BC418"/>
      <c r="BD418"/>
      <c r="BE418"/>
      <c r="BF418"/>
      <c r="BG418"/>
      <c r="BH418"/>
      <c r="BI418"/>
      <c r="BJ418" t="s">
        <v>4634</v>
      </c>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t="s">
        <v>4635</v>
      </c>
      <c r="CT418"/>
      <c r="CU418"/>
      <c r="CV418"/>
      <c r="CW418"/>
      <c r="CX418"/>
      <c r="CY418"/>
      <c r="CZ418"/>
      <c r="DA418"/>
      <c r="DB418"/>
      <c r="DC418"/>
      <c r="DD418"/>
      <c r="DE418"/>
      <c r="DF418"/>
      <c r="DG418"/>
      <c r="DH418"/>
      <c r="DI418"/>
      <c r="DJ418"/>
      <c r="DK418"/>
      <c r="DL418"/>
      <c r="DM418"/>
      <c r="DN418"/>
      <c r="DO418"/>
      <c r="DP418"/>
    </row>
    <row r="419" spans="33:120" ht="16.5" hidden="1" customHeight="1">
      <c r="AG419"/>
      <c r="AH419" s="138"/>
      <c r="AI419" s="138"/>
      <c r="AJ419" s="138"/>
      <c r="AK419" s="138"/>
      <c r="AL419" s="142" t="str">
        <f t="shared" si="12"/>
        <v/>
      </c>
      <c r="AM419" s="142" t="str">
        <f t="shared" si="13"/>
        <v/>
      </c>
      <c r="AN419"/>
      <c r="AO419"/>
      <c r="AP419">
        <v>417</v>
      </c>
      <c r="AQ419"/>
      <c r="AR419"/>
      <c r="AS419"/>
      <c r="AT419"/>
      <c r="AU419"/>
      <c r="AV419"/>
      <c r="AW419"/>
      <c r="AX419"/>
      <c r="AY419"/>
      <c r="AZ419"/>
      <c r="BA419"/>
      <c r="BB419"/>
      <c r="BC419"/>
      <c r="BD419"/>
      <c r="BE419"/>
      <c r="BF419"/>
      <c r="BG419"/>
      <c r="BH419"/>
      <c r="BI419"/>
      <c r="BJ419" t="s">
        <v>4636</v>
      </c>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t="s">
        <v>4637</v>
      </c>
      <c r="CT419"/>
      <c r="CU419"/>
      <c r="CV419"/>
      <c r="CW419"/>
      <c r="CX419"/>
      <c r="CY419"/>
      <c r="CZ419"/>
      <c r="DA419"/>
      <c r="DB419"/>
      <c r="DC419"/>
      <c r="DD419"/>
      <c r="DE419"/>
      <c r="DF419"/>
      <c r="DG419"/>
      <c r="DH419"/>
      <c r="DI419"/>
      <c r="DJ419"/>
      <c r="DK419"/>
      <c r="DL419"/>
      <c r="DM419"/>
      <c r="DN419"/>
      <c r="DO419"/>
      <c r="DP419"/>
    </row>
    <row r="420" spans="33:120" ht="16.5" hidden="1" customHeight="1">
      <c r="AG420"/>
      <c r="AH420" s="138"/>
      <c r="AI420" s="138"/>
      <c r="AJ420" s="138"/>
      <c r="AK420" s="138"/>
      <c r="AL420" s="142" t="str">
        <f t="shared" si="12"/>
        <v/>
      </c>
      <c r="AM420" s="142" t="str">
        <f t="shared" si="13"/>
        <v/>
      </c>
      <c r="AN420"/>
      <c r="AO420"/>
      <c r="AP420">
        <v>418</v>
      </c>
      <c r="AQ420"/>
      <c r="AR420"/>
      <c r="AS420"/>
      <c r="AT420"/>
      <c r="AU420"/>
      <c r="AV420"/>
      <c r="AW420"/>
      <c r="AX420"/>
      <c r="AY420"/>
      <c r="AZ420"/>
      <c r="BA420"/>
      <c r="BB420"/>
      <c r="BC420"/>
      <c r="BD420"/>
      <c r="BE420"/>
      <c r="BF420"/>
      <c r="BG420"/>
      <c r="BH420"/>
      <c r="BI420"/>
      <c r="BJ420" t="s">
        <v>4638</v>
      </c>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t="s">
        <v>4639</v>
      </c>
      <c r="CT420"/>
      <c r="CU420"/>
      <c r="CV420"/>
      <c r="CW420"/>
      <c r="CX420"/>
      <c r="CY420"/>
      <c r="CZ420"/>
      <c r="DA420"/>
      <c r="DB420"/>
      <c r="DC420"/>
      <c r="DD420"/>
      <c r="DE420"/>
      <c r="DF420"/>
      <c r="DG420"/>
      <c r="DH420"/>
      <c r="DI420"/>
      <c r="DJ420"/>
      <c r="DK420"/>
      <c r="DL420"/>
      <c r="DM420"/>
      <c r="DN420"/>
      <c r="DO420"/>
      <c r="DP420"/>
    </row>
    <row r="421" spans="33:120" ht="16.5" hidden="1" customHeight="1">
      <c r="AG421"/>
      <c r="AH421" s="138"/>
      <c r="AI421" s="138"/>
      <c r="AJ421" s="138"/>
      <c r="AK421" s="138"/>
      <c r="AL421" s="142" t="str">
        <f t="shared" si="12"/>
        <v/>
      </c>
      <c r="AM421" s="142" t="str">
        <f t="shared" si="13"/>
        <v/>
      </c>
      <c r="AN421"/>
      <c r="AO421"/>
      <c r="AP421">
        <v>419</v>
      </c>
      <c r="AQ421"/>
      <c r="AR421"/>
      <c r="AS421"/>
      <c r="AT421"/>
      <c r="AU421"/>
      <c r="AV421"/>
      <c r="AW421"/>
      <c r="AX421"/>
      <c r="AY421"/>
      <c r="AZ421"/>
      <c r="BA421"/>
      <c r="BB421"/>
      <c r="BC421"/>
      <c r="BD421"/>
      <c r="BE421"/>
      <c r="BF421"/>
      <c r="BG421"/>
      <c r="BH421"/>
      <c r="BI421"/>
      <c r="BJ421" t="s">
        <v>4640</v>
      </c>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t="s">
        <v>4641</v>
      </c>
      <c r="CT421"/>
      <c r="CU421"/>
      <c r="CV421"/>
      <c r="CW421"/>
      <c r="CX421"/>
      <c r="CY421"/>
      <c r="CZ421"/>
      <c r="DA421"/>
      <c r="DB421"/>
      <c r="DC421"/>
      <c r="DD421"/>
      <c r="DE421"/>
      <c r="DF421"/>
      <c r="DG421"/>
      <c r="DH421"/>
      <c r="DI421"/>
      <c r="DJ421"/>
      <c r="DK421"/>
      <c r="DL421"/>
      <c r="DM421"/>
      <c r="DN421"/>
      <c r="DO421"/>
      <c r="DP421"/>
    </row>
    <row r="422" spans="33:120" ht="16.5" hidden="1" customHeight="1">
      <c r="AG422"/>
      <c r="AH422" s="138"/>
      <c r="AI422" s="138"/>
      <c r="AJ422" s="138"/>
      <c r="AK422" s="138"/>
      <c r="AL422" s="142" t="str">
        <f t="shared" si="12"/>
        <v/>
      </c>
      <c r="AM422" s="142" t="str">
        <f t="shared" si="13"/>
        <v/>
      </c>
      <c r="AN422"/>
      <c r="AO422"/>
      <c r="AP422">
        <v>420</v>
      </c>
      <c r="AQ422"/>
      <c r="AR422"/>
      <c r="AS422"/>
      <c r="AT422"/>
      <c r="AU422"/>
      <c r="AV422"/>
      <c r="AW422"/>
      <c r="AX422"/>
      <c r="AY422"/>
      <c r="AZ422"/>
      <c r="BA422"/>
      <c r="BB422"/>
      <c r="BC422"/>
      <c r="BD422"/>
      <c r="BE422"/>
      <c r="BF422"/>
      <c r="BG422"/>
      <c r="BH422"/>
      <c r="BI422"/>
      <c r="BJ422" t="s">
        <v>4642</v>
      </c>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t="s">
        <v>4643</v>
      </c>
      <c r="CT422"/>
      <c r="CU422"/>
      <c r="CV422"/>
      <c r="CW422"/>
      <c r="CX422"/>
      <c r="CY422"/>
      <c r="CZ422"/>
      <c r="DA422"/>
      <c r="DB422"/>
      <c r="DC422"/>
      <c r="DD422"/>
      <c r="DE422"/>
      <c r="DF422"/>
      <c r="DG422"/>
      <c r="DH422"/>
      <c r="DI422"/>
      <c r="DJ422"/>
      <c r="DK422"/>
      <c r="DL422"/>
      <c r="DM422"/>
      <c r="DN422"/>
      <c r="DO422"/>
      <c r="DP422"/>
    </row>
    <row r="423" spans="33:120" ht="16.5" hidden="1" customHeight="1">
      <c r="AG423"/>
      <c r="AH423" s="138"/>
      <c r="AI423" s="138"/>
      <c r="AJ423" s="138"/>
      <c r="AK423" s="138"/>
      <c r="AL423" s="142" t="str">
        <f t="shared" si="12"/>
        <v/>
      </c>
      <c r="AM423" s="142" t="str">
        <f t="shared" si="13"/>
        <v/>
      </c>
      <c r="AN423"/>
      <c r="AO423"/>
      <c r="AP423">
        <v>421</v>
      </c>
      <c r="AQ423"/>
      <c r="AR423"/>
      <c r="AS423"/>
      <c r="AT423"/>
      <c r="AU423"/>
      <c r="AV423"/>
      <c r="AW423"/>
      <c r="AX423"/>
      <c r="AY423"/>
      <c r="AZ423"/>
      <c r="BA423"/>
      <c r="BB423"/>
      <c r="BC423"/>
      <c r="BD423"/>
      <c r="BE423"/>
      <c r="BF423"/>
      <c r="BG423"/>
      <c r="BH423"/>
      <c r="BI423"/>
      <c r="BJ423" t="s">
        <v>4644</v>
      </c>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t="s">
        <v>4645</v>
      </c>
      <c r="CT423"/>
      <c r="CU423"/>
      <c r="CV423"/>
      <c r="CW423"/>
      <c r="CX423"/>
      <c r="CY423"/>
      <c r="CZ423"/>
      <c r="DA423"/>
      <c r="DB423"/>
      <c r="DC423"/>
      <c r="DD423"/>
      <c r="DE423"/>
      <c r="DF423"/>
      <c r="DG423"/>
      <c r="DH423"/>
      <c r="DI423"/>
      <c r="DJ423"/>
      <c r="DK423"/>
      <c r="DL423"/>
      <c r="DM423"/>
      <c r="DN423"/>
      <c r="DO423"/>
      <c r="DP423"/>
    </row>
    <row r="424" spans="33:120" ht="16.5" hidden="1" customHeight="1">
      <c r="AG424"/>
      <c r="AH424" s="138"/>
      <c r="AI424" s="138"/>
      <c r="AJ424" s="138"/>
      <c r="AK424" s="138"/>
      <c r="AL424" s="142" t="str">
        <f t="shared" si="12"/>
        <v/>
      </c>
      <c r="AM424" s="142" t="str">
        <f t="shared" si="13"/>
        <v/>
      </c>
      <c r="AN424"/>
      <c r="AO424"/>
      <c r="AP424">
        <v>422</v>
      </c>
      <c r="AQ424"/>
      <c r="AR424"/>
      <c r="AS424"/>
      <c r="AT424"/>
      <c r="AU424"/>
      <c r="AV424"/>
      <c r="AW424"/>
      <c r="AX424"/>
      <c r="AY424"/>
      <c r="AZ424"/>
      <c r="BA424"/>
      <c r="BB424"/>
      <c r="BC424"/>
      <c r="BD424"/>
      <c r="BE424"/>
      <c r="BF424"/>
      <c r="BG424"/>
      <c r="BH424"/>
      <c r="BI424"/>
      <c r="BJ424" t="s">
        <v>4646</v>
      </c>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t="s">
        <v>4647</v>
      </c>
      <c r="CT424"/>
      <c r="CU424"/>
      <c r="CV424"/>
      <c r="CW424"/>
      <c r="CX424"/>
      <c r="CY424"/>
      <c r="CZ424"/>
      <c r="DA424"/>
      <c r="DB424"/>
      <c r="DC424"/>
      <c r="DD424"/>
      <c r="DE424"/>
      <c r="DF424"/>
      <c r="DG424"/>
      <c r="DH424"/>
      <c r="DI424"/>
      <c r="DJ424"/>
      <c r="DK424"/>
      <c r="DL424"/>
      <c r="DM424"/>
      <c r="DN424"/>
      <c r="DO424"/>
      <c r="DP424"/>
    </row>
    <row r="425" spans="33:120" ht="16.5" hidden="1" customHeight="1">
      <c r="AG425"/>
      <c r="AH425" s="138"/>
      <c r="AI425" s="138"/>
      <c r="AJ425" s="138"/>
      <c r="AK425" s="138"/>
      <c r="AL425" s="142" t="str">
        <f t="shared" si="12"/>
        <v/>
      </c>
      <c r="AM425" s="142" t="str">
        <f t="shared" si="13"/>
        <v/>
      </c>
      <c r="AN425"/>
      <c r="AO425"/>
      <c r="AP425">
        <v>423</v>
      </c>
      <c r="AQ425"/>
      <c r="AR425"/>
      <c r="AS425"/>
      <c r="AT425"/>
      <c r="AU425"/>
      <c r="AV425"/>
      <c r="AW425"/>
      <c r="AX425"/>
      <c r="AY425"/>
      <c r="AZ425"/>
      <c r="BA425"/>
      <c r="BB425"/>
      <c r="BC425"/>
      <c r="BD425"/>
      <c r="BE425"/>
      <c r="BF425"/>
      <c r="BG425"/>
      <c r="BH425"/>
      <c r="BI425"/>
      <c r="BJ425" t="s">
        <v>4648</v>
      </c>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t="s">
        <v>4649</v>
      </c>
      <c r="CT425"/>
      <c r="CU425"/>
      <c r="CV425"/>
      <c r="CW425"/>
      <c r="CX425"/>
      <c r="CY425"/>
      <c r="CZ425"/>
      <c r="DA425"/>
      <c r="DB425"/>
      <c r="DC425"/>
      <c r="DD425"/>
      <c r="DE425"/>
      <c r="DF425"/>
      <c r="DG425"/>
      <c r="DH425"/>
      <c r="DI425"/>
      <c r="DJ425"/>
      <c r="DK425"/>
      <c r="DL425"/>
      <c r="DM425"/>
      <c r="DN425"/>
      <c r="DO425"/>
      <c r="DP425"/>
    </row>
    <row r="426" spans="33:120" ht="16.5" hidden="1" customHeight="1">
      <c r="AG426"/>
      <c r="AH426" s="138"/>
      <c r="AI426" s="138"/>
      <c r="AJ426" s="138"/>
      <c r="AK426" s="138"/>
      <c r="AL426" s="142" t="str">
        <f t="shared" si="12"/>
        <v/>
      </c>
      <c r="AM426" s="142" t="str">
        <f t="shared" si="13"/>
        <v/>
      </c>
      <c r="AN426"/>
      <c r="AO426"/>
      <c r="AP426">
        <v>424</v>
      </c>
      <c r="AQ426"/>
      <c r="AR426"/>
      <c r="AS426"/>
      <c r="AT426"/>
      <c r="AU426"/>
      <c r="AV426"/>
      <c r="AW426"/>
      <c r="AX426"/>
      <c r="AY426"/>
      <c r="AZ426"/>
      <c r="BA426"/>
      <c r="BB426"/>
      <c r="BC426"/>
      <c r="BD426"/>
      <c r="BE426"/>
      <c r="BF426"/>
      <c r="BG426"/>
      <c r="BH426"/>
      <c r="BI426"/>
      <c r="BJ426" t="s">
        <v>4650</v>
      </c>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t="s">
        <v>4651</v>
      </c>
      <c r="CT426"/>
      <c r="CU426"/>
      <c r="CV426"/>
      <c r="CW426"/>
      <c r="CX426"/>
      <c r="CY426"/>
      <c r="CZ426"/>
      <c r="DA426"/>
      <c r="DB426"/>
      <c r="DC426"/>
      <c r="DD426"/>
      <c r="DE426"/>
      <c r="DF426"/>
      <c r="DG426"/>
      <c r="DH426"/>
      <c r="DI426"/>
      <c r="DJ426"/>
      <c r="DK426"/>
      <c r="DL426"/>
      <c r="DM426"/>
      <c r="DN426"/>
      <c r="DO426"/>
      <c r="DP426"/>
    </row>
    <row r="427" spans="33:120" ht="16.5" hidden="1" customHeight="1">
      <c r="AG427"/>
      <c r="AH427" s="138"/>
      <c r="AI427" s="138"/>
      <c r="AJ427" s="138"/>
      <c r="AK427" s="138"/>
      <c r="AL427" s="142" t="str">
        <f t="shared" si="12"/>
        <v/>
      </c>
      <c r="AM427" s="142" t="str">
        <f t="shared" si="13"/>
        <v/>
      </c>
      <c r="AN427"/>
      <c r="AO427"/>
      <c r="AP427">
        <v>425</v>
      </c>
      <c r="AQ427"/>
      <c r="AR427"/>
      <c r="AS427"/>
      <c r="AT427"/>
      <c r="AU427"/>
      <c r="AV427"/>
      <c r="AW427"/>
      <c r="AX427"/>
      <c r="AY427"/>
      <c r="AZ427"/>
      <c r="BA427"/>
      <c r="BB427"/>
      <c r="BC427"/>
      <c r="BD427"/>
      <c r="BE427"/>
      <c r="BF427"/>
      <c r="BG427"/>
      <c r="BH427"/>
      <c r="BI427"/>
      <c r="BJ427" t="s">
        <v>4652</v>
      </c>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t="s">
        <v>4653</v>
      </c>
      <c r="CT427"/>
      <c r="CU427"/>
      <c r="CV427"/>
      <c r="CW427"/>
      <c r="CX427"/>
      <c r="CY427"/>
      <c r="CZ427"/>
      <c r="DA427"/>
      <c r="DB427"/>
      <c r="DC427"/>
      <c r="DD427"/>
      <c r="DE427"/>
      <c r="DF427"/>
      <c r="DG427"/>
      <c r="DH427"/>
      <c r="DI427"/>
      <c r="DJ427"/>
      <c r="DK427"/>
      <c r="DL427"/>
      <c r="DM427"/>
      <c r="DN427"/>
      <c r="DO427"/>
      <c r="DP427"/>
    </row>
    <row r="428" spans="33:120" ht="16.5" hidden="1" customHeight="1">
      <c r="AG428"/>
      <c r="AH428" s="138"/>
      <c r="AI428" s="138"/>
      <c r="AJ428" s="138"/>
      <c r="AK428" s="138"/>
      <c r="AL428" s="142" t="str">
        <f t="shared" si="12"/>
        <v/>
      </c>
      <c r="AM428" s="142" t="str">
        <f t="shared" si="13"/>
        <v/>
      </c>
      <c r="AN428"/>
      <c r="AO428"/>
      <c r="AP428">
        <v>426</v>
      </c>
      <c r="AQ428"/>
      <c r="AR428"/>
      <c r="AS428"/>
      <c r="AT428"/>
      <c r="AU428"/>
      <c r="AV428"/>
      <c r="AW428"/>
      <c r="AX428"/>
      <c r="AY428"/>
      <c r="AZ428"/>
      <c r="BA428"/>
      <c r="BB428"/>
      <c r="BC428"/>
      <c r="BD428"/>
      <c r="BE428"/>
      <c r="BF428"/>
      <c r="BG428"/>
      <c r="BH428"/>
      <c r="BI428"/>
      <c r="BJ428" t="s">
        <v>4654</v>
      </c>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t="s">
        <v>4655</v>
      </c>
      <c r="CT428"/>
      <c r="CU428"/>
      <c r="CV428"/>
      <c r="CW428"/>
      <c r="CX428"/>
      <c r="CY428"/>
      <c r="CZ428"/>
      <c r="DA428"/>
      <c r="DB428"/>
      <c r="DC428"/>
      <c r="DD428"/>
      <c r="DE428"/>
      <c r="DF428"/>
      <c r="DG428"/>
      <c r="DH428"/>
      <c r="DI428"/>
      <c r="DJ428"/>
      <c r="DK428"/>
      <c r="DL428"/>
      <c r="DM428"/>
      <c r="DN428"/>
      <c r="DO428"/>
      <c r="DP428"/>
    </row>
    <row r="429" spans="33:120" ht="16.5" hidden="1" customHeight="1">
      <c r="AG429"/>
      <c r="AH429" s="138"/>
      <c r="AI429" s="138"/>
      <c r="AJ429" s="138"/>
      <c r="AK429" s="138"/>
      <c r="AL429" s="142" t="str">
        <f t="shared" si="12"/>
        <v/>
      </c>
      <c r="AM429" s="142" t="str">
        <f t="shared" si="13"/>
        <v/>
      </c>
      <c r="AN429"/>
      <c r="AO429"/>
      <c r="AP429">
        <v>427</v>
      </c>
      <c r="AQ429"/>
      <c r="AR429"/>
      <c r="AS429"/>
      <c r="AT429"/>
      <c r="AU429"/>
      <c r="AV429"/>
      <c r="AW429"/>
      <c r="AX429"/>
      <c r="AY429"/>
      <c r="AZ429"/>
      <c r="BA429"/>
      <c r="BB429"/>
      <c r="BC429"/>
      <c r="BD429"/>
      <c r="BE429"/>
      <c r="BF429"/>
      <c r="BG429"/>
      <c r="BH429"/>
      <c r="BI429"/>
      <c r="BJ429" t="s">
        <v>4656</v>
      </c>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t="s">
        <v>4657</v>
      </c>
      <c r="CT429"/>
      <c r="CU429"/>
      <c r="CV429"/>
      <c r="CW429"/>
      <c r="CX429"/>
      <c r="CY429"/>
      <c r="CZ429"/>
      <c r="DA429"/>
      <c r="DB429"/>
      <c r="DC429"/>
      <c r="DD429"/>
      <c r="DE429"/>
      <c r="DF429"/>
      <c r="DG429"/>
      <c r="DH429"/>
      <c r="DI429"/>
      <c r="DJ429"/>
      <c r="DK429"/>
      <c r="DL429"/>
      <c r="DM429"/>
      <c r="DN429"/>
      <c r="DO429"/>
      <c r="DP429"/>
    </row>
    <row r="430" spans="33:120" ht="16.5" hidden="1" customHeight="1">
      <c r="AG430"/>
      <c r="AH430" s="138"/>
      <c r="AI430" s="138"/>
      <c r="AJ430" s="138"/>
      <c r="AK430" s="138"/>
      <c r="AL430" s="142" t="str">
        <f t="shared" si="12"/>
        <v/>
      </c>
      <c r="AM430" s="142" t="str">
        <f t="shared" si="13"/>
        <v/>
      </c>
      <c r="AN430"/>
      <c r="AO430"/>
      <c r="AP430">
        <v>428</v>
      </c>
      <c r="AQ430"/>
      <c r="AR430"/>
      <c r="AS430"/>
      <c r="AT430"/>
      <c r="AU430"/>
      <c r="AV430"/>
      <c r="AW430"/>
      <c r="AX430"/>
      <c r="AY430"/>
      <c r="AZ430"/>
      <c r="BA430"/>
      <c r="BB430"/>
      <c r="BC430"/>
      <c r="BD430"/>
      <c r="BE430"/>
      <c r="BF430"/>
      <c r="BG430"/>
      <c r="BH430"/>
      <c r="BI430"/>
      <c r="BJ430" t="s">
        <v>4658</v>
      </c>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t="s">
        <v>4659</v>
      </c>
      <c r="CT430"/>
      <c r="CU430"/>
      <c r="CV430"/>
      <c r="CW430"/>
      <c r="CX430"/>
      <c r="CY430"/>
      <c r="CZ430"/>
      <c r="DA430"/>
      <c r="DB430"/>
      <c r="DC430"/>
      <c r="DD430"/>
      <c r="DE430"/>
      <c r="DF430"/>
      <c r="DG430"/>
      <c r="DH430"/>
      <c r="DI430"/>
      <c r="DJ430"/>
      <c r="DK430"/>
      <c r="DL430"/>
      <c r="DM430"/>
      <c r="DN430"/>
      <c r="DO430"/>
      <c r="DP430"/>
    </row>
    <row r="431" spans="33:120" ht="16.5" hidden="1" customHeight="1">
      <c r="AG431"/>
      <c r="AH431" s="138"/>
      <c r="AI431" s="138"/>
      <c r="AJ431" s="138"/>
      <c r="AK431" s="138"/>
      <c r="AL431" s="142" t="str">
        <f t="shared" si="12"/>
        <v/>
      </c>
      <c r="AM431" s="142" t="str">
        <f t="shared" si="13"/>
        <v/>
      </c>
      <c r="AN431"/>
      <c r="AO431"/>
      <c r="AP431">
        <v>429</v>
      </c>
      <c r="AQ431"/>
      <c r="AR431"/>
      <c r="AS431"/>
      <c r="AT431"/>
      <c r="AU431"/>
      <c r="AV431"/>
      <c r="AW431"/>
      <c r="AX431"/>
      <c r="AY431"/>
      <c r="AZ431"/>
      <c r="BA431"/>
      <c r="BB431"/>
      <c r="BC431"/>
      <c r="BD431"/>
      <c r="BE431"/>
      <c r="BF431"/>
      <c r="BG431"/>
      <c r="BH431"/>
      <c r="BI431"/>
      <c r="BJ431" t="s">
        <v>4660</v>
      </c>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t="s">
        <v>4661</v>
      </c>
      <c r="CT431"/>
      <c r="CU431"/>
      <c r="CV431"/>
      <c r="CW431"/>
      <c r="CX431"/>
      <c r="CY431"/>
      <c r="CZ431"/>
      <c r="DA431"/>
      <c r="DB431"/>
      <c r="DC431"/>
      <c r="DD431"/>
      <c r="DE431"/>
      <c r="DF431"/>
      <c r="DG431"/>
      <c r="DH431"/>
      <c r="DI431"/>
      <c r="DJ431"/>
      <c r="DK431"/>
      <c r="DL431"/>
      <c r="DM431"/>
      <c r="DN431"/>
      <c r="DO431"/>
      <c r="DP431"/>
    </row>
    <row r="432" spans="33:120" ht="16.5" hidden="1" customHeight="1">
      <c r="AG432"/>
      <c r="AH432" s="138"/>
      <c r="AI432" s="138"/>
      <c r="AJ432" s="138"/>
      <c r="AK432" s="138"/>
      <c r="AL432" s="142" t="str">
        <f t="shared" si="12"/>
        <v/>
      </c>
      <c r="AM432" s="142" t="str">
        <f t="shared" si="13"/>
        <v/>
      </c>
      <c r="AN432"/>
      <c r="AO432"/>
      <c r="AP432">
        <v>430</v>
      </c>
      <c r="AQ432"/>
      <c r="AR432"/>
      <c r="AS432"/>
      <c r="AT432"/>
      <c r="AU432"/>
      <c r="AV432"/>
      <c r="AW432"/>
      <c r="AX432"/>
      <c r="AY432"/>
      <c r="AZ432"/>
      <c r="BA432"/>
      <c r="BB432"/>
      <c r="BC432"/>
      <c r="BD432"/>
      <c r="BE432"/>
      <c r="BF432"/>
      <c r="BG432"/>
      <c r="BH432"/>
      <c r="BI432"/>
      <c r="BJ432" t="s">
        <v>4662</v>
      </c>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t="s">
        <v>4663</v>
      </c>
      <c r="CT432"/>
      <c r="CU432"/>
      <c r="CV432"/>
      <c r="CW432"/>
      <c r="CX432"/>
      <c r="CY432"/>
      <c r="CZ432"/>
      <c r="DA432"/>
      <c r="DB432"/>
      <c r="DC432"/>
      <c r="DD432"/>
      <c r="DE432"/>
      <c r="DF432"/>
      <c r="DG432"/>
      <c r="DH432"/>
      <c r="DI432"/>
      <c r="DJ432"/>
      <c r="DK432"/>
      <c r="DL432"/>
      <c r="DM432"/>
      <c r="DN432"/>
      <c r="DO432"/>
      <c r="DP432"/>
    </row>
    <row r="433" spans="33:120" ht="16.5" hidden="1" customHeight="1">
      <c r="AG433"/>
      <c r="AH433" s="138"/>
      <c r="AI433" s="138"/>
      <c r="AJ433" s="138"/>
      <c r="AK433" s="138"/>
      <c r="AL433" s="142" t="str">
        <f t="shared" si="12"/>
        <v/>
      </c>
      <c r="AM433" s="142" t="str">
        <f t="shared" si="13"/>
        <v/>
      </c>
      <c r="AN433"/>
      <c r="AO433"/>
      <c r="AP433">
        <v>431</v>
      </c>
      <c r="AQ433"/>
      <c r="AR433"/>
      <c r="AS433"/>
      <c r="AT433"/>
      <c r="AU433"/>
      <c r="AV433"/>
      <c r="AW433"/>
      <c r="AX433"/>
      <c r="AY433"/>
      <c r="AZ433"/>
      <c r="BA433"/>
      <c r="BB433"/>
      <c r="BC433"/>
      <c r="BD433"/>
      <c r="BE433"/>
      <c r="BF433"/>
      <c r="BG433"/>
      <c r="BH433"/>
      <c r="BI433"/>
      <c r="BJ433" t="s">
        <v>4664</v>
      </c>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t="s">
        <v>4665</v>
      </c>
      <c r="CT433"/>
      <c r="CU433"/>
      <c r="CV433"/>
      <c r="CW433"/>
      <c r="CX433"/>
      <c r="CY433"/>
      <c r="CZ433"/>
      <c r="DA433"/>
      <c r="DB433"/>
      <c r="DC433"/>
      <c r="DD433"/>
      <c r="DE433"/>
      <c r="DF433"/>
      <c r="DG433"/>
      <c r="DH433"/>
      <c r="DI433"/>
      <c r="DJ433"/>
      <c r="DK433"/>
      <c r="DL433"/>
      <c r="DM433"/>
      <c r="DN433"/>
      <c r="DO433"/>
      <c r="DP433"/>
    </row>
    <row r="434" spans="33:120" ht="16.5" hidden="1" customHeight="1">
      <c r="AG434"/>
      <c r="AH434" s="138"/>
      <c r="AI434" s="138"/>
      <c r="AJ434" s="138"/>
      <c r="AK434" s="138"/>
      <c r="AL434" s="142" t="str">
        <f t="shared" si="12"/>
        <v/>
      </c>
      <c r="AM434" s="142" t="str">
        <f t="shared" si="13"/>
        <v/>
      </c>
      <c r="AN434"/>
      <c r="AO434"/>
      <c r="AP434">
        <v>432</v>
      </c>
      <c r="AQ434"/>
      <c r="AR434"/>
      <c r="AS434"/>
      <c r="AT434"/>
      <c r="AU434"/>
      <c r="AV434"/>
      <c r="AW434"/>
      <c r="AX434"/>
      <c r="AY434"/>
      <c r="AZ434"/>
      <c r="BA434"/>
      <c r="BB434"/>
      <c r="BC434"/>
      <c r="BD434"/>
      <c r="BE434"/>
      <c r="BF434"/>
      <c r="BG434"/>
      <c r="BH434"/>
      <c r="BI434"/>
      <c r="BJ434" t="s">
        <v>4666</v>
      </c>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t="s">
        <v>4667</v>
      </c>
      <c r="CT434"/>
      <c r="CU434"/>
      <c r="CV434"/>
      <c r="CW434"/>
      <c r="CX434"/>
      <c r="CY434"/>
      <c r="CZ434"/>
      <c r="DA434"/>
      <c r="DB434"/>
      <c r="DC434"/>
      <c r="DD434"/>
      <c r="DE434"/>
      <c r="DF434"/>
      <c r="DG434"/>
      <c r="DH434"/>
      <c r="DI434"/>
      <c r="DJ434"/>
      <c r="DK434"/>
      <c r="DL434"/>
      <c r="DM434"/>
      <c r="DN434"/>
      <c r="DO434"/>
      <c r="DP434"/>
    </row>
    <row r="435" spans="33:120" ht="16.5" hidden="1" customHeight="1">
      <c r="AG435"/>
      <c r="AH435" s="138"/>
      <c r="AI435" s="138"/>
      <c r="AJ435" s="138"/>
      <c r="AK435" s="138"/>
      <c r="AL435" s="142" t="str">
        <f t="shared" si="12"/>
        <v/>
      </c>
      <c r="AM435" s="142" t="str">
        <f t="shared" si="13"/>
        <v/>
      </c>
      <c r="AN435"/>
      <c r="AO435"/>
      <c r="AP435">
        <v>433</v>
      </c>
      <c r="AQ435"/>
      <c r="AR435"/>
      <c r="AS435"/>
      <c r="AT435"/>
      <c r="AU435"/>
      <c r="AV435"/>
      <c r="AW435"/>
      <c r="AX435"/>
      <c r="AY435"/>
      <c r="AZ435"/>
      <c r="BA435"/>
      <c r="BB435"/>
      <c r="BC435"/>
      <c r="BD435"/>
      <c r="BE435"/>
      <c r="BF435"/>
      <c r="BG435"/>
      <c r="BH435"/>
      <c r="BI435"/>
      <c r="BJ435" t="s">
        <v>4668</v>
      </c>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t="s">
        <v>4669</v>
      </c>
      <c r="CT435"/>
      <c r="CU435"/>
      <c r="CV435"/>
      <c r="CW435"/>
      <c r="CX435"/>
      <c r="CY435"/>
      <c r="CZ435"/>
      <c r="DA435"/>
      <c r="DB435"/>
      <c r="DC435"/>
      <c r="DD435"/>
      <c r="DE435"/>
      <c r="DF435"/>
      <c r="DG435"/>
      <c r="DH435"/>
      <c r="DI435"/>
      <c r="DJ435"/>
      <c r="DK435"/>
      <c r="DL435"/>
      <c r="DM435"/>
      <c r="DN435"/>
      <c r="DO435"/>
      <c r="DP435"/>
    </row>
    <row r="436" spans="33:120" ht="16.5" hidden="1" customHeight="1">
      <c r="AG436"/>
      <c r="AH436" s="138"/>
      <c r="AI436" s="138"/>
      <c r="AJ436" s="138"/>
      <c r="AK436" s="138"/>
      <c r="AL436" s="142" t="str">
        <f t="shared" si="12"/>
        <v/>
      </c>
      <c r="AM436" s="142" t="str">
        <f t="shared" si="13"/>
        <v/>
      </c>
      <c r="AN436"/>
      <c r="AO436"/>
      <c r="AP436">
        <v>434</v>
      </c>
      <c r="AQ436"/>
      <c r="AR436"/>
      <c r="AS436"/>
      <c r="AT436"/>
      <c r="AU436"/>
      <c r="AV436"/>
      <c r="AW436"/>
      <c r="AX436"/>
      <c r="AY436"/>
      <c r="AZ436"/>
      <c r="BA436"/>
      <c r="BB436"/>
      <c r="BC436"/>
      <c r="BD436"/>
      <c r="BE436"/>
      <c r="BF436"/>
      <c r="BG436"/>
      <c r="BH436"/>
      <c r="BI436"/>
      <c r="BJ436" t="s">
        <v>4670</v>
      </c>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t="s">
        <v>4671</v>
      </c>
      <c r="CT436"/>
      <c r="CU436"/>
      <c r="CV436"/>
      <c r="CW436"/>
      <c r="CX436"/>
      <c r="CY436"/>
      <c r="CZ436"/>
      <c r="DA436"/>
      <c r="DB436"/>
      <c r="DC436"/>
      <c r="DD436"/>
      <c r="DE436"/>
      <c r="DF436"/>
      <c r="DG436"/>
      <c r="DH436"/>
      <c r="DI436"/>
      <c r="DJ436"/>
      <c r="DK436"/>
      <c r="DL436"/>
      <c r="DM436"/>
      <c r="DN436"/>
      <c r="DO436"/>
      <c r="DP436"/>
    </row>
    <row r="437" spans="33:120" ht="16.5" hidden="1" customHeight="1">
      <c r="AG437"/>
      <c r="AH437" s="138"/>
      <c r="AI437" s="138"/>
      <c r="AJ437" s="138"/>
      <c r="AK437" s="138"/>
      <c r="AL437" s="142" t="str">
        <f t="shared" si="12"/>
        <v/>
      </c>
      <c r="AM437" s="142" t="str">
        <f t="shared" si="13"/>
        <v/>
      </c>
      <c r="AN437"/>
      <c r="AO437"/>
      <c r="AP437">
        <v>435</v>
      </c>
      <c r="AQ437"/>
      <c r="AR437"/>
      <c r="AS437"/>
      <c r="AT437"/>
      <c r="AU437"/>
      <c r="AV437"/>
      <c r="AW437"/>
      <c r="AX437"/>
      <c r="AY437"/>
      <c r="AZ437"/>
      <c r="BA437"/>
      <c r="BB437"/>
      <c r="BC437"/>
      <c r="BD437"/>
      <c r="BE437"/>
      <c r="BF437"/>
      <c r="BG437"/>
      <c r="BH437"/>
      <c r="BI437"/>
      <c r="BJ437" t="s">
        <v>4672</v>
      </c>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t="s">
        <v>4673</v>
      </c>
      <c r="CT437"/>
      <c r="CU437"/>
      <c r="CV437"/>
      <c r="CW437"/>
      <c r="CX437"/>
      <c r="CY437"/>
      <c r="CZ437"/>
      <c r="DA437"/>
      <c r="DB437"/>
      <c r="DC437"/>
      <c r="DD437"/>
      <c r="DE437"/>
      <c r="DF437"/>
      <c r="DG437"/>
      <c r="DH437"/>
      <c r="DI437"/>
      <c r="DJ437"/>
      <c r="DK437"/>
      <c r="DL437"/>
      <c r="DM437"/>
      <c r="DN437"/>
      <c r="DO437"/>
      <c r="DP437"/>
    </row>
    <row r="438" spans="33:120" ht="16.5" hidden="1" customHeight="1">
      <c r="AG438"/>
      <c r="AH438" s="138"/>
      <c r="AI438" s="138"/>
      <c r="AJ438" s="138"/>
      <c r="AK438" s="138"/>
      <c r="AL438" s="142" t="str">
        <f t="shared" si="12"/>
        <v/>
      </c>
      <c r="AM438" s="142" t="str">
        <f t="shared" si="13"/>
        <v/>
      </c>
      <c r="AN438"/>
      <c r="AO438"/>
      <c r="AP438">
        <v>436</v>
      </c>
      <c r="AQ438"/>
      <c r="AR438"/>
      <c r="AS438"/>
      <c r="AT438"/>
      <c r="AU438"/>
      <c r="AV438"/>
      <c r="AW438"/>
      <c r="AX438"/>
      <c r="AY438"/>
      <c r="AZ438"/>
      <c r="BA438"/>
      <c r="BB438"/>
      <c r="BC438"/>
      <c r="BD438"/>
      <c r="BE438"/>
      <c r="BF438"/>
      <c r="BG438"/>
      <c r="BH438"/>
      <c r="BI438"/>
      <c r="BJ438" t="s">
        <v>4674</v>
      </c>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t="s">
        <v>4675</v>
      </c>
      <c r="CT438"/>
      <c r="CU438"/>
      <c r="CV438"/>
      <c r="CW438"/>
      <c r="CX438"/>
      <c r="CY438"/>
      <c r="CZ438"/>
      <c r="DA438"/>
      <c r="DB438"/>
      <c r="DC438"/>
      <c r="DD438"/>
      <c r="DE438"/>
      <c r="DF438"/>
      <c r="DG438"/>
      <c r="DH438"/>
      <c r="DI438"/>
      <c r="DJ438"/>
      <c r="DK438"/>
      <c r="DL438"/>
      <c r="DM438"/>
      <c r="DN438"/>
      <c r="DO438"/>
      <c r="DP438"/>
    </row>
    <row r="439" spans="33:120" ht="16.5" hidden="1" customHeight="1">
      <c r="AG439"/>
      <c r="AH439" s="78"/>
      <c r="AI439" s="78"/>
      <c r="AJ439" s="78"/>
      <c r="AK439" s="78"/>
      <c r="AL439" s="142" t="str">
        <f t="shared" si="12"/>
        <v/>
      </c>
      <c r="AM439" s="142" t="str">
        <f t="shared" si="13"/>
        <v/>
      </c>
      <c r="AN439"/>
      <c r="AO439"/>
      <c r="AP439">
        <v>437</v>
      </c>
      <c r="AQ439"/>
      <c r="AR439"/>
      <c r="AS439"/>
      <c r="AT439"/>
      <c r="AU439"/>
      <c r="AV439"/>
      <c r="AW439"/>
      <c r="AX439"/>
      <c r="AY439"/>
      <c r="AZ439"/>
      <c r="BA439"/>
      <c r="BB439"/>
      <c r="BC439"/>
      <c r="BD439"/>
      <c r="BE439"/>
      <c r="BF439"/>
      <c r="BG439"/>
      <c r="BH439"/>
      <c r="BI439"/>
      <c r="BJ439" t="s">
        <v>4676</v>
      </c>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t="s">
        <v>4677</v>
      </c>
      <c r="CT439"/>
      <c r="CU439"/>
      <c r="CV439"/>
      <c r="CW439"/>
      <c r="CX439"/>
      <c r="CY439"/>
      <c r="CZ439"/>
      <c r="DA439"/>
      <c r="DB439"/>
      <c r="DC439"/>
      <c r="DD439"/>
      <c r="DE439"/>
      <c r="DF439"/>
      <c r="DG439"/>
      <c r="DH439"/>
      <c r="DI439"/>
      <c r="DJ439"/>
      <c r="DK439"/>
      <c r="DL439"/>
      <c r="DM439"/>
      <c r="DN439"/>
      <c r="DO439"/>
      <c r="DP439"/>
    </row>
    <row r="440" spans="33:120" ht="16.5" hidden="1" customHeight="1">
      <c r="AG440"/>
      <c r="AH440" s="138"/>
      <c r="AI440" s="138"/>
      <c r="AJ440" s="138"/>
      <c r="AK440" s="138"/>
      <c r="AL440" s="142" t="str">
        <f t="shared" si="12"/>
        <v/>
      </c>
      <c r="AM440" s="142" t="str">
        <f t="shared" si="13"/>
        <v/>
      </c>
      <c r="AN440"/>
      <c r="AO440"/>
      <c r="AP440">
        <v>438</v>
      </c>
      <c r="AQ440"/>
      <c r="AR440"/>
      <c r="AS440"/>
      <c r="AT440"/>
      <c r="AU440"/>
      <c r="AV440"/>
      <c r="AW440"/>
      <c r="AX440"/>
      <c r="AY440"/>
      <c r="AZ440"/>
      <c r="BA440"/>
      <c r="BB440"/>
      <c r="BC440"/>
      <c r="BD440"/>
      <c r="BE440"/>
      <c r="BF440"/>
      <c r="BG440"/>
      <c r="BH440"/>
      <c r="BI440"/>
      <c r="BJ440" t="s">
        <v>4678</v>
      </c>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t="s">
        <v>4679</v>
      </c>
      <c r="CT440"/>
      <c r="CU440"/>
      <c r="CV440"/>
      <c r="CW440"/>
      <c r="CX440"/>
      <c r="CY440"/>
      <c r="CZ440"/>
      <c r="DA440"/>
      <c r="DB440"/>
      <c r="DC440"/>
      <c r="DD440"/>
      <c r="DE440"/>
      <c r="DF440"/>
      <c r="DG440"/>
      <c r="DH440"/>
      <c r="DI440"/>
      <c r="DJ440"/>
      <c r="DK440"/>
      <c r="DL440"/>
      <c r="DM440"/>
      <c r="DN440"/>
      <c r="DO440"/>
      <c r="DP440"/>
    </row>
    <row r="441" spans="33:120" ht="16.5" hidden="1" customHeight="1">
      <c r="AG441"/>
      <c r="AH441" s="138"/>
      <c r="AI441" s="138"/>
      <c r="AJ441" s="138"/>
      <c r="AK441" s="138"/>
      <c r="AL441" s="142" t="str">
        <f t="shared" si="12"/>
        <v/>
      </c>
      <c r="AM441" s="142" t="str">
        <f t="shared" si="13"/>
        <v/>
      </c>
      <c r="AN441"/>
      <c r="AO441"/>
      <c r="AP441">
        <v>439</v>
      </c>
      <c r="AQ441"/>
      <c r="AR441"/>
      <c r="AS441"/>
      <c r="AT441"/>
      <c r="AU441"/>
      <c r="AV441"/>
      <c r="AW441"/>
      <c r="AX441"/>
      <c r="AY441"/>
      <c r="AZ441"/>
      <c r="BA441"/>
      <c r="BB441"/>
      <c r="BC441"/>
      <c r="BD441"/>
      <c r="BE441"/>
      <c r="BF441"/>
      <c r="BG441"/>
      <c r="BH441"/>
      <c r="BI441"/>
      <c r="BJ441" t="s">
        <v>4680</v>
      </c>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t="s">
        <v>4681</v>
      </c>
      <c r="CT441"/>
      <c r="CU441"/>
      <c r="CV441"/>
      <c r="CW441"/>
      <c r="CX441"/>
      <c r="CY441"/>
      <c r="CZ441"/>
      <c r="DA441"/>
      <c r="DB441"/>
      <c r="DC441"/>
      <c r="DD441"/>
      <c r="DE441"/>
      <c r="DF441"/>
      <c r="DG441"/>
      <c r="DH441"/>
      <c r="DI441"/>
      <c r="DJ441"/>
      <c r="DK441"/>
      <c r="DL441"/>
      <c r="DM441"/>
      <c r="DN441"/>
      <c r="DO441"/>
      <c r="DP441"/>
    </row>
    <row r="442" spans="33:120" ht="16.5" hidden="1" customHeight="1">
      <c r="AG442"/>
      <c r="AH442" s="138"/>
      <c r="AI442" s="138"/>
      <c r="AJ442" s="138"/>
      <c r="AK442" s="138"/>
      <c r="AL442" s="142" t="str">
        <f t="shared" si="12"/>
        <v/>
      </c>
      <c r="AM442" s="142" t="str">
        <f t="shared" si="13"/>
        <v/>
      </c>
      <c r="AN442"/>
      <c r="AO442"/>
      <c r="AP442">
        <v>440</v>
      </c>
      <c r="AQ442"/>
      <c r="AR442"/>
      <c r="AS442"/>
      <c r="AT442"/>
      <c r="AU442"/>
      <c r="AV442"/>
      <c r="AW442"/>
      <c r="AX442"/>
      <c r="AY442"/>
      <c r="AZ442"/>
      <c r="BA442"/>
      <c r="BB442"/>
      <c r="BC442"/>
      <c r="BD442"/>
      <c r="BE442"/>
      <c r="BF442"/>
      <c r="BG442"/>
      <c r="BH442"/>
      <c r="BI442"/>
      <c r="BJ442" t="s">
        <v>4682</v>
      </c>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t="s">
        <v>4683</v>
      </c>
      <c r="CT442"/>
      <c r="CU442"/>
      <c r="CV442"/>
      <c r="CW442"/>
      <c r="CX442"/>
      <c r="CY442"/>
      <c r="CZ442"/>
      <c r="DA442"/>
      <c r="DB442"/>
      <c r="DC442"/>
      <c r="DD442"/>
      <c r="DE442"/>
      <c r="DF442"/>
      <c r="DG442"/>
      <c r="DH442"/>
      <c r="DI442"/>
      <c r="DJ442"/>
      <c r="DK442"/>
      <c r="DL442"/>
      <c r="DM442"/>
      <c r="DN442"/>
      <c r="DO442"/>
      <c r="DP442"/>
    </row>
    <row r="443" spans="33:120" ht="16.5" hidden="1" customHeight="1">
      <c r="AG443"/>
      <c r="AH443" s="138"/>
      <c r="AI443" s="138"/>
      <c r="AJ443" s="138"/>
      <c r="AK443" s="138"/>
      <c r="AL443" s="142" t="str">
        <f t="shared" si="12"/>
        <v/>
      </c>
      <c r="AM443" s="142" t="str">
        <f t="shared" si="13"/>
        <v/>
      </c>
      <c r="AN443"/>
      <c r="AO443"/>
      <c r="AP443">
        <v>441</v>
      </c>
      <c r="AQ443"/>
      <c r="AR443"/>
      <c r="AS443"/>
      <c r="AT443"/>
      <c r="AU443"/>
      <c r="AV443"/>
      <c r="AW443"/>
      <c r="AX443"/>
      <c r="AY443"/>
      <c r="AZ443"/>
      <c r="BA443"/>
      <c r="BB443"/>
      <c r="BC443"/>
      <c r="BD443"/>
      <c r="BE443"/>
      <c r="BF443"/>
      <c r="BG443"/>
      <c r="BH443"/>
      <c r="BI443"/>
      <c r="BJ443" t="s">
        <v>4684</v>
      </c>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t="s">
        <v>4685</v>
      </c>
      <c r="CT443"/>
      <c r="CU443"/>
      <c r="CV443"/>
      <c r="CW443"/>
      <c r="CX443"/>
      <c r="CY443"/>
      <c r="CZ443"/>
      <c r="DA443"/>
      <c r="DB443"/>
      <c r="DC443"/>
      <c r="DD443"/>
      <c r="DE443"/>
      <c r="DF443"/>
      <c r="DG443"/>
      <c r="DH443"/>
      <c r="DI443"/>
      <c r="DJ443"/>
      <c r="DK443"/>
      <c r="DL443"/>
      <c r="DM443"/>
      <c r="DN443"/>
      <c r="DO443"/>
      <c r="DP443"/>
    </row>
    <row r="444" spans="33:120" ht="16.5" hidden="1" customHeight="1">
      <c r="AG444"/>
      <c r="AH444" s="138"/>
      <c r="AI444" s="138"/>
      <c r="AJ444" s="138"/>
      <c r="AK444" s="138"/>
      <c r="AL444" s="142" t="str">
        <f t="shared" si="12"/>
        <v/>
      </c>
      <c r="AM444" s="142" t="str">
        <f t="shared" si="13"/>
        <v/>
      </c>
      <c r="AN444"/>
      <c r="AO444"/>
      <c r="AP444">
        <v>442</v>
      </c>
      <c r="AQ444"/>
      <c r="AR444"/>
      <c r="AS444"/>
      <c r="AT444"/>
      <c r="AU444"/>
      <c r="AV444"/>
      <c r="AW444"/>
      <c r="AX444"/>
      <c r="AY444"/>
      <c r="AZ444"/>
      <c r="BA444"/>
      <c r="BB444"/>
      <c r="BC444"/>
      <c r="BD444"/>
      <c r="BE444"/>
      <c r="BF444"/>
      <c r="BG444"/>
      <c r="BH444"/>
      <c r="BI444"/>
      <c r="BJ444" t="s">
        <v>4686</v>
      </c>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t="s">
        <v>4687</v>
      </c>
      <c r="CT444"/>
      <c r="CU444"/>
      <c r="CV444"/>
      <c r="CW444"/>
      <c r="CX444"/>
      <c r="CY444"/>
      <c r="CZ444"/>
      <c r="DA444"/>
      <c r="DB444"/>
      <c r="DC444"/>
      <c r="DD444"/>
      <c r="DE444"/>
      <c r="DF444"/>
      <c r="DG444"/>
      <c r="DH444"/>
      <c r="DI444"/>
      <c r="DJ444"/>
      <c r="DK444"/>
      <c r="DL444"/>
      <c r="DM444"/>
      <c r="DN444"/>
      <c r="DO444"/>
      <c r="DP444"/>
    </row>
    <row r="445" spans="33:120" ht="16.5" hidden="1" customHeight="1">
      <c r="AG445"/>
      <c r="AH445" s="138"/>
      <c r="AI445" s="138"/>
      <c r="AJ445" s="138"/>
      <c r="AK445" s="138"/>
      <c r="AL445" s="142" t="str">
        <f t="shared" si="12"/>
        <v/>
      </c>
      <c r="AM445" s="142" t="str">
        <f t="shared" si="13"/>
        <v/>
      </c>
      <c r="AN445"/>
      <c r="AO445"/>
      <c r="AP445">
        <v>443</v>
      </c>
      <c r="AQ445"/>
      <c r="AR445"/>
      <c r="AS445"/>
      <c r="AT445"/>
      <c r="AU445"/>
      <c r="AV445"/>
      <c r="AW445"/>
      <c r="AX445"/>
      <c r="AY445"/>
      <c r="AZ445"/>
      <c r="BA445"/>
      <c r="BB445"/>
      <c r="BC445"/>
      <c r="BD445"/>
      <c r="BE445"/>
      <c r="BF445"/>
      <c r="BG445"/>
      <c r="BH445"/>
      <c r="BI445"/>
      <c r="BJ445" t="s">
        <v>4688</v>
      </c>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t="s">
        <v>4689</v>
      </c>
      <c r="CT445"/>
      <c r="CU445"/>
      <c r="CV445"/>
      <c r="CW445"/>
      <c r="CX445"/>
      <c r="CY445"/>
      <c r="CZ445"/>
      <c r="DA445"/>
      <c r="DB445"/>
      <c r="DC445"/>
      <c r="DD445"/>
      <c r="DE445"/>
      <c r="DF445"/>
      <c r="DG445"/>
      <c r="DH445"/>
      <c r="DI445"/>
      <c r="DJ445"/>
      <c r="DK445"/>
      <c r="DL445"/>
      <c r="DM445"/>
      <c r="DN445"/>
      <c r="DO445"/>
      <c r="DP445"/>
    </row>
    <row r="446" spans="33:120" ht="16.5" hidden="1" customHeight="1">
      <c r="AG446"/>
      <c r="AH446" s="138"/>
      <c r="AI446" s="138"/>
      <c r="AJ446" s="138"/>
      <c r="AK446" s="138"/>
      <c r="AL446" s="142" t="str">
        <f t="shared" si="12"/>
        <v/>
      </c>
      <c r="AM446" s="142" t="str">
        <f t="shared" si="13"/>
        <v/>
      </c>
      <c r="AN446"/>
      <c r="AO446"/>
      <c r="AP446">
        <v>444</v>
      </c>
      <c r="AQ446"/>
      <c r="AR446"/>
      <c r="AS446"/>
      <c r="AT446"/>
      <c r="AU446"/>
      <c r="AV446"/>
      <c r="AW446"/>
      <c r="AX446"/>
      <c r="AY446"/>
      <c r="AZ446"/>
      <c r="BA446"/>
      <c r="BB446"/>
      <c r="BC446"/>
      <c r="BD446"/>
      <c r="BE446"/>
      <c r="BF446"/>
      <c r="BG446"/>
      <c r="BH446"/>
      <c r="BI446"/>
      <c r="BJ446" t="s">
        <v>4690</v>
      </c>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t="s">
        <v>4691</v>
      </c>
      <c r="CT446"/>
      <c r="CU446"/>
      <c r="CV446"/>
      <c r="CW446"/>
      <c r="CX446"/>
      <c r="CY446"/>
      <c r="CZ446"/>
      <c r="DA446"/>
      <c r="DB446"/>
      <c r="DC446"/>
      <c r="DD446"/>
      <c r="DE446"/>
      <c r="DF446"/>
      <c r="DG446"/>
      <c r="DH446"/>
      <c r="DI446"/>
      <c r="DJ446"/>
      <c r="DK446"/>
      <c r="DL446"/>
      <c r="DM446"/>
      <c r="DN446"/>
      <c r="DO446"/>
      <c r="DP446"/>
    </row>
    <row r="447" spans="33:120" ht="16.5" hidden="1" customHeight="1">
      <c r="AG447"/>
      <c r="AH447" s="138"/>
      <c r="AI447" s="138"/>
      <c r="AJ447" s="138"/>
      <c r="AK447" s="138"/>
      <c r="AL447" s="142" t="str">
        <f t="shared" si="12"/>
        <v/>
      </c>
      <c r="AM447" s="142" t="str">
        <f t="shared" si="13"/>
        <v/>
      </c>
      <c r="AN447"/>
      <c r="AO447"/>
      <c r="AP447">
        <v>445</v>
      </c>
      <c r="AQ447"/>
      <c r="AR447"/>
      <c r="AS447"/>
      <c r="AT447"/>
      <c r="AU447"/>
      <c r="AV447"/>
      <c r="AW447"/>
      <c r="AX447"/>
      <c r="AY447"/>
      <c r="AZ447"/>
      <c r="BA447"/>
      <c r="BB447"/>
      <c r="BC447"/>
      <c r="BD447"/>
      <c r="BE447"/>
      <c r="BF447"/>
      <c r="BG447"/>
      <c r="BH447"/>
      <c r="BI447"/>
      <c r="BJ447" t="s">
        <v>4692</v>
      </c>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t="s">
        <v>4693</v>
      </c>
      <c r="CT447"/>
      <c r="CU447"/>
      <c r="CV447"/>
      <c r="CW447"/>
      <c r="CX447"/>
      <c r="CY447"/>
      <c r="CZ447"/>
      <c r="DA447"/>
      <c r="DB447"/>
      <c r="DC447"/>
      <c r="DD447"/>
      <c r="DE447"/>
      <c r="DF447"/>
      <c r="DG447"/>
      <c r="DH447"/>
      <c r="DI447"/>
      <c r="DJ447"/>
      <c r="DK447"/>
      <c r="DL447"/>
      <c r="DM447"/>
      <c r="DN447"/>
      <c r="DO447"/>
      <c r="DP447"/>
    </row>
    <row r="448" spans="33:120" ht="16.5" hidden="1" customHeight="1">
      <c r="AG448"/>
      <c r="AH448" s="138"/>
      <c r="AI448" s="138"/>
      <c r="AJ448" s="138"/>
      <c r="AK448" s="138"/>
      <c r="AL448" s="142" t="str">
        <f t="shared" si="12"/>
        <v/>
      </c>
      <c r="AM448" s="142" t="str">
        <f t="shared" si="13"/>
        <v/>
      </c>
      <c r="AN448"/>
      <c r="AO448"/>
      <c r="AP448">
        <v>446</v>
      </c>
      <c r="AQ448"/>
      <c r="AR448"/>
      <c r="AS448"/>
      <c r="AT448"/>
      <c r="AU448"/>
      <c r="AV448"/>
      <c r="AW448"/>
      <c r="AX448"/>
      <c r="AY448"/>
      <c r="AZ448"/>
      <c r="BA448"/>
      <c r="BB448"/>
      <c r="BC448"/>
      <c r="BD448"/>
      <c r="BE448"/>
      <c r="BF448"/>
      <c r="BG448"/>
      <c r="BH448"/>
      <c r="BI448"/>
      <c r="BJ448" t="s">
        <v>4694</v>
      </c>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t="s">
        <v>4695</v>
      </c>
      <c r="CT448"/>
      <c r="CU448"/>
      <c r="CV448"/>
      <c r="CW448"/>
      <c r="CX448"/>
      <c r="CY448"/>
      <c r="CZ448"/>
      <c r="DA448"/>
      <c r="DB448"/>
      <c r="DC448"/>
      <c r="DD448"/>
      <c r="DE448"/>
      <c r="DF448"/>
      <c r="DG448"/>
      <c r="DH448"/>
      <c r="DI448"/>
      <c r="DJ448"/>
      <c r="DK448"/>
      <c r="DL448"/>
      <c r="DM448"/>
      <c r="DN448"/>
      <c r="DO448"/>
      <c r="DP448"/>
    </row>
    <row r="449" spans="33:120" ht="16.5" hidden="1" customHeight="1">
      <c r="AG449"/>
      <c r="AH449" s="138"/>
      <c r="AI449" s="138"/>
      <c r="AJ449" s="138"/>
      <c r="AK449" s="138"/>
      <c r="AL449" s="142" t="str">
        <f t="shared" si="12"/>
        <v/>
      </c>
      <c r="AM449" s="142" t="str">
        <f t="shared" si="13"/>
        <v/>
      </c>
      <c r="AN449"/>
      <c r="AO449"/>
      <c r="AP449">
        <v>447</v>
      </c>
      <c r="AQ449"/>
      <c r="AR449"/>
      <c r="AS449"/>
      <c r="AT449"/>
      <c r="AU449"/>
      <c r="AV449"/>
      <c r="AW449"/>
      <c r="AX449"/>
      <c r="AY449"/>
      <c r="AZ449"/>
      <c r="BA449"/>
      <c r="BB449"/>
      <c r="BC449"/>
      <c r="BD449"/>
      <c r="BE449"/>
      <c r="BF449"/>
      <c r="BG449"/>
      <c r="BH449"/>
      <c r="BI449"/>
      <c r="BJ449" t="s">
        <v>4696</v>
      </c>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t="s">
        <v>4697</v>
      </c>
      <c r="CT449"/>
      <c r="CU449"/>
      <c r="CV449"/>
      <c r="CW449"/>
      <c r="CX449"/>
      <c r="CY449"/>
      <c r="CZ449"/>
      <c r="DA449"/>
      <c r="DB449"/>
      <c r="DC449"/>
      <c r="DD449"/>
      <c r="DE449"/>
      <c r="DF449"/>
      <c r="DG449"/>
      <c r="DH449"/>
      <c r="DI449"/>
      <c r="DJ449"/>
      <c r="DK449"/>
      <c r="DL449"/>
      <c r="DM449"/>
      <c r="DN449"/>
      <c r="DO449"/>
      <c r="DP449"/>
    </row>
    <row r="450" spans="33:120" ht="16.5" hidden="1" customHeight="1">
      <c r="AG450"/>
      <c r="AH450" s="138"/>
      <c r="AI450" s="138"/>
      <c r="AJ450" s="138"/>
      <c r="AK450" s="138"/>
      <c r="AL450" s="142" t="str">
        <f t="shared" si="12"/>
        <v/>
      </c>
      <c r="AM450" s="142" t="str">
        <f t="shared" si="13"/>
        <v/>
      </c>
      <c r="AN450"/>
      <c r="AO450"/>
      <c r="AP450">
        <v>448</v>
      </c>
      <c r="AQ450"/>
      <c r="AR450"/>
      <c r="AS450"/>
      <c r="AT450"/>
      <c r="AU450"/>
      <c r="AV450"/>
      <c r="AW450"/>
      <c r="AX450"/>
      <c r="AY450"/>
      <c r="AZ450"/>
      <c r="BA450"/>
      <c r="BB450"/>
      <c r="BC450"/>
      <c r="BD450"/>
      <c r="BE450"/>
      <c r="BF450"/>
      <c r="BG450"/>
      <c r="BH450"/>
      <c r="BI450"/>
      <c r="BJ450" t="s">
        <v>4698</v>
      </c>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t="s">
        <v>4699</v>
      </c>
      <c r="CT450"/>
      <c r="CU450"/>
      <c r="CV450"/>
      <c r="CW450"/>
      <c r="CX450"/>
      <c r="CY450"/>
      <c r="CZ450"/>
      <c r="DA450"/>
      <c r="DB450"/>
      <c r="DC450"/>
      <c r="DD450"/>
      <c r="DE450"/>
      <c r="DF450"/>
      <c r="DG450"/>
      <c r="DH450"/>
      <c r="DI450"/>
      <c r="DJ450"/>
      <c r="DK450"/>
      <c r="DL450"/>
      <c r="DM450"/>
      <c r="DN450"/>
      <c r="DO450"/>
      <c r="DP450"/>
    </row>
    <row r="451" spans="33:120" ht="16.5" hidden="1" customHeight="1">
      <c r="AG451"/>
      <c r="AH451" s="138"/>
      <c r="AI451" s="138"/>
      <c r="AJ451" s="138"/>
      <c r="AK451" s="138"/>
      <c r="AL451" s="142" t="str">
        <f t="shared" si="12"/>
        <v/>
      </c>
      <c r="AM451" s="142" t="str">
        <f t="shared" si="13"/>
        <v/>
      </c>
      <c r="AN451"/>
      <c r="AO451"/>
      <c r="AP451">
        <v>449</v>
      </c>
      <c r="AQ451"/>
      <c r="AR451"/>
      <c r="AS451"/>
      <c r="AT451"/>
      <c r="AU451"/>
      <c r="AV451"/>
      <c r="AW451"/>
      <c r="AX451"/>
      <c r="AY451"/>
      <c r="AZ451"/>
      <c r="BA451"/>
      <c r="BB451"/>
      <c r="BC451"/>
      <c r="BD451"/>
      <c r="BE451"/>
      <c r="BF451"/>
      <c r="BG451"/>
      <c r="BH451"/>
      <c r="BI451"/>
      <c r="BJ451" t="s">
        <v>4700</v>
      </c>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t="s">
        <v>4701</v>
      </c>
      <c r="CT451"/>
      <c r="CU451"/>
      <c r="CV451"/>
      <c r="CW451"/>
      <c r="CX451"/>
      <c r="CY451"/>
      <c r="CZ451"/>
      <c r="DA451"/>
      <c r="DB451"/>
      <c r="DC451"/>
      <c r="DD451"/>
      <c r="DE451"/>
      <c r="DF451"/>
      <c r="DG451"/>
      <c r="DH451"/>
      <c r="DI451"/>
      <c r="DJ451"/>
      <c r="DK451"/>
      <c r="DL451"/>
      <c r="DM451"/>
      <c r="DN451"/>
      <c r="DO451"/>
      <c r="DP451"/>
    </row>
    <row r="452" spans="33:120" ht="16.5" hidden="1" customHeight="1">
      <c r="AG452"/>
      <c r="AH452" s="138"/>
      <c r="AI452" s="138"/>
      <c r="AJ452" s="138"/>
      <c r="AK452" s="138"/>
      <c r="AL452" s="142" t="str">
        <f t="shared" si="12"/>
        <v/>
      </c>
      <c r="AM452" s="142" t="str">
        <f t="shared" si="13"/>
        <v/>
      </c>
      <c r="AN452"/>
      <c r="AO452"/>
      <c r="AP452">
        <v>450</v>
      </c>
      <c r="AQ452"/>
      <c r="AR452"/>
      <c r="AS452"/>
      <c r="AT452"/>
      <c r="AU452"/>
      <c r="AV452"/>
      <c r="AW452"/>
      <c r="AX452"/>
      <c r="AY452"/>
      <c r="AZ452"/>
      <c r="BA452"/>
      <c r="BB452"/>
      <c r="BC452"/>
      <c r="BD452"/>
      <c r="BE452"/>
      <c r="BF452"/>
      <c r="BG452"/>
      <c r="BH452"/>
      <c r="BI452"/>
      <c r="BJ452" t="s">
        <v>4702</v>
      </c>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t="s">
        <v>4703</v>
      </c>
      <c r="CT452"/>
      <c r="CU452"/>
      <c r="CV452"/>
      <c r="CW452"/>
      <c r="CX452"/>
      <c r="CY452"/>
      <c r="CZ452"/>
      <c r="DA452"/>
      <c r="DB452"/>
      <c r="DC452"/>
      <c r="DD452"/>
      <c r="DE452"/>
      <c r="DF452"/>
      <c r="DG452"/>
      <c r="DH452"/>
      <c r="DI452"/>
      <c r="DJ452"/>
      <c r="DK452"/>
      <c r="DL452"/>
      <c r="DM452"/>
      <c r="DN452"/>
      <c r="DO452"/>
      <c r="DP452"/>
    </row>
    <row r="453" spans="33:120" ht="16.5" hidden="1" customHeight="1">
      <c r="AG453"/>
      <c r="AH453" s="138"/>
      <c r="AI453" s="138"/>
      <c r="AJ453" s="138"/>
      <c r="AK453" s="138"/>
      <c r="AL453" s="142" t="str">
        <f t="shared" ref="AL453:AL516" si="14">IFERROR(IF(HLOOKUP($N$10, $BZ$3:$DE$574, $AP453, FALSE )="", "", HLOOKUP($N$10, $BZ$3:$DE$574, $AP453, FALSE)), "")</f>
        <v/>
      </c>
      <c r="AM453" s="142" t="str">
        <f t="shared" ref="AM453:AM516" si="15">IFERROR(IF(AL453="", "", HLOOKUP($N$10, $AQ$3:$BV$574, AP453, FALSE)), "")</f>
        <v/>
      </c>
      <c r="AN453"/>
      <c r="AO453"/>
      <c r="AP453">
        <v>451</v>
      </c>
      <c r="AQ453"/>
      <c r="AR453"/>
      <c r="AS453"/>
      <c r="AT453"/>
      <c r="AU453"/>
      <c r="AV453"/>
      <c r="AW453"/>
      <c r="AX453"/>
      <c r="AY453"/>
      <c r="AZ453"/>
      <c r="BA453"/>
      <c r="BB453"/>
      <c r="BC453"/>
      <c r="BD453"/>
      <c r="BE453"/>
      <c r="BF453"/>
      <c r="BG453"/>
      <c r="BH453"/>
      <c r="BI453"/>
      <c r="BJ453" t="s">
        <v>4704</v>
      </c>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t="s">
        <v>4705</v>
      </c>
      <c r="CT453"/>
      <c r="CU453"/>
      <c r="CV453"/>
      <c r="CW453"/>
      <c r="CX453"/>
      <c r="CY453"/>
      <c r="CZ453"/>
      <c r="DA453"/>
      <c r="DB453"/>
      <c r="DC453"/>
      <c r="DD453"/>
      <c r="DE453"/>
      <c r="DF453"/>
      <c r="DG453"/>
      <c r="DH453"/>
      <c r="DI453"/>
      <c r="DJ453"/>
      <c r="DK453"/>
      <c r="DL453"/>
      <c r="DM453"/>
      <c r="DN453"/>
      <c r="DO453"/>
      <c r="DP453"/>
    </row>
    <row r="454" spans="33:120" ht="16.5" hidden="1" customHeight="1">
      <c r="AG454"/>
      <c r="AH454" s="138"/>
      <c r="AI454" s="138"/>
      <c r="AJ454" s="138"/>
      <c r="AK454" s="138"/>
      <c r="AL454" s="142" t="str">
        <f t="shared" si="14"/>
        <v/>
      </c>
      <c r="AM454" s="142" t="str">
        <f t="shared" si="15"/>
        <v/>
      </c>
      <c r="AN454"/>
      <c r="AO454"/>
      <c r="AP454">
        <v>452</v>
      </c>
      <c r="AQ454"/>
      <c r="AR454"/>
      <c r="AS454"/>
      <c r="AT454"/>
      <c r="AU454"/>
      <c r="AV454"/>
      <c r="AW454"/>
      <c r="AX454"/>
      <c r="AY454"/>
      <c r="AZ454"/>
      <c r="BA454"/>
      <c r="BB454"/>
      <c r="BC454"/>
      <c r="BD454"/>
      <c r="BE454"/>
      <c r="BF454"/>
      <c r="BG454"/>
      <c r="BH454"/>
      <c r="BI454"/>
      <c r="BJ454" t="s">
        <v>4706</v>
      </c>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t="s">
        <v>4707</v>
      </c>
      <c r="CT454"/>
      <c r="CU454"/>
      <c r="CV454"/>
      <c r="CW454"/>
      <c r="CX454"/>
      <c r="CY454"/>
      <c r="CZ454"/>
      <c r="DA454"/>
      <c r="DB454"/>
      <c r="DC454"/>
      <c r="DD454"/>
      <c r="DE454"/>
      <c r="DF454"/>
      <c r="DG454"/>
      <c r="DH454"/>
      <c r="DI454"/>
      <c r="DJ454"/>
      <c r="DK454"/>
      <c r="DL454"/>
      <c r="DM454"/>
      <c r="DN454"/>
      <c r="DO454"/>
      <c r="DP454"/>
    </row>
    <row r="455" spans="33:120" ht="16.5" hidden="1" customHeight="1">
      <c r="AG455"/>
      <c r="AH455" s="138"/>
      <c r="AI455" s="138"/>
      <c r="AJ455" s="138"/>
      <c r="AK455" s="138"/>
      <c r="AL455" s="142" t="str">
        <f t="shared" si="14"/>
        <v/>
      </c>
      <c r="AM455" s="142" t="str">
        <f t="shared" si="15"/>
        <v/>
      </c>
      <c r="AN455"/>
      <c r="AO455"/>
      <c r="AP455">
        <v>453</v>
      </c>
      <c r="AQ455"/>
      <c r="AR455"/>
      <c r="AS455"/>
      <c r="AT455"/>
      <c r="AU455"/>
      <c r="AV455"/>
      <c r="AW455"/>
      <c r="AX455"/>
      <c r="AY455"/>
      <c r="AZ455"/>
      <c r="BA455"/>
      <c r="BB455"/>
      <c r="BC455"/>
      <c r="BD455"/>
      <c r="BE455"/>
      <c r="BF455"/>
      <c r="BG455"/>
      <c r="BH455"/>
      <c r="BI455"/>
      <c r="BJ455" t="s">
        <v>4708</v>
      </c>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t="s">
        <v>4709</v>
      </c>
      <c r="CT455"/>
      <c r="CU455"/>
      <c r="CV455"/>
      <c r="CW455"/>
      <c r="CX455"/>
      <c r="CY455"/>
      <c r="CZ455"/>
      <c r="DA455"/>
      <c r="DB455"/>
      <c r="DC455"/>
      <c r="DD455"/>
      <c r="DE455"/>
      <c r="DF455"/>
      <c r="DG455"/>
      <c r="DH455"/>
      <c r="DI455"/>
      <c r="DJ455"/>
      <c r="DK455"/>
      <c r="DL455"/>
      <c r="DM455"/>
      <c r="DN455"/>
      <c r="DO455"/>
      <c r="DP455"/>
    </row>
    <row r="456" spans="33:120" ht="16.5" hidden="1" customHeight="1">
      <c r="AG456"/>
      <c r="AH456" s="138"/>
      <c r="AI456" s="138"/>
      <c r="AJ456" s="138"/>
      <c r="AK456" s="138"/>
      <c r="AL456" s="142" t="str">
        <f t="shared" si="14"/>
        <v/>
      </c>
      <c r="AM456" s="142" t="str">
        <f t="shared" si="15"/>
        <v/>
      </c>
      <c r="AN456"/>
      <c r="AO456"/>
      <c r="AP456">
        <v>454</v>
      </c>
      <c r="AQ456"/>
      <c r="AR456"/>
      <c r="AS456"/>
      <c r="AT456"/>
      <c r="AU456"/>
      <c r="AV456"/>
      <c r="AW456"/>
      <c r="AX456"/>
      <c r="AY456"/>
      <c r="AZ456"/>
      <c r="BA456"/>
      <c r="BB456"/>
      <c r="BC456"/>
      <c r="BD456"/>
      <c r="BE456"/>
      <c r="BF456"/>
      <c r="BG456"/>
      <c r="BH456"/>
      <c r="BI456"/>
      <c r="BJ456" t="s">
        <v>4710</v>
      </c>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t="s">
        <v>4711</v>
      </c>
      <c r="CT456"/>
      <c r="CU456"/>
      <c r="CV456"/>
      <c r="CW456"/>
      <c r="CX456"/>
      <c r="CY456"/>
      <c r="CZ456"/>
      <c r="DA456"/>
      <c r="DB456"/>
      <c r="DC456"/>
      <c r="DD456"/>
      <c r="DE456"/>
      <c r="DF456"/>
      <c r="DG456"/>
      <c r="DH456"/>
      <c r="DI456"/>
      <c r="DJ456"/>
      <c r="DK456"/>
      <c r="DL456"/>
      <c r="DM456"/>
      <c r="DN456"/>
      <c r="DO456"/>
      <c r="DP456"/>
    </row>
    <row r="457" spans="33:120" ht="16.5" hidden="1" customHeight="1">
      <c r="AG457"/>
      <c r="AH457" s="138"/>
      <c r="AI457" s="138"/>
      <c r="AJ457" s="138"/>
      <c r="AK457" s="138"/>
      <c r="AL457" s="142" t="str">
        <f t="shared" si="14"/>
        <v/>
      </c>
      <c r="AM457" s="142" t="str">
        <f t="shared" si="15"/>
        <v/>
      </c>
      <c r="AN457"/>
      <c r="AO457"/>
      <c r="AP457">
        <v>455</v>
      </c>
      <c r="AQ457"/>
      <c r="AR457"/>
      <c r="AS457"/>
      <c r="AT457"/>
      <c r="AU457"/>
      <c r="AV457"/>
      <c r="AW457"/>
      <c r="AX457"/>
      <c r="AY457"/>
      <c r="AZ457"/>
      <c r="BA457"/>
      <c r="BB457"/>
      <c r="BC457"/>
      <c r="BD457"/>
      <c r="BE457"/>
      <c r="BF457"/>
      <c r="BG457"/>
      <c r="BH457"/>
      <c r="BI457"/>
      <c r="BJ457" t="s">
        <v>4712</v>
      </c>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t="s">
        <v>4713</v>
      </c>
      <c r="CT457"/>
      <c r="CU457"/>
      <c r="CV457"/>
      <c r="CW457"/>
      <c r="CX457"/>
      <c r="CY457"/>
      <c r="CZ457"/>
      <c r="DA457"/>
      <c r="DB457"/>
      <c r="DC457"/>
      <c r="DD457"/>
      <c r="DE457"/>
      <c r="DF457"/>
      <c r="DG457"/>
      <c r="DH457"/>
      <c r="DI457"/>
      <c r="DJ457"/>
      <c r="DK457"/>
      <c r="DL457"/>
      <c r="DM457"/>
      <c r="DN457"/>
      <c r="DO457"/>
      <c r="DP457"/>
    </row>
    <row r="458" spans="33:120" ht="16.5" hidden="1" customHeight="1">
      <c r="AG458"/>
      <c r="AH458" s="138"/>
      <c r="AI458" s="138"/>
      <c r="AJ458" s="138"/>
      <c r="AK458" s="138"/>
      <c r="AL458" s="142" t="str">
        <f t="shared" si="14"/>
        <v/>
      </c>
      <c r="AM458" s="142" t="str">
        <f t="shared" si="15"/>
        <v/>
      </c>
      <c r="AN458"/>
      <c r="AO458"/>
      <c r="AP458">
        <v>456</v>
      </c>
      <c r="AQ458"/>
      <c r="AR458"/>
      <c r="AS458"/>
      <c r="AT458"/>
      <c r="AU458"/>
      <c r="AV458"/>
      <c r="AW458"/>
      <c r="AX458"/>
      <c r="AY458"/>
      <c r="AZ458"/>
      <c r="BA458"/>
      <c r="BB458"/>
      <c r="BC458"/>
      <c r="BD458"/>
      <c r="BE458"/>
      <c r="BF458"/>
      <c r="BG458"/>
      <c r="BH458"/>
      <c r="BI458"/>
      <c r="BJ458" t="s">
        <v>4714</v>
      </c>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t="s">
        <v>4715</v>
      </c>
      <c r="CT458"/>
      <c r="CU458"/>
      <c r="CV458"/>
      <c r="CW458"/>
      <c r="CX458"/>
      <c r="CY458"/>
      <c r="CZ458"/>
      <c r="DA458"/>
      <c r="DB458"/>
      <c r="DC458"/>
      <c r="DD458"/>
      <c r="DE458"/>
      <c r="DF458"/>
      <c r="DG458"/>
      <c r="DH458"/>
      <c r="DI458"/>
      <c r="DJ458"/>
      <c r="DK458"/>
      <c r="DL458"/>
      <c r="DM458"/>
      <c r="DN458"/>
      <c r="DO458"/>
      <c r="DP458"/>
    </row>
    <row r="459" spans="33:120" ht="16.5" hidden="1" customHeight="1">
      <c r="AG459"/>
      <c r="AH459" s="138"/>
      <c r="AI459" s="138"/>
      <c r="AJ459" s="138"/>
      <c r="AK459" s="138"/>
      <c r="AL459" s="142" t="str">
        <f t="shared" si="14"/>
        <v/>
      </c>
      <c r="AM459" s="142" t="str">
        <f t="shared" si="15"/>
        <v/>
      </c>
      <c r="AN459"/>
      <c r="AO459"/>
      <c r="AP459">
        <v>457</v>
      </c>
      <c r="AQ459"/>
      <c r="AR459"/>
      <c r="AS459"/>
      <c r="AT459"/>
      <c r="AU459"/>
      <c r="AV459"/>
      <c r="AW459"/>
      <c r="AX459"/>
      <c r="AY459"/>
      <c r="AZ459"/>
      <c r="BA459"/>
      <c r="BB459"/>
      <c r="BC459"/>
      <c r="BD459"/>
      <c r="BE459"/>
      <c r="BF459"/>
      <c r="BG459"/>
      <c r="BH459"/>
      <c r="BI459"/>
      <c r="BJ459" t="s">
        <v>4716</v>
      </c>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t="s">
        <v>4717</v>
      </c>
      <c r="CT459"/>
      <c r="CU459"/>
      <c r="CV459"/>
      <c r="CW459"/>
      <c r="CX459"/>
      <c r="CY459"/>
      <c r="CZ459"/>
      <c r="DA459"/>
      <c r="DB459"/>
      <c r="DC459"/>
      <c r="DD459"/>
      <c r="DE459"/>
      <c r="DF459"/>
      <c r="DG459"/>
      <c r="DH459"/>
      <c r="DI459"/>
      <c r="DJ459"/>
      <c r="DK459"/>
      <c r="DL459"/>
      <c r="DM459"/>
      <c r="DN459"/>
      <c r="DO459"/>
      <c r="DP459"/>
    </row>
    <row r="460" spans="33:120" ht="16.5" hidden="1" customHeight="1">
      <c r="AG460"/>
      <c r="AH460" s="138"/>
      <c r="AI460" s="138"/>
      <c r="AJ460" s="138"/>
      <c r="AK460" s="138"/>
      <c r="AL460" s="142" t="str">
        <f t="shared" si="14"/>
        <v/>
      </c>
      <c r="AM460" s="142" t="str">
        <f t="shared" si="15"/>
        <v/>
      </c>
      <c r="AN460"/>
      <c r="AO460"/>
      <c r="AP460">
        <v>458</v>
      </c>
      <c r="AQ460"/>
      <c r="AR460"/>
      <c r="AS460"/>
      <c r="AT460"/>
      <c r="AU460"/>
      <c r="AV460"/>
      <c r="AW460"/>
      <c r="AX460"/>
      <c r="AY460"/>
      <c r="AZ460"/>
      <c r="BA460"/>
      <c r="BB460"/>
      <c r="BC460"/>
      <c r="BD460"/>
      <c r="BE460"/>
      <c r="BF460"/>
      <c r="BG460"/>
      <c r="BH460"/>
      <c r="BI460"/>
      <c r="BJ460" t="s">
        <v>4718</v>
      </c>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t="s">
        <v>4719</v>
      </c>
      <c r="CT460"/>
      <c r="CU460"/>
      <c r="CV460"/>
      <c r="CW460"/>
      <c r="CX460"/>
      <c r="CY460"/>
      <c r="CZ460"/>
      <c r="DA460"/>
      <c r="DB460"/>
      <c r="DC460"/>
      <c r="DD460"/>
      <c r="DE460"/>
      <c r="DF460"/>
      <c r="DG460"/>
      <c r="DH460"/>
      <c r="DI460"/>
      <c r="DJ460"/>
      <c r="DK460"/>
      <c r="DL460"/>
      <c r="DM460"/>
      <c r="DN460"/>
      <c r="DO460"/>
      <c r="DP460"/>
    </row>
    <row r="461" spans="33:120" ht="16.5" hidden="1" customHeight="1">
      <c r="AG461"/>
      <c r="AH461" s="138"/>
      <c r="AI461" s="138"/>
      <c r="AJ461" s="138"/>
      <c r="AK461" s="138"/>
      <c r="AL461" s="142" t="str">
        <f t="shared" si="14"/>
        <v/>
      </c>
      <c r="AM461" s="142" t="str">
        <f t="shared" si="15"/>
        <v/>
      </c>
      <c r="AN461"/>
      <c r="AO461"/>
      <c r="AP461">
        <v>459</v>
      </c>
      <c r="AQ461"/>
      <c r="AR461"/>
      <c r="AS461"/>
      <c r="AT461"/>
      <c r="AU461"/>
      <c r="AV461"/>
      <c r="AW461"/>
      <c r="AX461"/>
      <c r="AY461"/>
      <c r="AZ461"/>
      <c r="BA461"/>
      <c r="BB461"/>
      <c r="BC461"/>
      <c r="BD461"/>
      <c r="BE461"/>
      <c r="BF461"/>
      <c r="BG461"/>
      <c r="BH461"/>
      <c r="BI461"/>
      <c r="BJ461" t="s">
        <v>4720</v>
      </c>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t="s">
        <v>4721</v>
      </c>
      <c r="CT461"/>
      <c r="CU461"/>
      <c r="CV461"/>
      <c r="CW461"/>
      <c r="CX461"/>
      <c r="CY461"/>
      <c r="CZ461"/>
      <c r="DA461"/>
      <c r="DB461"/>
      <c r="DC461"/>
      <c r="DD461"/>
      <c r="DE461"/>
      <c r="DF461"/>
      <c r="DG461"/>
      <c r="DH461"/>
      <c r="DI461"/>
      <c r="DJ461"/>
      <c r="DK461"/>
      <c r="DL461"/>
      <c r="DM461"/>
      <c r="DN461"/>
      <c r="DO461"/>
      <c r="DP461"/>
    </row>
    <row r="462" spans="33:120" ht="16.5" hidden="1" customHeight="1">
      <c r="AG462"/>
      <c r="AH462" s="138"/>
      <c r="AI462" s="138"/>
      <c r="AJ462" s="138"/>
      <c r="AK462" s="138"/>
      <c r="AL462" s="142" t="str">
        <f t="shared" si="14"/>
        <v/>
      </c>
      <c r="AM462" s="142" t="str">
        <f t="shared" si="15"/>
        <v/>
      </c>
      <c r="AN462"/>
      <c r="AO462"/>
      <c r="AP462">
        <v>460</v>
      </c>
      <c r="AQ462"/>
      <c r="AR462"/>
      <c r="AS462"/>
      <c r="AT462"/>
      <c r="AU462"/>
      <c r="AV462"/>
      <c r="AW462"/>
      <c r="AX462"/>
      <c r="AY462"/>
      <c r="AZ462"/>
      <c r="BA462"/>
      <c r="BB462"/>
      <c r="BC462"/>
      <c r="BD462"/>
      <c r="BE462"/>
      <c r="BF462"/>
      <c r="BG462"/>
      <c r="BH462"/>
      <c r="BI462"/>
      <c r="BJ462" t="s">
        <v>4722</v>
      </c>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t="s">
        <v>4723</v>
      </c>
      <c r="CT462"/>
      <c r="CU462"/>
      <c r="CV462"/>
      <c r="CW462"/>
      <c r="CX462"/>
      <c r="CY462"/>
      <c r="CZ462"/>
      <c r="DA462"/>
      <c r="DB462"/>
      <c r="DC462"/>
      <c r="DD462"/>
      <c r="DE462"/>
      <c r="DF462"/>
      <c r="DG462"/>
      <c r="DH462"/>
      <c r="DI462"/>
      <c r="DJ462"/>
      <c r="DK462"/>
      <c r="DL462"/>
      <c r="DM462"/>
      <c r="DN462"/>
      <c r="DO462"/>
      <c r="DP462"/>
    </row>
    <row r="463" spans="33:120" ht="16.5" hidden="1" customHeight="1">
      <c r="AG463"/>
      <c r="AH463" s="138"/>
      <c r="AI463" s="138"/>
      <c r="AJ463" s="138"/>
      <c r="AK463" s="138"/>
      <c r="AL463" s="142" t="str">
        <f t="shared" si="14"/>
        <v/>
      </c>
      <c r="AM463" s="142" t="str">
        <f t="shared" si="15"/>
        <v/>
      </c>
      <c r="AN463"/>
      <c r="AO463"/>
      <c r="AP463">
        <v>461</v>
      </c>
      <c r="AQ463"/>
      <c r="AR463"/>
      <c r="AS463"/>
      <c r="AT463"/>
      <c r="AU463"/>
      <c r="AV463"/>
      <c r="AW463"/>
      <c r="AX463"/>
      <c r="AY463"/>
      <c r="AZ463"/>
      <c r="BA463"/>
      <c r="BB463"/>
      <c r="BC463"/>
      <c r="BD463"/>
      <c r="BE463"/>
      <c r="BF463"/>
      <c r="BG463"/>
      <c r="BH463"/>
      <c r="BI463"/>
      <c r="BJ463" t="s">
        <v>4724</v>
      </c>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t="s">
        <v>4725</v>
      </c>
      <c r="CT463"/>
      <c r="CU463"/>
      <c r="CV463"/>
      <c r="CW463"/>
      <c r="CX463"/>
      <c r="CY463"/>
      <c r="CZ463"/>
      <c r="DA463"/>
      <c r="DB463"/>
      <c r="DC463"/>
      <c r="DD463"/>
      <c r="DE463"/>
      <c r="DF463"/>
      <c r="DG463"/>
      <c r="DH463"/>
      <c r="DI463"/>
      <c r="DJ463"/>
      <c r="DK463"/>
      <c r="DL463"/>
      <c r="DM463"/>
      <c r="DN463"/>
      <c r="DO463"/>
      <c r="DP463"/>
    </row>
    <row r="464" spans="33:120" ht="16.5" hidden="1" customHeight="1">
      <c r="AG464"/>
      <c r="AH464" s="138"/>
      <c r="AI464" s="138"/>
      <c r="AJ464" s="138"/>
      <c r="AK464" s="138"/>
      <c r="AL464" s="142" t="str">
        <f t="shared" si="14"/>
        <v/>
      </c>
      <c r="AM464" s="142" t="str">
        <f t="shared" si="15"/>
        <v/>
      </c>
      <c r="AN464"/>
      <c r="AO464"/>
      <c r="AP464">
        <v>462</v>
      </c>
      <c r="AQ464"/>
      <c r="AR464"/>
      <c r="AS464"/>
      <c r="AT464"/>
      <c r="AU464"/>
      <c r="AV464"/>
      <c r="AW464"/>
      <c r="AX464"/>
      <c r="AY464"/>
      <c r="AZ464"/>
      <c r="BA464"/>
      <c r="BB464"/>
      <c r="BC464"/>
      <c r="BD464"/>
      <c r="BE464"/>
      <c r="BF464"/>
      <c r="BG464"/>
      <c r="BH464"/>
      <c r="BI464"/>
      <c r="BJ464" t="s">
        <v>4726</v>
      </c>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t="s">
        <v>4727</v>
      </c>
      <c r="CT464"/>
      <c r="CU464"/>
      <c r="CV464"/>
      <c r="CW464"/>
      <c r="CX464"/>
      <c r="CY464"/>
      <c r="CZ464"/>
      <c r="DA464"/>
      <c r="DB464"/>
      <c r="DC464"/>
      <c r="DD464"/>
      <c r="DE464"/>
      <c r="DF464"/>
      <c r="DG464"/>
      <c r="DH464"/>
      <c r="DI464"/>
      <c r="DJ464"/>
      <c r="DK464"/>
      <c r="DL464"/>
      <c r="DM464"/>
      <c r="DN464"/>
      <c r="DO464"/>
      <c r="DP464"/>
    </row>
    <row r="465" spans="33:120" ht="16.5" hidden="1" customHeight="1">
      <c r="AG465"/>
      <c r="AH465" s="138"/>
      <c r="AI465" s="138"/>
      <c r="AJ465" s="138"/>
      <c r="AK465" s="138"/>
      <c r="AL465" s="142" t="str">
        <f t="shared" si="14"/>
        <v/>
      </c>
      <c r="AM465" s="142" t="str">
        <f t="shared" si="15"/>
        <v/>
      </c>
      <c r="AN465"/>
      <c r="AO465"/>
      <c r="AP465">
        <v>463</v>
      </c>
      <c r="AQ465"/>
      <c r="AR465"/>
      <c r="AS465"/>
      <c r="AT465"/>
      <c r="AU465"/>
      <c r="AV465"/>
      <c r="AW465"/>
      <c r="AX465"/>
      <c r="AY465"/>
      <c r="AZ465"/>
      <c r="BA465"/>
      <c r="BB465"/>
      <c r="BC465"/>
      <c r="BD465"/>
      <c r="BE465"/>
      <c r="BF465"/>
      <c r="BG465"/>
      <c r="BH465"/>
      <c r="BI465"/>
      <c r="BJ465" t="s">
        <v>4728</v>
      </c>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t="s">
        <v>4729</v>
      </c>
      <c r="CT465"/>
      <c r="CU465"/>
      <c r="CV465"/>
      <c r="CW465"/>
      <c r="CX465"/>
      <c r="CY465"/>
      <c r="CZ465"/>
      <c r="DA465"/>
      <c r="DB465"/>
      <c r="DC465"/>
      <c r="DD465"/>
      <c r="DE465"/>
      <c r="DF465"/>
      <c r="DG465"/>
      <c r="DH465"/>
      <c r="DI465"/>
      <c r="DJ465"/>
      <c r="DK465"/>
      <c r="DL465"/>
      <c r="DM465"/>
      <c r="DN465"/>
      <c r="DO465"/>
      <c r="DP465"/>
    </row>
    <row r="466" spans="33:120" ht="16.5" hidden="1" customHeight="1">
      <c r="AG466"/>
      <c r="AH466" s="138"/>
      <c r="AI466" s="138"/>
      <c r="AJ466" s="138"/>
      <c r="AK466" s="138"/>
      <c r="AL466" s="142" t="str">
        <f t="shared" si="14"/>
        <v/>
      </c>
      <c r="AM466" s="142" t="str">
        <f t="shared" si="15"/>
        <v/>
      </c>
      <c r="AN466"/>
      <c r="AO466"/>
      <c r="AP466">
        <v>464</v>
      </c>
      <c r="AQ466"/>
      <c r="AR466"/>
      <c r="AS466"/>
      <c r="AT466"/>
      <c r="AU466"/>
      <c r="AV466"/>
      <c r="AW466"/>
      <c r="AX466"/>
      <c r="AY466"/>
      <c r="AZ466"/>
      <c r="BA466"/>
      <c r="BB466"/>
      <c r="BC466"/>
      <c r="BD466"/>
      <c r="BE466"/>
      <c r="BF466"/>
      <c r="BG466"/>
      <c r="BH466"/>
      <c r="BI466"/>
      <c r="BJ466" t="s">
        <v>4730</v>
      </c>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t="s">
        <v>4731</v>
      </c>
      <c r="CT466"/>
      <c r="CU466"/>
      <c r="CV466"/>
      <c r="CW466"/>
      <c r="CX466"/>
      <c r="CY466"/>
      <c r="CZ466"/>
      <c r="DA466"/>
      <c r="DB466"/>
      <c r="DC466"/>
      <c r="DD466"/>
      <c r="DE466"/>
      <c r="DF466"/>
      <c r="DG466"/>
      <c r="DH466"/>
      <c r="DI466"/>
      <c r="DJ466"/>
      <c r="DK466"/>
      <c r="DL466"/>
      <c r="DM466"/>
      <c r="DN466"/>
      <c r="DO466"/>
      <c r="DP466"/>
    </row>
    <row r="467" spans="33:120" ht="16.5" hidden="1" customHeight="1">
      <c r="AG467"/>
      <c r="AH467" s="138"/>
      <c r="AI467" s="138"/>
      <c r="AJ467" s="138"/>
      <c r="AK467" s="138"/>
      <c r="AL467" s="142" t="str">
        <f t="shared" si="14"/>
        <v/>
      </c>
      <c r="AM467" s="142" t="str">
        <f t="shared" si="15"/>
        <v/>
      </c>
      <c r="AN467"/>
      <c r="AO467"/>
      <c r="AP467">
        <v>465</v>
      </c>
      <c r="AQ467"/>
      <c r="AR467"/>
      <c r="AS467"/>
      <c r="AT467"/>
      <c r="AU467"/>
      <c r="AV467"/>
      <c r="AW467"/>
      <c r="AX467"/>
      <c r="AY467"/>
      <c r="AZ467"/>
      <c r="BA467"/>
      <c r="BB467"/>
      <c r="BC467"/>
      <c r="BD467"/>
      <c r="BE467"/>
      <c r="BF467"/>
      <c r="BG467"/>
      <c r="BH467"/>
      <c r="BI467"/>
      <c r="BJ467" t="s">
        <v>4732</v>
      </c>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t="s">
        <v>4733</v>
      </c>
      <c r="CT467"/>
      <c r="CU467"/>
      <c r="CV467"/>
      <c r="CW467"/>
      <c r="CX467"/>
      <c r="CY467"/>
      <c r="CZ467"/>
      <c r="DA467"/>
      <c r="DB467"/>
      <c r="DC467"/>
      <c r="DD467"/>
      <c r="DE467"/>
      <c r="DF467"/>
      <c r="DG467"/>
      <c r="DH467"/>
      <c r="DI467"/>
      <c r="DJ467"/>
      <c r="DK467"/>
      <c r="DL467"/>
      <c r="DM467"/>
      <c r="DN467"/>
      <c r="DO467"/>
      <c r="DP467"/>
    </row>
    <row r="468" spans="33:120" ht="16.5" hidden="1" customHeight="1">
      <c r="AG468"/>
      <c r="AH468" s="138"/>
      <c r="AI468" s="138"/>
      <c r="AJ468" s="138"/>
      <c r="AK468" s="138"/>
      <c r="AL468" s="142" t="str">
        <f t="shared" si="14"/>
        <v/>
      </c>
      <c r="AM468" s="142" t="str">
        <f t="shared" si="15"/>
        <v/>
      </c>
      <c r="AN468"/>
      <c r="AO468"/>
      <c r="AP468">
        <v>466</v>
      </c>
      <c r="AQ468"/>
      <c r="AR468"/>
      <c r="AS468"/>
      <c r="AT468"/>
      <c r="AU468"/>
      <c r="AV468"/>
      <c r="AW468"/>
      <c r="AX468"/>
      <c r="AY468"/>
      <c r="AZ468"/>
      <c r="BA468"/>
      <c r="BB468"/>
      <c r="BC468"/>
      <c r="BD468"/>
      <c r="BE468"/>
      <c r="BF468"/>
      <c r="BG468"/>
      <c r="BH468"/>
      <c r="BI468"/>
      <c r="BJ468" t="s">
        <v>4734</v>
      </c>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t="s">
        <v>4735</v>
      </c>
      <c r="CT468"/>
      <c r="CU468"/>
      <c r="CV468"/>
      <c r="CW468"/>
      <c r="CX468"/>
      <c r="CY468"/>
      <c r="CZ468"/>
      <c r="DA468"/>
      <c r="DB468"/>
      <c r="DC468"/>
      <c r="DD468"/>
      <c r="DE468"/>
      <c r="DF468"/>
      <c r="DG468"/>
      <c r="DH468"/>
      <c r="DI468"/>
      <c r="DJ468"/>
      <c r="DK468"/>
      <c r="DL468"/>
      <c r="DM468"/>
      <c r="DN468"/>
      <c r="DO468"/>
      <c r="DP468"/>
    </row>
    <row r="469" spans="33:120" ht="16.5" hidden="1" customHeight="1">
      <c r="AG469"/>
      <c r="AH469" s="78"/>
      <c r="AI469" s="78"/>
      <c r="AJ469" s="78"/>
      <c r="AK469" s="78"/>
      <c r="AL469" s="142" t="str">
        <f t="shared" si="14"/>
        <v/>
      </c>
      <c r="AM469" s="142" t="str">
        <f t="shared" si="15"/>
        <v/>
      </c>
      <c r="AN469"/>
      <c r="AO469"/>
      <c r="AP469">
        <v>467</v>
      </c>
      <c r="AQ469"/>
      <c r="AR469"/>
      <c r="AS469"/>
      <c r="AT469"/>
      <c r="AU469"/>
      <c r="AV469"/>
      <c r="AW469"/>
      <c r="AX469"/>
      <c r="AY469"/>
      <c r="AZ469"/>
      <c r="BA469"/>
      <c r="BB469"/>
      <c r="BC469"/>
      <c r="BD469"/>
      <c r="BE469"/>
      <c r="BF469"/>
      <c r="BG469"/>
      <c r="BH469"/>
      <c r="BI469"/>
      <c r="BJ469" t="s">
        <v>4736</v>
      </c>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t="s">
        <v>4737</v>
      </c>
      <c r="CT469"/>
      <c r="CU469"/>
      <c r="CV469"/>
      <c r="CW469"/>
      <c r="CX469"/>
      <c r="CY469"/>
      <c r="CZ469"/>
      <c r="DA469"/>
      <c r="DB469"/>
      <c r="DC469"/>
      <c r="DD469"/>
      <c r="DE469"/>
      <c r="DF469"/>
      <c r="DG469"/>
      <c r="DH469"/>
      <c r="DI469"/>
      <c r="DJ469"/>
      <c r="DK469"/>
      <c r="DL469"/>
      <c r="DM469"/>
      <c r="DN469"/>
      <c r="DO469"/>
      <c r="DP469"/>
    </row>
    <row r="470" spans="33:120" ht="16.5" hidden="1" customHeight="1">
      <c r="AG470"/>
      <c r="AH470" s="138"/>
      <c r="AI470" s="138"/>
      <c r="AJ470" s="138"/>
      <c r="AK470" s="138"/>
      <c r="AL470" s="142" t="str">
        <f t="shared" si="14"/>
        <v/>
      </c>
      <c r="AM470" s="142" t="str">
        <f t="shared" si="15"/>
        <v/>
      </c>
      <c r="AN470"/>
      <c r="AO470"/>
      <c r="AP470">
        <v>468</v>
      </c>
      <c r="AQ470"/>
      <c r="AR470"/>
      <c r="AS470"/>
      <c r="AT470"/>
      <c r="AU470"/>
      <c r="AV470"/>
      <c r="AW470"/>
      <c r="AX470"/>
      <c r="AY470"/>
      <c r="AZ470"/>
      <c r="BA470"/>
      <c r="BB470"/>
      <c r="BC470"/>
      <c r="BD470"/>
      <c r="BE470"/>
      <c r="BF470"/>
      <c r="BG470"/>
      <c r="BH470"/>
      <c r="BI470"/>
      <c r="BJ470" t="s">
        <v>4738</v>
      </c>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t="s">
        <v>4739</v>
      </c>
      <c r="CT470"/>
      <c r="CU470"/>
      <c r="CV470"/>
      <c r="CW470"/>
      <c r="CX470"/>
      <c r="CY470"/>
      <c r="CZ470"/>
      <c r="DA470"/>
      <c r="DB470"/>
      <c r="DC470"/>
      <c r="DD470"/>
      <c r="DE470"/>
      <c r="DF470"/>
      <c r="DG470"/>
      <c r="DH470"/>
      <c r="DI470"/>
      <c r="DJ470"/>
      <c r="DK470"/>
      <c r="DL470"/>
      <c r="DM470"/>
      <c r="DN470"/>
      <c r="DO470"/>
      <c r="DP470"/>
    </row>
    <row r="471" spans="33:120" ht="16.5" hidden="1" customHeight="1">
      <c r="AG471"/>
      <c r="AH471" s="138"/>
      <c r="AI471" s="138"/>
      <c r="AJ471" s="138"/>
      <c r="AK471" s="138"/>
      <c r="AL471" s="142" t="str">
        <f t="shared" si="14"/>
        <v/>
      </c>
      <c r="AM471" s="142" t="str">
        <f t="shared" si="15"/>
        <v/>
      </c>
      <c r="AN471"/>
      <c r="AO471"/>
      <c r="AP471">
        <v>469</v>
      </c>
      <c r="AQ471"/>
      <c r="AR471"/>
      <c r="AS471"/>
      <c r="AT471"/>
      <c r="AU471"/>
      <c r="AV471"/>
      <c r="AW471"/>
      <c r="AX471"/>
      <c r="AY471"/>
      <c r="AZ471"/>
      <c r="BA471"/>
      <c r="BB471"/>
      <c r="BC471"/>
      <c r="BD471"/>
      <c r="BE471"/>
      <c r="BF471"/>
      <c r="BG471"/>
      <c r="BH471"/>
      <c r="BI471"/>
      <c r="BJ471" t="s">
        <v>4740</v>
      </c>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t="s">
        <v>4741</v>
      </c>
      <c r="CT471"/>
      <c r="CU471"/>
      <c r="CV471"/>
      <c r="CW471"/>
      <c r="CX471"/>
      <c r="CY471"/>
      <c r="CZ471"/>
      <c r="DA471"/>
      <c r="DB471"/>
      <c r="DC471"/>
      <c r="DD471"/>
      <c r="DE471"/>
      <c r="DF471"/>
      <c r="DG471"/>
      <c r="DH471"/>
      <c r="DI471"/>
      <c r="DJ471"/>
      <c r="DK471"/>
      <c r="DL471"/>
      <c r="DM471"/>
      <c r="DN471"/>
      <c r="DO471"/>
      <c r="DP471"/>
    </row>
    <row r="472" spans="33:120" ht="16.5" hidden="1" customHeight="1">
      <c r="AG472"/>
      <c r="AH472" s="138"/>
      <c r="AI472" s="138"/>
      <c r="AJ472" s="138"/>
      <c r="AK472" s="138"/>
      <c r="AL472" s="142" t="str">
        <f t="shared" si="14"/>
        <v/>
      </c>
      <c r="AM472" s="142" t="str">
        <f t="shared" si="15"/>
        <v/>
      </c>
      <c r="AN472"/>
      <c r="AO472"/>
      <c r="AP472">
        <v>470</v>
      </c>
      <c r="AQ472"/>
      <c r="AR472"/>
      <c r="AS472"/>
      <c r="AT472"/>
      <c r="AU472"/>
      <c r="AV472"/>
      <c r="AW472"/>
      <c r="AX472"/>
      <c r="AY472"/>
      <c r="AZ472"/>
      <c r="BA472"/>
      <c r="BB472"/>
      <c r="BC472"/>
      <c r="BD472"/>
      <c r="BE472"/>
      <c r="BF472"/>
      <c r="BG472"/>
      <c r="BH472"/>
      <c r="BI472"/>
      <c r="BJ472" t="s">
        <v>4742</v>
      </c>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t="s">
        <v>4743</v>
      </c>
      <c r="CT472"/>
      <c r="CU472"/>
      <c r="CV472"/>
      <c r="CW472"/>
      <c r="CX472"/>
      <c r="CY472"/>
      <c r="CZ472"/>
      <c r="DA472"/>
      <c r="DB472"/>
      <c r="DC472"/>
      <c r="DD472"/>
      <c r="DE472"/>
      <c r="DF472"/>
      <c r="DG472"/>
      <c r="DH472"/>
      <c r="DI472"/>
      <c r="DJ472"/>
      <c r="DK472"/>
      <c r="DL472"/>
      <c r="DM472"/>
      <c r="DN472"/>
      <c r="DO472"/>
      <c r="DP472"/>
    </row>
    <row r="473" spans="33:120" ht="16.5" hidden="1" customHeight="1">
      <c r="AG473"/>
      <c r="AH473" s="138"/>
      <c r="AI473" s="138"/>
      <c r="AJ473" s="138"/>
      <c r="AK473" s="138"/>
      <c r="AL473" s="142" t="str">
        <f t="shared" si="14"/>
        <v/>
      </c>
      <c r="AM473" s="142" t="str">
        <f t="shared" si="15"/>
        <v/>
      </c>
      <c r="AN473"/>
      <c r="AO473"/>
      <c r="AP473">
        <v>471</v>
      </c>
      <c r="AQ473"/>
      <c r="AR473"/>
      <c r="AS473"/>
      <c r="AT473"/>
      <c r="AU473"/>
      <c r="AV473"/>
      <c r="AW473"/>
      <c r="AX473"/>
      <c r="AY473"/>
      <c r="AZ473"/>
      <c r="BA473"/>
      <c r="BB473"/>
      <c r="BC473"/>
      <c r="BD473"/>
      <c r="BE473"/>
      <c r="BF473"/>
      <c r="BG473"/>
      <c r="BH473"/>
      <c r="BI473"/>
      <c r="BJ473" t="s">
        <v>4744</v>
      </c>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t="s">
        <v>4745</v>
      </c>
      <c r="CT473"/>
      <c r="CU473"/>
      <c r="CV473"/>
      <c r="CW473"/>
      <c r="CX473"/>
      <c r="CY473"/>
      <c r="CZ473"/>
      <c r="DA473"/>
      <c r="DB473"/>
      <c r="DC473"/>
      <c r="DD473"/>
      <c r="DE473"/>
      <c r="DF473"/>
      <c r="DG473"/>
      <c r="DH473"/>
      <c r="DI473"/>
      <c r="DJ473"/>
      <c r="DK473"/>
      <c r="DL473"/>
      <c r="DM473"/>
      <c r="DN473"/>
      <c r="DO473"/>
      <c r="DP473"/>
    </row>
    <row r="474" spans="33:120" ht="16.5" hidden="1" customHeight="1">
      <c r="AG474"/>
      <c r="AH474" s="138"/>
      <c r="AI474" s="138"/>
      <c r="AJ474" s="138"/>
      <c r="AK474" s="138"/>
      <c r="AL474" s="142" t="str">
        <f t="shared" si="14"/>
        <v/>
      </c>
      <c r="AM474" s="142" t="str">
        <f t="shared" si="15"/>
        <v/>
      </c>
      <c r="AN474"/>
      <c r="AO474"/>
      <c r="AP474">
        <v>472</v>
      </c>
      <c r="AQ474"/>
      <c r="AR474"/>
      <c r="AS474"/>
      <c r="AT474"/>
      <c r="AU474"/>
      <c r="AV474"/>
      <c r="AW474"/>
      <c r="AX474"/>
      <c r="AY474"/>
      <c r="AZ474"/>
      <c r="BA474"/>
      <c r="BB474"/>
      <c r="BC474"/>
      <c r="BD474"/>
      <c r="BE474"/>
      <c r="BF474"/>
      <c r="BG474"/>
      <c r="BH474"/>
      <c r="BI474"/>
      <c r="BJ474" t="s">
        <v>4746</v>
      </c>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t="s">
        <v>4747</v>
      </c>
      <c r="CT474"/>
      <c r="CU474"/>
      <c r="CV474"/>
      <c r="CW474"/>
      <c r="CX474"/>
      <c r="CY474"/>
      <c r="CZ474"/>
      <c r="DA474"/>
      <c r="DB474"/>
      <c r="DC474"/>
      <c r="DD474"/>
      <c r="DE474"/>
      <c r="DF474"/>
      <c r="DG474"/>
      <c r="DH474"/>
      <c r="DI474"/>
      <c r="DJ474"/>
      <c r="DK474"/>
      <c r="DL474"/>
      <c r="DM474"/>
      <c r="DN474"/>
      <c r="DO474"/>
      <c r="DP474"/>
    </row>
    <row r="475" spans="33:120" ht="16.5" hidden="1" customHeight="1">
      <c r="AG475"/>
      <c r="AH475" s="138"/>
      <c r="AI475" s="138"/>
      <c r="AJ475" s="138"/>
      <c r="AK475" s="138"/>
      <c r="AL475" s="142" t="str">
        <f t="shared" si="14"/>
        <v/>
      </c>
      <c r="AM475" s="142" t="str">
        <f t="shared" si="15"/>
        <v/>
      </c>
      <c r="AN475"/>
      <c r="AO475"/>
      <c r="AP475">
        <v>473</v>
      </c>
      <c r="AQ475"/>
      <c r="AR475"/>
      <c r="AS475"/>
      <c r="AT475"/>
      <c r="AU475"/>
      <c r="AV475"/>
      <c r="AW475"/>
      <c r="AX475"/>
      <c r="AY475"/>
      <c r="AZ475"/>
      <c r="BA475"/>
      <c r="BB475"/>
      <c r="BC475"/>
      <c r="BD475"/>
      <c r="BE475"/>
      <c r="BF475"/>
      <c r="BG475"/>
      <c r="BH475"/>
      <c r="BI475"/>
      <c r="BJ475" t="s">
        <v>4748</v>
      </c>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t="s">
        <v>4749</v>
      </c>
      <c r="CT475"/>
      <c r="CU475"/>
      <c r="CV475"/>
      <c r="CW475"/>
      <c r="CX475"/>
      <c r="CY475"/>
      <c r="CZ475"/>
      <c r="DA475"/>
      <c r="DB475"/>
      <c r="DC475"/>
      <c r="DD475"/>
      <c r="DE475"/>
      <c r="DF475"/>
      <c r="DG475"/>
      <c r="DH475"/>
      <c r="DI475"/>
      <c r="DJ475"/>
      <c r="DK475"/>
      <c r="DL475"/>
      <c r="DM475"/>
      <c r="DN475"/>
      <c r="DO475"/>
      <c r="DP475"/>
    </row>
    <row r="476" spans="33:120" ht="16.5" hidden="1" customHeight="1">
      <c r="AG476"/>
      <c r="AH476" s="138"/>
      <c r="AI476" s="138"/>
      <c r="AJ476" s="138"/>
      <c r="AK476" s="138"/>
      <c r="AL476" s="142" t="str">
        <f t="shared" si="14"/>
        <v/>
      </c>
      <c r="AM476" s="142" t="str">
        <f t="shared" si="15"/>
        <v/>
      </c>
      <c r="AN476"/>
      <c r="AO476"/>
      <c r="AP476">
        <v>474</v>
      </c>
      <c r="AQ476"/>
      <c r="AR476"/>
      <c r="AS476"/>
      <c r="AT476"/>
      <c r="AU476"/>
      <c r="AV476"/>
      <c r="AW476"/>
      <c r="AX476"/>
      <c r="AY476"/>
      <c r="AZ476"/>
      <c r="BA476"/>
      <c r="BB476"/>
      <c r="BC476"/>
      <c r="BD476"/>
      <c r="BE476"/>
      <c r="BF476"/>
      <c r="BG476"/>
      <c r="BH476"/>
      <c r="BI476"/>
      <c r="BJ476" t="s">
        <v>4750</v>
      </c>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t="s">
        <v>4751</v>
      </c>
      <c r="CT476"/>
      <c r="CU476"/>
      <c r="CV476"/>
      <c r="CW476"/>
      <c r="CX476"/>
      <c r="CY476"/>
      <c r="CZ476"/>
      <c r="DA476"/>
      <c r="DB476"/>
      <c r="DC476"/>
      <c r="DD476"/>
      <c r="DE476"/>
      <c r="DF476"/>
      <c r="DG476"/>
      <c r="DH476"/>
      <c r="DI476"/>
      <c r="DJ476"/>
      <c r="DK476"/>
      <c r="DL476"/>
      <c r="DM476"/>
      <c r="DN476"/>
      <c r="DO476"/>
      <c r="DP476"/>
    </row>
    <row r="477" spans="33:120" ht="16.5" hidden="1" customHeight="1">
      <c r="AG477"/>
      <c r="AH477" s="138"/>
      <c r="AI477" s="138"/>
      <c r="AJ477" s="138"/>
      <c r="AK477" s="138"/>
      <c r="AL477" s="142" t="str">
        <f t="shared" si="14"/>
        <v/>
      </c>
      <c r="AM477" s="142" t="str">
        <f t="shared" si="15"/>
        <v/>
      </c>
      <c r="AN477"/>
      <c r="AO477"/>
      <c r="AP477">
        <v>475</v>
      </c>
      <c r="AQ477"/>
      <c r="AR477"/>
      <c r="AS477"/>
      <c r="AT477"/>
      <c r="AU477"/>
      <c r="AV477"/>
      <c r="AW477"/>
      <c r="AX477"/>
      <c r="AY477"/>
      <c r="AZ477"/>
      <c r="BA477"/>
      <c r="BB477"/>
      <c r="BC477"/>
      <c r="BD477"/>
      <c r="BE477"/>
      <c r="BF477"/>
      <c r="BG477"/>
      <c r="BH477"/>
      <c r="BI477"/>
      <c r="BJ477" t="s">
        <v>4752</v>
      </c>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t="s">
        <v>4753</v>
      </c>
      <c r="CT477"/>
      <c r="CU477"/>
      <c r="CV477"/>
      <c r="CW477"/>
      <c r="CX477"/>
      <c r="CY477"/>
      <c r="CZ477"/>
      <c r="DA477"/>
      <c r="DB477"/>
      <c r="DC477"/>
      <c r="DD477"/>
      <c r="DE477"/>
      <c r="DF477"/>
      <c r="DG477"/>
      <c r="DH477"/>
      <c r="DI477"/>
      <c r="DJ477"/>
      <c r="DK477"/>
      <c r="DL477"/>
      <c r="DM477"/>
      <c r="DN477"/>
      <c r="DO477"/>
      <c r="DP477"/>
    </row>
    <row r="478" spans="33:120" ht="16.5" hidden="1" customHeight="1">
      <c r="AG478"/>
      <c r="AH478" s="138"/>
      <c r="AI478" s="138"/>
      <c r="AJ478" s="138"/>
      <c r="AK478" s="138"/>
      <c r="AL478" s="142" t="str">
        <f t="shared" si="14"/>
        <v/>
      </c>
      <c r="AM478" s="142" t="str">
        <f t="shared" si="15"/>
        <v/>
      </c>
      <c r="AN478"/>
      <c r="AO478"/>
      <c r="AP478">
        <v>476</v>
      </c>
      <c r="AQ478"/>
      <c r="AR478"/>
      <c r="AS478"/>
      <c r="AT478"/>
      <c r="AU478"/>
      <c r="AV478"/>
      <c r="AW478"/>
      <c r="AX478"/>
      <c r="AY478"/>
      <c r="AZ478"/>
      <c r="BA478"/>
      <c r="BB478"/>
      <c r="BC478"/>
      <c r="BD478"/>
      <c r="BE478"/>
      <c r="BF478"/>
      <c r="BG478"/>
      <c r="BH478"/>
      <c r="BI478"/>
      <c r="BJ478" t="s">
        <v>4754</v>
      </c>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t="s">
        <v>4755</v>
      </c>
      <c r="CT478"/>
      <c r="CU478"/>
      <c r="CV478"/>
      <c r="CW478"/>
      <c r="CX478"/>
      <c r="CY478"/>
      <c r="CZ478"/>
      <c r="DA478"/>
      <c r="DB478"/>
      <c r="DC478"/>
      <c r="DD478"/>
      <c r="DE478"/>
      <c r="DF478"/>
      <c r="DG478"/>
      <c r="DH478"/>
      <c r="DI478"/>
      <c r="DJ478"/>
      <c r="DK478"/>
      <c r="DL478"/>
      <c r="DM478"/>
      <c r="DN478"/>
      <c r="DO478"/>
      <c r="DP478"/>
    </row>
    <row r="479" spans="33:120" ht="16.5" hidden="1" customHeight="1">
      <c r="AG479"/>
      <c r="AH479" s="138"/>
      <c r="AI479" s="138"/>
      <c r="AJ479" s="138"/>
      <c r="AK479" s="138"/>
      <c r="AL479" s="142" t="str">
        <f t="shared" si="14"/>
        <v/>
      </c>
      <c r="AM479" s="142" t="str">
        <f t="shared" si="15"/>
        <v/>
      </c>
      <c r="AN479"/>
      <c r="AO479"/>
      <c r="AP479">
        <v>477</v>
      </c>
      <c r="AQ479"/>
      <c r="AR479"/>
      <c r="AS479"/>
      <c r="AT479"/>
      <c r="AU479"/>
      <c r="AV479"/>
      <c r="AW479"/>
      <c r="AX479"/>
      <c r="AY479"/>
      <c r="AZ479"/>
      <c r="BA479"/>
      <c r="BB479"/>
      <c r="BC479"/>
      <c r="BD479"/>
      <c r="BE479"/>
      <c r="BF479"/>
      <c r="BG479"/>
      <c r="BH479"/>
      <c r="BI479"/>
      <c r="BJ479" t="s">
        <v>4756</v>
      </c>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t="s">
        <v>4757</v>
      </c>
      <c r="CT479"/>
      <c r="CU479"/>
      <c r="CV479"/>
      <c r="CW479"/>
      <c r="CX479"/>
      <c r="CY479"/>
      <c r="CZ479"/>
      <c r="DA479"/>
      <c r="DB479"/>
      <c r="DC479"/>
      <c r="DD479"/>
      <c r="DE479"/>
      <c r="DF479"/>
      <c r="DG479"/>
      <c r="DH479"/>
      <c r="DI479"/>
      <c r="DJ479"/>
      <c r="DK479"/>
      <c r="DL479"/>
      <c r="DM479"/>
      <c r="DN479"/>
      <c r="DO479"/>
      <c r="DP479"/>
    </row>
    <row r="480" spans="33:120" ht="16.5" hidden="1" customHeight="1">
      <c r="AG480"/>
      <c r="AH480" s="138"/>
      <c r="AI480" s="138"/>
      <c r="AJ480" s="138"/>
      <c r="AK480" s="138"/>
      <c r="AL480" s="142" t="str">
        <f t="shared" si="14"/>
        <v/>
      </c>
      <c r="AM480" s="142" t="str">
        <f t="shared" si="15"/>
        <v/>
      </c>
      <c r="AN480"/>
      <c r="AO480"/>
      <c r="AP480">
        <v>478</v>
      </c>
      <c r="AQ480"/>
      <c r="AR480"/>
      <c r="AS480"/>
      <c r="AT480"/>
      <c r="AU480"/>
      <c r="AV480"/>
      <c r="AW480"/>
      <c r="AX480"/>
      <c r="AY480"/>
      <c r="AZ480"/>
      <c r="BA480"/>
      <c r="BB480"/>
      <c r="BC480"/>
      <c r="BD480"/>
      <c r="BE480"/>
      <c r="BF480"/>
      <c r="BG480"/>
      <c r="BH480"/>
      <c r="BI480"/>
      <c r="BJ480" t="s">
        <v>4758</v>
      </c>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t="s">
        <v>4759</v>
      </c>
      <c r="CT480"/>
      <c r="CU480"/>
      <c r="CV480"/>
      <c r="CW480"/>
      <c r="CX480"/>
      <c r="CY480"/>
      <c r="CZ480"/>
      <c r="DA480"/>
      <c r="DB480"/>
      <c r="DC480"/>
      <c r="DD480"/>
      <c r="DE480"/>
      <c r="DF480"/>
      <c r="DG480"/>
      <c r="DH480"/>
      <c r="DI480"/>
      <c r="DJ480"/>
      <c r="DK480"/>
      <c r="DL480"/>
      <c r="DM480"/>
      <c r="DN480"/>
      <c r="DO480"/>
      <c r="DP480"/>
    </row>
    <row r="481" spans="33:120" ht="16.5" hidden="1" customHeight="1">
      <c r="AG481"/>
      <c r="AH481" s="138"/>
      <c r="AI481" s="138"/>
      <c r="AJ481" s="138"/>
      <c r="AK481" s="138"/>
      <c r="AL481" s="142" t="str">
        <f t="shared" si="14"/>
        <v/>
      </c>
      <c r="AM481" s="142" t="str">
        <f t="shared" si="15"/>
        <v/>
      </c>
      <c r="AN481"/>
      <c r="AO481"/>
      <c r="AP481">
        <v>479</v>
      </c>
      <c r="AQ481"/>
      <c r="AR481"/>
      <c r="AS481"/>
      <c r="AT481"/>
      <c r="AU481"/>
      <c r="AV481"/>
      <c r="AW481"/>
      <c r="AX481"/>
      <c r="AY481"/>
      <c r="AZ481"/>
      <c r="BA481"/>
      <c r="BB481"/>
      <c r="BC481"/>
      <c r="BD481"/>
      <c r="BE481"/>
      <c r="BF481"/>
      <c r="BG481"/>
      <c r="BH481"/>
      <c r="BI481"/>
      <c r="BJ481" t="s">
        <v>4760</v>
      </c>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t="s">
        <v>4761</v>
      </c>
      <c r="CT481"/>
      <c r="CU481"/>
      <c r="CV481"/>
      <c r="CW481"/>
      <c r="CX481"/>
      <c r="CY481"/>
      <c r="CZ481"/>
      <c r="DA481"/>
      <c r="DB481"/>
      <c r="DC481"/>
      <c r="DD481"/>
      <c r="DE481"/>
      <c r="DF481"/>
      <c r="DG481"/>
      <c r="DH481"/>
      <c r="DI481"/>
      <c r="DJ481"/>
      <c r="DK481"/>
      <c r="DL481"/>
      <c r="DM481"/>
      <c r="DN481"/>
      <c r="DO481"/>
      <c r="DP481"/>
    </row>
    <row r="482" spans="33:120" ht="16.5" hidden="1" customHeight="1">
      <c r="AG482"/>
      <c r="AH482" s="138"/>
      <c r="AI482" s="138"/>
      <c r="AJ482" s="138"/>
      <c r="AK482" s="138"/>
      <c r="AL482" s="142" t="str">
        <f t="shared" si="14"/>
        <v/>
      </c>
      <c r="AM482" s="142" t="str">
        <f t="shared" si="15"/>
        <v/>
      </c>
      <c r="AN482"/>
      <c r="AO482"/>
      <c r="AP482">
        <v>480</v>
      </c>
      <c r="AQ482"/>
      <c r="AR482"/>
      <c r="AS482"/>
      <c r="AT482"/>
      <c r="AU482"/>
      <c r="AV482"/>
      <c r="AW482"/>
      <c r="AX482"/>
      <c r="AY482"/>
      <c r="AZ482"/>
      <c r="BA482"/>
      <c r="BB482"/>
      <c r="BC482"/>
      <c r="BD482"/>
      <c r="BE482"/>
      <c r="BF482"/>
      <c r="BG482"/>
      <c r="BH482"/>
      <c r="BI482"/>
      <c r="BJ482" t="s">
        <v>4762</v>
      </c>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t="s">
        <v>4763</v>
      </c>
      <c r="CT482"/>
      <c r="CU482"/>
      <c r="CV482"/>
      <c r="CW482"/>
      <c r="CX482"/>
      <c r="CY482"/>
      <c r="CZ482"/>
      <c r="DA482"/>
      <c r="DB482"/>
      <c r="DC482"/>
      <c r="DD482"/>
      <c r="DE482"/>
      <c r="DF482"/>
      <c r="DG482"/>
      <c r="DH482"/>
      <c r="DI482"/>
      <c r="DJ482"/>
      <c r="DK482"/>
      <c r="DL482"/>
      <c r="DM482"/>
      <c r="DN482"/>
      <c r="DO482"/>
      <c r="DP482"/>
    </row>
    <row r="483" spans="33:120" ht="16.5" hidden="1" customHeight="1">
      <c r="AG483"/>
      <c r="AH483" s="138"/>
      <c r="AI483" s="138"/>
      <c r="AJ483" s="138"/>
      <c r="AK483" s="138"/>
      <c r="AL483" s="142" t="str">
        <f t="shared" si="14"/>
        <v/>
      </c>
      <c r="AM483" s="142" t="str">
        <f t="shared" si="15"/>
        <v/>
      </c>
      <c r="AN483"/>
      <c r="AO483"/>
      <c r="AP483">
        <v>481</v>
      </c>
      <c r="AQ483"/>
      <c r="AR483"/>
      <c r="AS483"/>
      <c r="AT483"/>
      <c r="AU483"/>
      <c r="AV483"/>
      <c r="AW483"/>
      <c r="AX483"/>
      <c r="AY483"/>
      <c r="AZ483"/>
      <c r="BA483"/>
      <c r="BB483"/>
      <c r="BC483"/>
      <c r="BD483"/>
      <c r="BE483"/>
      <c r="BF483"/>
      <c r="BG483"/>
      <c r="BH483"/>
      <c r="BI483"/>
      <c r="BJ483" t="s">
        <v>4764</v>
      </c>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t="s">
        <v>4765</v>
      </c>
      <c r="CT483"/>
      <c r="CU483"/>
      <c r="CV483"/>
      <c r="CW483"/>
      <c r="CX483"/>
      <c r="CY483"/>
      <c r="CZ483"/>
      <c r="DA483"/>
      <c r="DB483"/>
      <c r="DC483"/>
      <c r="DD483"/>
      <c r="DE483"/>
      <c r="DF483"/>
      <c r="DG483"/>
      <c r="DH483"/>
      <c r="DI483"/>
      <c r="DJ483"/>
      <c r="DK483"/>
      <c r="DL483"/>
      <c r="DM483"/>
      <c r="DN483"/>
      <c r="DO483"/>
      <c r="DP483"/>
    </row>
    <row r="484" spans="33:120" ht="16.5" hidden="1" customHeight="1">
      <c r="AG484"/>
      <c r="AH484" s="138"/>
      <c r="AI484" s="138"/>
      <c r="AJ484" s="138"/>
      <c r="AK484" s="138"/>
      <c r="AL484" s="142" t="str">
        <f t="shared" si="14"/>
        <v/>
      </c>
      <c r="AM484" s="142" t="str">
        <f t="shared" si="15"/>
        <v/>
      </c>
      <c r="AN484"/>
      <c r="AO484"/>
      <c r="AP484">
        <v>482</v>
      </c>
      <c r="AQ484"/>
      <c r="AR484"/>
      <c r="AS484"/>
      <c r="AT484"/>
      <c r="AU484"/>
      <c r="AV484"/>
      <c r="AW484"/>
      <c r="AX484"/>
      <c r="AY484"/>
      <c r="AZ484"/>
      <c r="BA484"/>
      <c r="BB484"/>
      <c r="BC484"/>
      <c r="BD484"/>
      <c r="BE484"/>
      <c r="BF484"/>
      <c r="BG484"/>
      <c r="BH484"/>
      <c r="BI484"/>
      <c r="BJ484" t="s">
        <v>4766</v>
      </c>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t="s">
        <v>4767</v>
      </c>
      <c r="CT484"/>
      <c r="CU484"/>
      <c r="CV484"/>
      <c r="CW484"/>
      <c r="CX484"/>
      <c r="CY484"/>
      <c r="CZ484"/>
      <c r="DA484"/>
      <c r="DB484"/>
      <c r="DC484"/>
      <c r="DD484"/>
      <c r="DE484"/>
      <c r="DF484"/>
      <c r="DG484"/>
      <c r="DH484"/>
      <c r="DI484"/>
      <c r="DJ484"/>
      <c r="DK484"/>
      <c r="DL484"/>
      <c r="DM484"/>
      <c r="DN484"/>
      <c r="DO484"/>
      <c r="DP484"/>
    </row>
    <row r="485" spans="33:120" ht="16.5" hidden="1" customHeight="1">
      <c r="AG485"/>
      <c r="AH485" s="138"/>
      <c r="AI485" s="138"/>
      <c r="AJ485" s="138"/>
      <c r="AK485" s="138"/>
      <c r="AL485" s="142" t="str">
        <f t="shared" si="14"/>
        <v/>
      </c>
      <c r="AM485" s="142" t="str">
        <f t="shared" si="15"/>
        <v/>
      </c>
      <c r="AN485"/>
      <c r="AO485"/>
      <c r="AP485">
        <v>483</v>
      </c>
      <c r="AQ485"/>
      <c r="AR485"/>
      <c r="AS485"/>
      <c r="AT485"/>
      <c r="AU485"/>
      <c r="AV485"/>
      <c r="AW485"/>
      <c r="AX485"/>
      <c r="AY485"/>
      <c r="AZ485"/>
      <c r="BA485"/>
      <c r="BB485"/>
      <c r="BC485"/>
      <c r="BD485"/>
      <c r="BE485"/>
      <c r="BF485"/>
      <c r="BG485"/>
      <c r="BH485"/>
      <c r="BI485"/>
      <c r="BJ485" t="s">
        <v>4768</v>
      </c>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t="s">
        <v>4769</v>
      </c>
      <c r="CT485"/>
      <c r="CU485"/>
      <c r="CV485"/>
      <c r="CW485"/>
      <c r="CX485"/>
      <c r="CY485"/>
      <c r="CZ485"/>
      <c r="DA485"/>
      <c r="DB485"/>
      <c r="DC485"/>
      <c r="DD485"/>
      <c r="DE485"/>
      <c r="DF485"/>
      <c r="DG485"/>
      <c r="DH485"/>
      <c r="DI485"/>
      <c r="DJ485"/>
      <c r="DK485"/>
      <c r="DL485"/>
      <c r="DM485"/>
      <c r="DN485"/>
      <c r="DO485"/>
      <c r="DP485"/>
    </row>
    <row r="486" spans="33:120" ht="16.5" hidden="1" customHeight="1">
      <c r="AG486"/>
      <c r="AH486" s="138"/>
      <c r="AI486" s="138"/>
      <c r="AJ486" s="138"/>
      <c r="AK486" s="138"/>
      <c r="AL486" s="142" t="str">
        <f t="shared" si="14"/>
        <v/>
      </c>
      <c r="AM486" s="142" t="str">
        <f t="shared" si="15"/>
        <v/>
      </c>
      <c r="AN486"/>
      <c r="AO486"/>
      <c r="AP486">
        <v>484</v>
      </c>
      <c r="AQ486"/>
      <c r="AR486"/>
      <c r="AS486"/>
      <c r="AT486"/>
      <c r="AU486"/>
      <c r="AV486"/>
      <c r="AW486"/>
      <c r="AX486"/>
      <c r="AY486"/>
      <c r="AZ486"/>
      <c r="BA486"/>
      <c r="BB486"/>
      <c r="BC486"/>
      <c r="BD486"/>
      <c r="BE486"/>
      <c r="BF486"/>
      <c r="BG486"/>
      <c r="BH486"/>
      <c r="BI486"/>
      <c r="BJ486" t="s">
        <v>4770</v>
      </c>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t="s">
        <v>4771</v>
      </c>
      <c r="CT486"/>
      <c r="CU486"/>
      <c r="CV486"/>
      <c r="CW486"/>
      <c r="CX486"/>
      <c r="CY486"/>
      <c r="CZ486"/>
      <c r="DA486"/>
      <c r="DB486"/>
      <c r="DC486"/>
      <c r="DD486"/>
      <c r="DE486"/>
      <c r="DF486"/>
      <c r="DG486"/>
      <c r="DH486"/>
      <c r="DI486"/>
      <c r="DJ486"/>
      <c r="DK486"/>
      <c r="DL486"/>
      <c r="DM486"/>
      <c r="DN486"/>
      <c r="DO486"/>
      <c r="DP486"/>
    </row>
    <row r="487" spans="33:120" ht="16.5" hidden="1" customHeight="1">
      <c r="AG487"/>
      <c r="AH487" s="138"/>
      <c r="AI487" s="138"/>
      <c r="AJ487" s="138"/>
      <c r="AK487" s="138"/>
      <c r="AL487" s="142" t="str">
        <f t="shared" si="14"/>
        <v/>
      </c>
      <c r="AM487" s="142" t="str">
        <f t="shared" si="15"/>
        <v/>
      </c>
      <c r="AN487"/>
      <c r="AO487"/>
      <c r="AP487">
        <v>485</v>
      </c>
      <c r="AQ487"/>
      <c r="AR487"/>
      <c r="AS487"/>
      <c r="AT487"/>
      <c r="AU487"/>
      <c r="AV487"/>
      <c r="AW487"/>
      <c r="AX487"/>
      <c r="AY487"/>
      <c r="AZ487"/>
      <c r="BA487"/>
      <c r="BB487"/>
      <c r="BC487"/>
      <c r="BD487"/>
      <c r="BE487"/>
      <c r="BF487"/>
      <c r="BG487"/>
      <c r="BH487"/>
      <c r="BI487"/>
      <c r="BJ487" t="s">
        <v>4772</v>
      </c>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t="s">
        <v>4773</v>
      </c>
      <c r="CT487"/>
      <c r="CU487"/>
      <c r="CV487"/>
      <c r="CW487"/>
      <c r="CX487"/>
      <c r="CY487"/>
      <c r="CZ487"/>
      <c r="DA487"/>
      <c r="DB487"/>
      <c r="DC487"/>
      <c r="DD487"/>
      <c r="DE487"/>
      <c r="DF487"/>
      <c r="DG487"/>
      <c r="DH487"/>
      <c r="DI487"/>
      <c r="DJ487"/>
      <c r="DK487"/>
      <c r="DL487"/>
      <c r="DM487"/>
      <c r="DN487"/>
      <c r="DO487"/>
      <c r="DP487"/>
    </row>
    <row r="488" spans="33:120" ht="16.5" hidden="1" customHeight="1">
      <c r="AG488"/>
      <c r="AH488" s="138"/>
      <c r="AI488" s="138"/>
      <c r="AJ488" s="138"/>
      <c r="AK488" s="138"/>
      <c r="AL488" s="142" t="str">
        <f t="shared" si="14"/>
        <v/>
      </c>
      <c r="AM488" s="142" t="str">
        <f t="shared" si="15"/>
        <v/>
      </c>
      <c r="AN488"/>
      <c r="AO488"/>
      <c r="AP488">
        <v>486</v>
      </c>
      <c r="AQ488"/>
      <c r="AR488"/>
      <c r="AS488"/>
      <c r="AT488"/>
      <c r="AU488"/>
      <c r="AV488"/>
      <c r="AW488"/>
      <c r="AX488"/>
      <c r="AY488"/>
      <c r="AZ488"/>
      <c r="BA488"/>
      <c r="BB488"/>
      <c r="BC488"/>
      <c r="BD488"/>
      <c r="BE488"/>
      <c r="BF488"/>
      <c r="BG488"/>
      <c r="BH488"/>
      <c r="BI488"/>
      <c r="BJ488" t="s">
        <v>4774</v>
      </c>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t="s">
        <v>4775</v>
      </c>
      <c r="CT488"/>
      <c r="CU488"/>
      <c r="CV488"/>
      <c r="CW488"/>
      <c r="CX488"/>
      <c r="CY488"/>
      <c r="CZ488"/>
      <c r="DA488"/>
      <c r="DB488"/>
      <c r="DC488"/>
      <c r="DD488"/>
      <c r="DE488"/>
      <c r="DF488"/>
      <c r="DG488"/>
      <c r="DH488"/>
      <c r="DI488"/>
      <c r="DJ488"/>
      <c r="DK488"/>
      <c r="DL488"/>
      <c r="DM488"/>
      <c r="DN488"/>
      <c r="DO488"/>
      <c r="DP488"/>
    </row>
    <row r="489" spans="33:120" ht="16.5" hidden="1" customHeight="1">
      <c r="AG489"/>
      <c r="AH489" s="138"/>
      <c r="AI489" s="138"/>
      <c r="AJ489" s="138"/>
      <c r="AK489" s="138"/>
      <c r="AL489" s="142" t="str">
        <f t="shared" si="14"/>
        <v/>
      </c>
      <c r="AM489" s="142" t="str">
        <f t="shared" si="15"/>
        <v/>
      </c>
      <c r="AN489"/>
      <c r="AO489"/>
      <c r="AP489">
        <v>487</v>
      </c>
      <c r="AQ489"/>
      <c r="AR489"/>
      <c r="AS489"/>
      <c r="AT489"/>
      <c r="AU489"/>
      <c r="AV489"/>
      <c r="AW489"/>
      <c r="AX489"/>
      <c r="AY489"/>
      <c r="AZ489"/>
      <c r="BA489"/>
      <c r="BB489"/>
      <c r="BC489"/>
      <c r="BD489"/>
      <c r="BE489"/>
      <c r="BF489"/>
      <c r="BG489"/>
      <c r="BH489"/>
      <c r="BI489"/>
      <c r="BJ489" t="s">
        <v>4776</v>
      </c>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t="s">
        <v>4777</v>
      </c>
      <c r="CT489"/>
      <c r="CU489"/>
      <c r="CV489"/>
      <c r="CW489"/>
      <c r="CX489"/>
      <c r="CY489"/>
      <c r="CZ489"/>
      <c r="DA489"/>
      <c r="DB489"/>
      <c r="DC489"/>
      <c r="DD489"/>
      <c r="DE489"/>
      <c r="DF489"/>
      <c r="DG489"/>
      <c r="DH489"/>
      <c r="DI489"/>
      <c r="DJ489"/>
      <c r="DK489"/>
      <c r="DL489"/>
      <c r="DM489"/>
      <c r="DN489"/>
      <c r="DO489"/>
      <c r="DP489"/>
    </row>
    <row r="490" spans="33:120" ht="16.5" hidden="1" customHeight="1">
      <c r="AG490"/>
      <c r="AH490" s="138"/>
      <c r="AI490" s="138"/>
      <c r="AJ490" s="138"/>
      <c r="AK490" s="138"/>
      <c r="AL490" s="142" t="str">
        <f t="shared" si="14"/>
        <v/>
      </c>
      <c r="AM490" s="142" t="str">
        <f t="shared" si="15"/>
        <v/>
      </c>
      <c r="AN490"/>
      <c r="AO490"/>
      <c r="AP490">
        <v>488</v>
      </c>
      <c r="AQ490"/>
      <c r="AR490"/>
      <c r="AS490"/>
      <c r="AT490"/>
      <c r="AU490"/>
      <c r="AV490"/>
      <c r="AW490"/>
      <c r="AX490"/>
      <c r="AY490"/>
      <c r="AZ490"/>
      <c r="BA490"/>
      <c r="BB490"/>
      <c r="BC490"/>
      <c r="BD490"/>
      <c r="BE490"/>
      <c r="BF490"/>
      <c r="BG490"/>
      <c r="BH490"/>
      <c r="BI490"/>
      <c r="BJ490" t="s">
        <v>4778</v>
      </c>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t="s">
        <v>4779</v>
      </c>
      <c r="CT490"/>
      <c r="CU490"/>
      <c r="CV490"/>
      <c r="CW490"/>
      <c r="CX490"/>
      <c r="CY490"/>
      <c r="CZ490"/>
      <c r="DA490"/>
      <c r="DB490"/>
      <c r="DC490"/>
      <c r="DD490"/>
      <c r="DE490"/>
      <c r="DF490"/>
      <c r="DG490"/>
      <c r="DH490"/>
      <c r="DI490"/>
      <c r="DJ490"/>
      <c r="DK490"/>
      <c r="DL490"/>
      <c r="DM490"/>
      <c r="DN490"/>
      <c r="DO490"/>
      <c r="DP490"/>
    </row>
    <row r="491" spans="33:120" ht="16.5" hidden="1" customHeight="1">
      <c r="AG491"/>
      <c r="AH491" s="138"/>
      <c r="AI491" s="138"/>
      <c r="AJ491" s="138"/>
      <c r="AK491" s="138"/>
      <c r="AL491" s="142" t="str">
        <f t="shared" si="14"/>
        <v/>
      </c>
      <c r="AM491" s="142" t="str">
        <f t="shared" si="15"/>
        <v/>
      </c>
      <c r="AN491"/>
      <c r="AO491"/>
      <c r="AP491">
        <v>489</v>
      </c>
      <c r="AQ491"/>
      <c r="AR491"/>
      <c r="AS491"/>
      <c r="AT491"/>
      <c r="AU491"/>
      <c r="AV491"/>
      <c r="AW491"/>
      <c r="AX491"/>
      <c r="AY491"/>
      <c r="AZ491"/>
      <c r="BA491"/>
      <c r="BB491"/>
      <c r="BC491"/>
      <c r="BD491"/>
      <c r="BE491"/>
      <c r="BF491"/>
      <c r="BG491"/>
      <c r="BH491"/>
      <c r="BI491"/>
      <c r="BJ491" t="s">
        <v>4780</v>
      </c>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t="s">
        <v>4781</v>
      </c>
      <c r="CT491"/>
      <c r="CU491"/>
      <c r="CV491"/>
      <c r="CW491"/>
      <c r="CX491"/>
      <c r="CY491"/>
      <c r="CZ491"/>
      <c r="DA491"/>
      <c r="DB491"/>
      <c r="DC491"/>
      <c r="DD491"/>
      <c r="DE491"/>
      <c r="DF491"/>
      <c r="DG491"/>
      <c r="DH491"/>
      <c r="DI491"/>
      <c r="DJ491"/>
      <c r="DK491"/>
      <c r="DL491"/>
      <c r="DM491"/>
      <c r="DN491"/>
      <c r="DO491"/>
      <c r="DP491"/>
    </row>
    <row r="492" spans="33:120" ht="16.5" hidden="1" customHeight="1">
      <c r="AG492"/>
      <c r="AH492" s="138"/>
      <c r="AI492" s="138"/>
      <c r="AJ492" s="138"/>
      <c r="AK492" s="138"/>
      <c r="AL492" s="142" t="str">
        <f t="shared" si="14"/>
        <v/>
      </c>
      <c r="AM492" s="142" t="str">
        <f t="shared" si="15"/>
        <v/>
      </c>
      <c r="AN492"/>
      <c r="AO492"/>
      <c r="AP492">
        <v>490</v>
      </c>
      <c r="AQ492"/>
      <c r="AR492"/>
      <c r="AS492"/>
      <c r="AT492"/>
      <c r="AU492"/>
      <c r="AV492"/>
      <c r="AW492"/>
      <c r="AX492"/>
      <c r="AY492"/>
      <c r="AZ492"/>
      <c r="BA492"/>
      <c r="BB492"/>
      <c r="BC492"/>
      <c r="BD492"/>
      <c r="BE492"/>
      <c r="BF492"/>
      <c r="BG492"/>
      <c r="BH492"/>
      <c r="BI492"/>
      <c r="BJ492" t="s">
        <v>4782</v>
      </c>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t="s">
        <v>4783</v>
      </c>
      <c r="CT492"/>
      <c r="CU492"/>
      <c r="CV492"/>
      <c r="CW492"/>
      <c r="CX492"/>
      <c r="CY492"/>
      <c r="CZ492"/>
      <c r="DA492"/>
      <c r="DB492"/>
      <c r="DC492"/>
      <c r="DD492"/>
      <c r="DE492"/>
      <c r="DF492"/>
      <c r="DG492"/>
      <c r="DH492"/>
      <c r="DI492"/>
      <c r="DJ492"/>
      <c r="DK492"/>
      <c r="DL492"/>
      <c r="DM492"/>
      <c r="DN492"/>
      <c r="DO492"/>
      <c r="DP492"/>
    </row>
    <row r="493" spans="33:120" ht="16.5" hidden="1" customHeight="1">
      <c r="AG493"/>
      <c r="AH493" s="78"/>
      <c r="AI493" s="78"/>
      <c r="AJ493" s="78"/>
      <c r="AK493" s="78"/>
      <c r="AL493" s="142" t="str">
        <f t="shared" si="14"/>
        <v/>
      </c>
      <c r="AM493" s="142" t="str">
        <f t="shared" si="15"/>
        <v/>
      </c>
      <c r="AN493"/>
      <c r="AO493"/>
      <c r="AP493">
        <v>491</v>
      </c>
      <c r="AQ493"/>
      <c r="AR493"/>
      <c r="AS493"/>
      <c r="AT493"/>
      <c r="AU493"/>
      <c r="AV493"/>
      <c r="AW493"/>
      <c r="AX493"/>
      <c r="AY493"/>
      <c r="AZ493"/>
      <c r="BA493"/>
      <c r="BB493"/>
      <c r="BC493"/>
      <c r="BD493"/>
      <c r="BE493"/>
      <c r="BF493"/>
      <c r="BG493"/>
      <c r="BH493"/>
      <c r="BI493"/>
      <c r="BJ493" t="s">
        <v>4784</v>
      </c>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t="s">
        <v>4785</v>
      </c>
      <c r="CT493"/>
      <c r="CU493"/>
      <c r="CV493"/>
      <c r="CW493"/>
      <c r="CX493"/>
      <c r="CY493"/>
      <c r="CZ493"/>
      <c r="DA493"/>
      <c r="DB493"/>
      <c r="DC493"/>
      <c r="DD493"/>
      <c r="DE493"/>
      <c r="DF493"/>
      <c r="DG493"/>
      <c r="DH493"/>
      <c r="DI493"/>
      <c r="DJ493"/>
      <c r="DK493"/>
      <c r="DL493"/>
      <c r="DM493"/>
      <c r="DN493"/>
      <c r="DO493"/>
      <c r="DP493"/>
    </row>
    <row r="494" spans="33:120" ht="16.5" hidden="1" customHeight="1">
      <c r="AG494"/>
      <c r="AH494" s="138"/>
      <c r="AI494" s="138"/>
      <c r="AJ494" s="138"/>
      <c r="AK494" s="138"/>
      <c r="AL494" s="142" t="str">
        <f t="shared" si="14"/>
        <v/>
      </c>
      <c r="AM494" s="142" t="str">
        <f t="shared" si="15"/>
        <v/>
      </c>
      <c r="AN494"/>
      <c r="AO494"/>
      <c r="AP494">
        <v>492</v>
      </c>
      <c r="AQ494"/>
      <c r="AR494"/>
      <c r="AS494"/>
      <c r="AT494"/>
      <c r="AU494"/>
      <c r="AV494"/>
      <c r="AW494"/>
      <c r="AX494"/>
      <c r="AY494"/>
      <c r="AZ494"/>
      <c r="BA494"/>
      <c r="BB494"/>
      <c r="BC494"/>
      <c r="BD494"/>
      <c r="BE494"/>
      <c r="BF494"/>
      <c r="BG494"/>
      <c r="BH494"/>
      <c r="BI494"/>
      <c r="BJ494" t="s">
        <v>4786</v>
      </c>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t="s">
        <v>4787</v>
      </c>
      <c r="CT494"/>
      <c r="CU494"/>
      <c r="CV494"/>
      <c r="CW494"/>
      <c r="CX494"/>
      <c r="CY494"/>
      <c r="CZ494"/>
      <c r="DA494"/>
      <c r="DB494"/>
      <c r="DC494"/>
      <c r="DD494"/>
      <c r="DE494"/>
      <c r="DF494"/>
      <c r="DG494"/>
      <c r="DH494"/>
      <c r="DI494"/>
      <c r="DJ494"/>
      <c r="DK494"/>
      <c r="DL494"/>
      <c r="DM494"/>
      <c r="DN494"/>
      <c r="DO494"/>
      <c r="DP494"/>
    </row>
    <row r="495" spans="33:120" ht="16.5" hidden="1" customHeight="1">
      <c r="AG495"/>
      <c r="AH495" s="138"/>
      <c r="AI495" s="138"/>
      <c r="AJ495" s="138"/>
      <c r="AK495" s="138"/>
      <c r="AL495" s="142" t="str">
        <f t="shared" si="14"/>
        <v/>
      </c>
      <c r="AM495" s="142" t="str">
        <f t="shared" si="15"/>
        <v/>
      </c>
      <c r="AN495"/>
      <c r="AO495"/>
      <c r="AP495">
        <v>493</v>
      </c>
      <c r="AQ495"/>
      <c r="AR495"/>
      <c r="AS495"/>
      <c r="AT495"/>
      <c r="AU495"/>
      <c r="AV495"/>
      <c r="AW495"/>
      <c r="AX495"/>
      <c r="AY495"/>
      <c r="AZ495"/>
      <c r="BA495"/>
      <c r="BB495"/>
      <c r="BC495"/>
      <c r="BD495"/>
      <c r="BE495"/>
      <c r="BF495"/>
      <c r="BG495"/>
      <c r="BH495"/>
      <c r="BI495"/>
      <c r="BJ495" t="s">
        <v>4788</v>
      </c>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t="s">
        <v>4789</v>
      </c>
      <c r="CT495"/>
      <c r="CU495"/>
      <c r="CV495"/>
      <c r="CW495"/>
      <c r="CX495"/>
      <c r="CY495"/>
      <c r="CZ495"/>
      <c r="DA495"/>
      <c r="DB495"/>
      <c r="DC495"/>
      <c r="DD495"/>
      <c r="DE495"/>
      <c r="DF495"/>
      <c r="DG495"/>
      <c r="DH495"/>
      <c r="DI495"/>
      <c r="DJ495"/>
      <c r="DK495"/>
      <c r="DL495"/>
      <c r="DM495"/>
      <c r="DN495"/>
      <c r="DO495"/>
      <c r="DP495"/>
    </row>
    <row r="496" spans="33:120" ht="16.5" hidden="1" customHeight="1">
      <c r="AG496"/>
      <c r="AH496" s="138"/>
      <c r="AI496" s="138"/>
      <c r="AJ496" s="138"/>
      <c r="AK496" s="138"/>
      <c r="AL496" s="142" t="str">
        <f t="shared" si="14"/>
        <v/>
      </c>
      <c r="AM496" s="142" t="str">
        <f t="shared" si="15"/>
        <v/>
      </c>
      <c r="AN496"/>
      <c r="AO496"/>
      <c r="AP496">
        <v>494</v>
      </c>
      <c r="AQ496"/>
      <c r="AR496"/>
      <c r="AS496"/>
      <c r="AT496"/>
      <c r="AU496"/>
      <c r="AV496"/>
      <c r="AW496"/>
      <c r="AX496"/>
      <c r="AY496"/>
      <c r="AZ496"/>
      <c r="BA496"/>
      <c r="BB496"/>
      <c r="BC496"/>
      <c r="BD496"/>
      <c r="BE496"/>
      <c r="BF496"/>
      <c r="BG496"/>
      <c r="BH496"/>
      <c r="BI496"/>
      <c r="BJ496" t="s">
        <v>4790</v>
      </c>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t="s">
        <v>4791</v>
      </c>
      <c r="CT496"/>
      <c r="CU496"/>
      <c r="CV496"/>
      <c r="CW496"/>
      <c r="CX496"/>
      <c r="CY496"/>
      <c r="CZ496"/>
      <c r="DA496"/>
      <c r="DB496"/>
      <c r="DC496"/>
      <c r="DD496"/>
      <c r="DE496"/>
      <c r="DF496"/>
      <c r="DG496"/>
      <c r="DH496"/>
      <c r="DI496"/>
      <c r="DJ496"/>
      <c r="DK496"/>
      <c r="DL496"/>
      <c r="DM496"/>
      <c r="DN496"/>
      <c r="DO496"/>
      <c r="DP496"/>
    </row>
    <row r="497" spans="33:120" ht="16.5" hidden="1" customHeight="1">
      <c r="AG497"/>
      <c r="AH497" s="138"/>
      <c r="AI497" s="138"/>
      <c r="AJ497" s="138"/>
      <c r="AK497" s="138"/>
      <c r="AL497" s="142" t="str">
        <f t="shared" si="14"/>
        <v/>
      </c>
      <c r="AM497" s="142" t="str">
        <f t="shared" si="15"/>
        <v/>
      </c>
      <c r="AN497"/>
      <c r="AO497"/>
      <c r="AP497">
        <v>495</v>
      </c>
      <c r="AQ497"/>
      <c r="AR497"/>
      <c r="AS497"/>
      <c r="AT497"/>
      <c r="AU497"/>
      <c r="AV497"/>
      <c r="AW497"/>
      <c r="AX497"/>
      <c r="AY497"/>
      <c r="AZ497"/>
      <c r="BA497"/>
      <c r="BB497"/>
      <c r="BC497"/>
      <c r="BD497"/>
      <c r="BE497"/>
      <c r="BF497"/>
      <c r="BG497"/>
      <c r="BH497"/>
      <c r="BI497"/>
      <c r="BJ497" t="s">
        <v>4792</v>
      </c>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t="s">
        <v>4793</v>
      </c>
      <c r="CT497"/>
      <c r="CU497"/>
      <c r="CV497"/>
      <c r="CW497"/>
      <c r="CX497"/>
      <c r="CY497"/>
      <c r="CZ497"/>
      <c r="DA497"/>
      <c r="DB497"/>
      <c r="DC497"/>
      <c r="DD497"/>
      <c r="DE497"/>
      <c r="DF497"/>
      <c r="DG497"/>
      <c r="DH497"/>
      <c r="DI497"/>
      <c r="DJ497"/>
      <c r="DK497"/>
      <c r="DL497"/>
      <c r="DM497"/>
      <c r="DN497"/>
      <c r="DO497"/>
      <c r="DP497"/>
    </row>
    <row r="498" spans="33:120" ht="16.5" hidden="1" customHeight="1">
      <c r="AG498"/>
      <c r="AH498" s="138"/>
      <c r="AI498" s="138"/>
      <c r="AJ498" s="138"/>
      <c r="AK498" s="138"/>
      <c r="AL498" s="142" t="str">
        <f t="shared" si="14"/>
        <v/>
      </c>
      <c r="AM498" s="142" t="str">
        <f t="shared" si="15"/>
        <v/>
      </c>
      <c r="AN498"/>
      <c r="AO498"/>
      <c r="AP498">
        <v>496</v>
      </c>
      <c r="AQ498"/>
      <c r="AR498"/>
      <c r="AS498"/>
      <c r="AT498"/>
      <c r="AU498"/>
      <c r="AV498"/>
      <c r="AW498"/>
      <c r="AX498"/>
      <c r="AY498"/>
      <c r="AZ498"/>
      <c r="BA498"/>
      <c r="BB498"/>
      <c r="BC498"/>
      <c r="BD498"/>
      <c r="BE498"/>
      <c r="BF498"/>
      <c r="BG498"/>
      <c r="BH498"/>
      <c r="BI498"/>
      <c r="BJ498" t="s">
        <v>4794</v>
      </c>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t="s">
        <v>4795</v>
      </c>
      <c r="CT498"/>
      <c r="CU498"/>
      <c r="CV498"/>
      <c r="CW498"/>
      <c r="CX498"/>
      <c r="CY498"/>
      <c r="CZ498"/>
      <c r="DA498"/>
      <c r="DB498"/>
      <c r="DC498"/>
      <c r="DD498"/>
      <c r="DE498"/>
      <c r="DF498"/>
      <c r="DG498"/>
      <c r="DH498"/>
      <c r="DI498"/>
      <c r="DJ498"/>
      <c r="DK498"/>
      <c r="DL498"/>
      <c r="DM498"/>
      <c r="DN498"/>
      <c r="DO498"/>
      <c r="DP498"/>
    </row>
    <row r="499" spans="33:120" ht="16.5" hidden="1" customHeight="1">
      <c r="AG499"/>
      <c r="AH499" s="138"/>
      <c r="AI499" s="138"/>
      <c r="AJ499" s="138"/>
      <c r="AK499" s="138"/>
      <c r="AL499" s="142" t="str">
        <f t="shared" si="14"/>
        <v/>
      </c>
      <c r="AM499" s="142" t="str">
        <f t="shared" si="15"/>
        <v/>
      </c>
      <c r="AN499"/>
      <c r="AO499"/>
      <c r="AP499">
        <v>497</v>
      </c>
      <c r="AQ499"/>
      <c r="AR499"/>
      <c r="AS499"/>
      <c r="AT499"/>
      <c r="AU499"/>
      <c r="AV499"/>
      <c r="AW499"/>
      <c r="AX499"/>
      <c r="AY499"/>
      <c r="AZ499"/>
      <c r="BA499"/>
      <c r="BB499"/>
      <c r="BC499"/>
      <c r="BD499"/>
      <c r="BE499"/>
      <c r="BF499"/>
      <c r="BG499"/>
      <c r="BH499"/>
      <c r="BI499"/>
      <c r="BJ499" t="s">
        <v>4796</v>
      </c>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t="s">
        <v>4797</v>
      </c>
      <c r="CT499"/>
      <c r="CU499"/>
      <c r="CV499"/>
      <c r="CW499"/>
      <c r="CX499"/>
      <c r="CY499"/>
      <c r="CZ499"/>
      <c r="DA499"/>
      <c r="DB499"/>
      <c r="DC499"/>
      <c r="DD499"/>
      <c r="DE499"/>
      <c r="DF499"/>
      <c r="DG499"/>
      <c r="DH499"/>
      <c r="DI499"/>
      <c r="DJ499"/>
      <c r="DK499"/>
      <c r="DL499"/>
      <c r="DM499"/>
      <c r="DN499"/>
      <c r="DO499"/>
      <c r="DP499"/>
    </row>
    <row r="500" spans="33:120" ht="16.5" hidden="1" customHeight="1">
      <c r="AG500"/>
      <c r="AH500" s="138"/>
      <c r="AI500" s="138"/>
      <c r="AJ500" s="138"/>
      <c r="AK500" s="138"/>
      <c r="AL500" s="142" t="str">
        <f t="shared" si="14"/>
        <v/>
      </c>
      <c r="AM500" s="142" t="str">
        <f t="shared" si="15"/>
        <v/>
      </c>
      <c r="AN500"/>
      <c r="AO500"/>
      <c r="AP500">
        <v>498</v>
      </c>
      <c r="AQ500"/>
      <c r="AR500"/>
      <c r="AS500"/>
      <c r="AT500"/>
      <c r="AU500"/>
      <c r="AV500"/>
      <c r="AW500"/>
      <c r="AX500"/>
      <c r="AY500"/>
      <c r="AZ500"/>
      <c r="BA500"/>
      <c r="BB500"/>
      <c r="BC500"/>
      <c r="BD500"/>
      <c r="BE500"/>
      <c r="BF500"/>
      <c r="BG500"/>
      <c r="BH500"/>
      <c r="BI500"/>
      <c r="BJ500" t="s">
        <v>4798</v>
      </c>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t="s">
        <v>4799</v>
      </c>
      <c r="CT500"/>
      <c r="CU500"/>
      <c r="CV500"/>
      <c r="CW500"/>
      <c r="CX500"/>
      <c r="CY500"/>
      <c r="CZ500"/>
      <c r="DA500"/>
      <c r="DB500"/>
      <c r="DC500"/>
      <c r="DD500"/>
      <c r="DE500"/>
      <c r="DF500"/>
      <c r="DG500"/>
      <c r="DH500"/>
      <c r="DI500"/>
      <c r="DJ500"/>
      <c r="DK500"/>
      <c r="DL500"/>
      <c r="DM500"/>
      <c r="DN500"/>
      <c r="DO500"/>
      <c r="DP500"/>
    </row>
    <row r="501" spans="33:120" ht="16.5" hidden="1" customHeight="1">
      <c r="AG501"/>
      <c r="AH501" s="138"/>
      <c r="AI501" s="138"/>
      <c r="AJ501" s="138"/>
      <c r="AK501" s="138"/>
      <c r="AL501" s="142" t="str">
        <f t="shared" si="14"/>
        <v/>
      </c>
      <c r="AM501" s="142" t="str">
        <f t="shared" si="15"/>
        <v/>
      </c>
      <c r="AN501"/>
      <c r="AO501"/>
      <c r="AP501">
        <v>499</v>
      </c>
      <c r="AQ501"/>
      <c r="AR501"/>
      <c r="AS501"/>
      <c r="AT501"/>
      <c r="AU501"/>
      <c r="AV501"/>
      <c r="AW501"/>
      <c r="AX501"/>
      <c r="AY501"/>
      <c r="AZ501"/>
      <c r="BA501"/>
      <c r="BB501"/>
      <c r="BC501"/>
      <c r="BD501"/>
      <c r="BE501"/>
      <c r="BF501"/>
      <c r="BG501"/>
      <c r="BH501"/>
      <c r="BI501"/>
      <c r="BJ501" t="s">
        <v>4800</v>
      </c>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t="s">
        <v>4801</v>
      </c>
      <c r="CT501"/>
      <c r="CU501"/>
      <c r="CV501"/>
      <c r="CW501"/>
      <c r="CX501"/>
      <c r="CY501"/>
      <c r="CZ501"/>
      <c r="DA501"/>
      <c r="DB501"/>
      <c r="DC501"/>
      <c r="DD501"/>
      <c r="DE501"/>
      <c r="DF501"/>
      <c r="DG501"/>
      <c r="DH501"/>
      <c r="DI501"/>
      <c r="DJ501"/>
      <c r="DK501"/>
      <c r="DL501"/>
      <c r="DM501"/>
      <c r="DN501"/>
      <c r="DO501"/>
      <c r="DP501"/>
    </row>
    <row r="502" spans="33:120" ht="16.5" hidden="1" customHeight="1">
      <c r="AG502"/>
      <c r="AH502" s="138"/>
      <c r="AI502" s="138"/>
      <c r="AJ502" s="138"/>
      <c r="AK502" s="138"/>
      <c r="AL502" s="142" t="str">
        <f t="shared" si="14"/>
        <v/>
      </c>
      <c r="AM502" s="142" t="str">
        <f t="shared" si="15"/>
        <v/>
      </c>
      <c r="AN502"/>
      <c r="AO502"/>
      <c r="AP502">
        <v>500</v>
      </c>
      <c r="AQ502"/>
      <c r="AR502"/>
      <c r="AS502"/>
      <c r="AT502"/>
      <c r="AU502"/>
      <c r="AV502"/>
      <c r="AW502"/>
      <c r="AX502"/>
      <c r="AY502"/>
      <c r="AZ502"/>
      <c r="BA502"/>
      <c r="BB502"/>
      <c r="BC502"/>
      <c r="BD502"/>
      <c r="BE502"/>
      <c r="BF502"/>
      <c r="BG502"/>
      <c r="BH502"/>
      <c r="BI502"/>
      <c r="BJ502" t="s">
        <v>4802</v>
      </c>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t="s">
        <v>4803</v>
      </c>
      <c r="CT502"/>
      <c r="CU502"/>
      <c r="CV502"/>
      <c r="CW502"/>
      <c r="CX502"/>
      <c r="CY502"/>
      <c r="CZ502"/>
      <c r="DA502"/>
      <c r="DB502"/>
      <c r="DC502"/>
      <c r="DD502"/>
      <c r="DE502"/>
      <c r="DF502"/>
      <c r="DG502"/>
      <c r="DH502"/>
      <c r="DI502"/>
      <c r="DJ502"/>
      <c r="DK502"/>
      <c r="DL502"/>
      <c r="DM502"/>
      <c r="DN502"/>
      <c r="DO502"/>
      <c r="DP502"/>
    </row>
    <row r="503" spans="33:120" ht="16.5" hidden="1" customHeight="1">
      <c r="AG503"/>
      <c r="AH503" s="138"/>
      <c r="AI503" s="138"/>
      <c r="AJ503" s="138"/>
      <c r="AK503" s="138"/>
      <c r="AL503" s="142" t="str">
        <f t="shared" si="14"/>
        <v/>
      </c>
      <c r="AM503" s="142" t="str">
        <f t="shared" si="15"/>
        <v/>
      </c>
      <c r="AN503"/>
      <c r="AO503"/>
      <c r="AP503">
        <v>501</v>
      </c>
      <c r="AQ503"/>
      <c r="AR503"/>
      <c r="AS503"/>
      <c r="AT503"/>
      <c r="AU503"/>
      <c r="AV503"/>
      <c r="AW503"/>
      <c r="AX503"/>
      <c r="AY503"/>
      <c r="AZ503"/>
      <c r="BA503"/>
      <c r="BB503"/>
      <c r="BC503"/>
      <c r="BD503"/>
      <c r="BE503"/>
      <c r="BF503"/>
      <c r="BG503"/>
      <c r="BH503"/>
      <c r="BI503"/>
      <c r="BJ503" t="s">
        <v>4804</v>
      </c>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t="s">
        <v>4805</v>
      </c>
      <c r="CT503"/>
      <c r="CU503"/>
      <c r="CV503"/>
      <c r="CW503"/>
      <c r="CX503"/>
      <c r="CY503"/>
      <c r="CZ503"/>
      <c r="DA503"/>
      <c r="DB503"/>
      <c r="DC503"/>
      <c r="DD503"/>
      <c r="DE503"/>
      <c r="DF503"/>
      <c r="DG503"/>
      <c r="DH503"/>
      <c r="DI503"/>
      <c r="DJ503"/>
      <c r="DK503"/>
      <c r="DL503"/>
      <c r="DM503"/>
      <c r="DN503"/>
      <c r="DO503"/>
      <c r="DP503"/>
    </row>
    <row r="504" spans="33:120" ht="16.5" hidden="1" customHeight="1">
      <c r="AG504"/>
      <c r="AH504" s="138"/>
      <c r="AI504" s="138"/>
      <c r="AJ504" s="138"/>
      <c r="AK504" s="138"/>
      <c r="AL504" s="142" t="str">
        <f t="shared" si="14"/>
        <v/>
      </c>
      <c r="AM504" s="142" t="str">
        <f t="shared" si="15"/>
        <v/>
      </c>
      <c r="AN504"/>
      <c r="AO504"/>
      <c r="AP504">
        <v>502</v>
      </c>
      <c r="AQ504"/>
      <c r="AR504"/>
      <c r="AS504"/>
      <c r="AT504"/>
      <c r="AU504"/>
      <c r="AV504"/>
      <c r="AW504"/>
      <c r="AX504"/>
      <c r="AY504"/>
      <c r="AZ504"/>
      <c r="BA504"/>
      <c r="BB504"/>
      <c r="BC504"/>
      <c r="BD504"/>
      <c r="BE504"/>
      <c r="BF504"/>
      <c r="BG504"/>
      <c r="BH504"/>
      <c r="BI504"/>
      <c r="BJ504" t="s">
        <v>4806</v>
      </c>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t="s">
        <v>4807</v>
      </c>
      <c r="CT504"/>
      <c r="CU504"/>
      <c r="CV504"/>
      <c r="CW504"/>
      <c r="CX504"/>
      <c r="CY504"/>
      <c r="CZ504"/>
      <c r="DA504"/>
      <c r="DB504"/>
      <c r="DC504"/>
      <c r="DD504"/>
      <c r="DE504"/>
      <c r="DF504"/>
      <c r="DG504"/>
      <c r="DH504"/>
      <c r="DI504"/>
      <c r="DJ504"/>
      <c r="DK504"/>
      <c r="DL504"/>
      <c r="DM504"/>
      <c r="DN504"/>
      <c r="DO504"/>
      <c r="DP504"/>
    </row>
    <row r="505" spans="33:120" ht="16.5" hidden="1" customHeight="1">
      <c r="AG505"/>
      <c r="AH505" s="138"/>
      <c r="AI505" s="138"/>
      <c r="AJ505" s="138"/>
      <c r="AK505" s="138"/>
      <c r="AL505" s="142" t="str">
        <f t="shared" si="14"/>
        <v/>
      </c>
      <c r="AM505" s="142" t="str">
        <f t="shared" si="15"/>
        <v/>
      </c>
      <c r="AN505"/>
      <c r="AO505"/>
      <c r="AP505">
        <v>503</v>
      </c>
      <c r="AQ505"/>
      <c r="AR505"/>
      <c r="AS505"/>
      <c r="AT505"/>
      <c r="AU505"/>
      <c r="AV505"/>
      <c r="AW505"/>
      <c r="AX505"/>
      <c r="AY505"/>
      <c r="AZ505"/>
      <c r="BA505"/>
      <c r="BB505"/>
      <c r="BC505"/>
      <c r="BD505"/>
      <c r="BE505"/>
      <c r="BF505"/>
      <c r="BG505"/>
      <c r="BH505"/>
      <c r="BI505"/>
      <c r="BJ505" t="s">
        <v>4808</v>
      </c>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t="s">
        <v>4809</v>
      </c>
      <c r="CT505"/>
      <c r="CU505"/>
      <c r="CV505"/>
      <c r="CW505"/>
      <c r="CX505"/>
      <c r="CY505"/>
      <c r="CZ505"/>
      <c r="DA505"/>
      <c r="DB505"/>
      <c r="DC505"/>
      <c r="DD505"/>
      <c r="DE505"/>
      <c r="DF505"/>
      <c r="DG505"/>
      <c r="DH505"/>
      <c r="DI505"/>
      <c r="DJ505"/>
      <c r="DK505"/>
      <c r="DL505"/>
      <c r="DM505"/>
      <c r="DN505"/>
      <c r="DO505"/>
      <c r="DP505"/>
    </row>
    <row r="506" spans="33:120" ht="16.5" hidden="1" customHeight="1">
      <c r="AG506"/>
      <c r="AH506" s="138"/>
      <c r="AI506" s="138"/>
      <c r="AJ506" s="138"/>
      <c r="AK506" s="138"/>
      <c r="AL506" s="142" t="str">
        <f t="shared" si="14"/>
        <v/>
      </c>
      <c r="AM506" s="142" t="str">
        <f t="shared" si="15"/>
        <v/>
      </c>
      <c r="AN506"/>
      <c r="AO506"/>
      <c r="AP506">
        <v>504</v>
      </c>
      <c r="AQ506"/>
      <c r="AR506"/>
      <c r="AS506"/>
      <c r="AT506"/>
      <c r="AU506"/>
      <c r="AV506"/>
      <c r="AW506"/>
      <c r="AX506"/>
      <c r="AY506"/>
      <c r="AZ506"/>
      <c r="BA506"/>
      <c r="BB506"/>
      <c r="BC506"/>
      <c r="BD506"/>
      <c r="BE506"/>
      <c r="BF506"/>
      <c r="BG506"/>
      <c r="BH506"/>
      <c r="BI506"/>
      <c r="BJ506" t="s">
        <v>4810</v>
      </c>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t="s">
        <v>4811</v>
      </c>
      <c r="CT506"/>
      <c r="CU506"/>
      <c r="CV506"/>
      <c r="CW506"/>
      <c r="CX506"/>
      <c r="CY506"/>
      <c r="CZ506"/>
      <c r="DA506"/>
      <c r="DB506"/>
      <c r="DC506"/>
      <c r="DD506"/>
      <c r="DE506"/>
      <c r="DF506"/>
      <c r="DG506"/>
      <c r="DH506"/>
      <c r="DI506"/>
      <c r="DJ506"/>
      <c r="DK506"/>
      <c r="DL506"/>
      <c r="DM506"/>
      <c r="DN506"/>
      <c r="DO506"/>
      <c r="DP506"/>
    </row>
    <row r="507" spans="33:120" ht="16.5" hidden="1" customHeight="1">
      <c r="AG507"/>
      <c r="AH507" s="138"/>
      <c r="AI507" s="138"/>
      <c r="AJ507" s="138"/>
      <c r="AK507" s="138"/>
      <c r="AL507" s="142" t="str">
        <f t="shared" si="14"/>
        <v/>
      </c>
      <c r="AM507" s="142" t="str">
        <f t="shared" si="15"/>
        <v/>
      </c>
      <c r="AN507"/>
      <c r="AO507"/>
      <c r="AP507">
        <v>505</v>
      </c>
      <c r="AQ507"/>
      <c r="AR507"/>
      <c r="AS507"/>
      <c r="AT507"/>
      <c r="AU507"/>
      <c r="AV507"/>
      <c r="AW507"/>
      <c r="AX507"/>
      <c r="AY507"/>
      <c r="AZ507"/>
      <c r="BA507"/>
      <c r="BB507"/>
      <c r="BC507"/>
      <c r="BD507"/>
      <c r="BE507"/>
      <c r="BF507"/>
      <c r="BG507"/>
      <c r="BH507"/>
      <c r="BI507"/>
      <c r="BJ507" t="s">
        <v>4812</v>
      </c>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t="s">
        <v>4813</v>
      </c>
      <c r="CT507"/>
      <c r="CU507"/>
      <c r="CV507"/>
      <c r="CW507"/>
      <c r="CX507"/>
      <c r="CY507"/>
      <c r="CZ507"/>
      <c r="DA507"/>
      <c r="DB507"/>
      <c r="DC507"/>
      <c r="DD507"/>
      <c r="DE507"/>
      <c r="DF507"/>
      <c r="DG507"/>
      <c r="DH507"/>
      <c r="DI507"/>
      <c r="DJ507"/>
      <c r="DK507"/>
      <c r="DL507"/>
      <c r="DM507"/>
      <c r="DN507"/>
      <c r="DO507"/>
      <c r="DP507"/>
    </row>
    <row r="508" spans="33:120" ht="16.5" hidden="1" customHeight="1">
      <c r="AG508"/>
      <c r="AH508" s="138"/>
      <c r="AI508" s="138"/>
      <c r="AJ508" s="138"/>
      <c r="AK508" s="138"/>
      <c r="AL508" s="142" t="str">
        <f t="shared" si="14"/>
        <v/>
      </c>
      <c r="AM508" s="142" t="str">
        <f t="shared" si="15"/>
        <v/>
      </c>
      <c r="AN508"/>
      <c r="AO508"/>
      <c r="AP508">
        <v>506</v>
      </c>
      <c r="AQ508"/>
      <c r="AR508"/>
      <c r="AS508"/>
      <c r="AT508"/>
      <c r="AU508"/>
      <c r="AV508"/>
      <c r="AW508"/>
      <c r="AX508"/>
      <c r="AY508"/>
      <c r="AZ508"/>
      <c r="BA508"/>
      <c r="BB508"/>
      <c r="BC508"/>
      <c r="BD508"/>
      <c r="BE508"/>
      <c r="BF508"/>
      <c r="BG508"/>
      <c r="BH508"/>
      <c r="BI508"/>
      <c r="BJ508" t="s">
        <v>4814</v>
      </c>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t="s">
        <v>4815</v>
      </c>
      <c r="CT508"/>
      <c r="CU508"/>
      <c r="CV508"/>
      <c r="CW508"/>
      <c r="CX508"/>
      <c r="CY508"/>
      <c r="CZ508"/>
      <c r="DA508"/>
      <c r="DB508"/>
      <c r="DC508"/>
      <c r="DD508"/>
      <c r="DE508"/>
      <c r="DF508"/>
      <c r="DG508"/>
      <c r="DH508"/>
      <c r="DI508"/>
      <c r="DJ508"/>
      <c r="DK508"/>
      <c r="DL508"/>
      <c r="DM508"/>
      <c r="DN508"/>
      <c r="DO508"/>
      <c r="DP508"/>
    </row>
    <row r="509" spans="33:120" ht="16.5" hidden="1" customHeight="1">
      <c r="AG509"/>
      <c r="AH509" s="138"/>
      <c r="AI509" s="138"/>
      <c r="AJ509" s="138"/>
      <c r="AK509" s="138"/>
      <c r="AL509" s="142" t="str">
        <f t="shared" si="14"/>
        <v/>
      </c>
      <c r="AM509" s="142" t="str">
        <f t="shared" si="15"/>
        <v/>
      </c>
      <c r="AN509"/>
      <c r="AO509"/>
      <c r="AP509">
        <v>507</v>
      </c>
      <c r="AQ509"/>
      <c r="AR509"/>
      <c r="AS509"/>
      <c r="AT509"/>
      <c r="AU509"/>
      <c r="AV509"/>
      <c r="AW509"/>
      <c r="AX509"/>
      <c r="AY509"/>
      <c r="AZ509"/>
      <c r="BA509"/>
      <c r="BB509"/>
      <c r="BC509"/>
      <c r="BD509"/>
      <c r="BE509"/>
      <c r="BF509"/>
      <c r="BG509"/>
      <c r="BH509"/>
      <c r="BI509"/>
      <c r="BJ509" t="s">
        <v>4816</v>
      </c>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t="s">
        <v>4817</v>
      </c>
      <c r="CT509"/>
      <c r="CU509"/>
      <c r="CV509"/>
      <c r="CW509"/>
      <c r="CX509"/>
      <c r="CY509"/>
      <c r="CZ509"/>
      <c r="DA509"/>
      <c r="DB509"/>
      <c r="DC509"/>
      <c r="DD509"/>
      <c r="DE509"/>
      <c r="DF509"/>
      <c r="DG509"/>
      <c r="DH509"/>
      <c r="DI509"/>
      <c r="DJ509"/>
      <c r="DK509"/>
      <c r="DL509"/>
      <c r="DM509"/>
      <c r="DN509"/>
      <c r="DO509"/>
      <c r="DP509"/>
    </row>
    <row r="510" spans="33:120" ht="16.5" hidden="1" customHeight="1">
      <c r="AG510"/>
      <c r="AH510" s="138"/>
      <c r="AI510" s="138"/>
      <c r="AJ510" s="138"/>
      <c r="AK510" s="138"/>
      <c r="AL510" s="142" t="str">
        <f t="shared" si="14"/>
        <v/>
      </c>
      <c r="AM510" s="142" t="str">
        <f t="shared" si="15"/>
        <v/>
      </c>
      <c r="AN510"/>
      <c r="AO510"/>
      <c r="AP510">
        <v>508</v>
      </c>
      <c r="AQ510"/>
      <c r="AR510"/>
      <c r="AS510"/>
      <c r="AT510"/>
      <c r="AU510"/>
      <c r="AV510"/>
      <c r="AW510"/>
      <c r="AX510"/>
      <c r="AY510"/>
      <c r="AZ510"/>
      <c r="BA510"/>
      <c r="BB510"/>
      <c r="BC510"/>
      <c r="BD510"/>
      <c r="BE510"/>
      <c r="BF510"/>
      <c r="BG510"/>
      <c r="BH510"/>
      <c r="BI510"/>
      <c r="BJ510" t="s">
        <v>4818</v>
      </c>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t="s">
        <v>4819</v>
      </c>
      <c r="CT510"/>
      <c r="CU510"/>
      <c r="CV510"/>
      <c r="CW510"/>
      <c r="CX510"/>
      <c r="CY510"/>
      <c r="CZ510"/>
      <c r="DA510"/>
      <c r="DB510"/>
      <c r="DC510"/>
      <c r="DD510"/>
      <c r="DE510"/>
      <c r="DF510"/>
      <c r="DG510"/>
      <c r="DH510"/>
      <c r="DI510"/>
      <c r="DJ510"/>
      <c r="DK510"/>
      <c r="DL510"/>
      <c r="DM510"/>
      <c r="DN510"/>
      <c r="DO510"/>
      <c r="DP510"/>
    </row>
    <row r="511" spans="33:120" ht="16.5" hidden="1" customHeight="1">
      <c r="AG511"/>
      <c r="AH511" s="138"/>
      <c r="AI511" s="138"/>
      <c r="AJ511" s="138"/>
      <c r="AK511" s="138"/>
      <c r="AL511" s="142" t="str">
        <f t="shared" si="14"/>
        <v/>
      </c>
      <c r="AM511" s="142" t="str">
        <f t="shared" si="15"/>
        <v/>
      </c>
      <c r="AN511"/>
      <c r="AO511"/>
      <c r="AP511">
        <v>509</v>
      </c>
      <c r="AQ511"/>
      <c r="AR511"/>
      <c r="AS511"/>
      <c r="AT511"/>
      <c r="AU511"/>
      <c r="AV511"/>
      <c r="AW511"/>
      <c r="AX511"/>
      <c r="AY511"/>
      <c r="AZ511"/>
      <c r="BA511"/>
      <c r="BB511"/>
      <c r="BC511"/>
      <c r="BD511"/>
      <c r="BE511"/>
      <c r="BF511"/>
      <c r="BG511"/>
      <c r="BH511"/>
      <c r="BI511"/>
      <c r="BJ511" t="s">
        <v>4820</v>
      </c>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t="s">
        <v>4821</v>
      </c>
      <c r="CT511"/>
      <c r="CU511"/>
      <c r="CV511"/>
      <c r="CW511"/>
      <c r="CX511"/>
      <c r="CY511"/>
      <c r="CZ511"/>
      <c r="DA511"/>
      <c r="DB511"/>
      <c r="DC511"/>
      <c r="DD511"/>
      <c r="DE511"/>
      <c r="DF511"/>
      <c r="DG511"/>
      <c r="DH511"/>
      <c r="DI511"/>
      <c r="DJ511"/>
      <c r="DK511"/>
      <c r="DL511"/>
      <c r="DM511"/>
      <c r="DN511"/>
      <c r="DO511"/>
      <c r="DP511"/>
    </row>
    <row r="512" spans="33:120" ht="16.5" hidden="1" customHeight="1">
      <c r="AG512"/>
      <c r="AH512" s="138"/>
      <c r="AI512" s="138"/>
      <c r="AJ512" s="138"/>
      <c r="AK512" s="138"/>
      <c r="AL512" s="142" t="str">
        <f t="shared" si="14"/>
        <v/>
      </c>
      <c r="AM512" s="142" t="str">
        <f t="shared" si="15"/>
        <v/>
      </c>
      <c r="AN512"/>
      <c r="AO512"/>
      <c r="AP512">
        <v>510</v>
      </c>
      <c r="AQ512"/>
      <c r="AR512"/>
      <c r="AS512"/>
      <c r="AT512"/>
      <c r="AU512"/>
      <c r="AV512"/>
      <c r="AW512"/>
      <c r="AX512"/>
      <c r="AY512"/>
      <c r="AZ512"/>
      <c r="BA512"/>
      <c r="BB512"/>
      <c r="BC512"/>
      <c r="BD512"/>
      <c r="BE512"/>
      <c r="BF512"/>
      <c r="BG512"/>
      <c r="BH512"/>
      <c r="BI512"/>
      <c r="BJ512" t="s">
        <v>4822</v>
      </c>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t="s">
        <v>4823</v>
      </c>
      <c r="CT512"/>
      <c r="CU512"/>
      <c r="CV512"/>
      <c r="CW512"/>
      <c r="CX512"/>
      <c r="CY512"/>
      <c r="CZ512"/>
      <c r="DA512"/>
      <c r="DB512"/>
      <c r="DC512"/>
      <c r="DD512"/>
      <c r="DE512"/>
      <c r="DF512"/>
      <c r="DG512"/>
      <c r="DH512"/>
      <c r="DI512"/>
      <c r="DJ512"/>
      <c r="DK512"/>
      <c r="DL512"/>
      <c r="DM512"/>
      <c r="DN512"/>
      <c r="DO512"/>
      <c r="DP512"/>
    </row>
    <row r="513" spans="33:120" ht="16.5" hidden="1" customHeight="1">
      <c r="AG513"/>
      <c r="AH513" s="138"/>
      <c r="AI513" s="138"/>
      <c r="AJ513" s="138"/>
      <c r="AK513" s="138"/>
      <c r="AL513" s="142" t="str">
        <f t="shared" si="14"/>
        <v/>
      </c>
      <c r="AM513" s="142" t="str">
        <f t="shared" si="15"/>
        <v/>
      </c>
      <c r="AN513"/>
      <c r="AO513"/>
      <c r="AP513">
        <v>511</v>
      </c>
      <c r="AQ513"/>
      <c r="AR513"/>
      <c r="AS513"/>
      <c r="AT513"/>
      <c r="AU513"/>
      <c r="AV513"/>
      <c r="AW513"/>
      <c r="AX513"/>
      <c r="AY513"/>
      <c r="AZ513"/>
      <c r="BA513"/>
      <c r="BB513"/>
      <c r="BC513"/>
      <c r="BD513"/>
      <c r="BE513"/>
      <c r="BF513"/>
      <c r="BG513"/>
      <c r="BH513"/>
      <c r="BI513"/>
      <c r="BJ513" t="s">
        <v>4824</v>
      </c>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t="s">
        <v>4825</v>
      </c>
      <c r="CT513"/>
      <c r="CU513"/>
      <c r="CV513"/>
      <c r="CW513"/>
      <c r="CX513"/>
      <c r="CY513"/>
      <c r="CZ513"/>
      <c r="DA513"/>
      <c r="DB513"/>
      <c r="DC513"/>
      <c r="DD513"/>
      <c r="DE513"/>
      <c r="DF513"/>
      <c r="DG513"/>
      <c r="DH513"/>
      <c r="DI513"/>
      <c r="DJ513"/>
      <c r="DK513"/>
      <c r="DL513"/>
      <c r="DM513"/>
      <c r="DN513"/>
      <c r="DO513"/>
      <c r="DP513"/>
    </row>
    <row r="514" spans="33:120" ht="16.5" hidden="1" customHeight="1">
      <c r="AG514"/>
      <c r="AH514" s="138"/>
      <c r="AI514" s="138"/>
      <c r="AJ514" s="138"/>
      <c r="AK514" s="138"/>
      <c r="AL514" s="142" t="str">
        <f t="shared" si="14"/>
        <v/>
      </c>
      <c r="AM514" s="142" t="str">
        <f t="shared" si="15"/>
        <v/>
      </c>
      <c r="AN514"/>
      <c r="AO514"/>
      <c r="AP514">
        <v>512</v>
      </c>
      <c r="AQ514"/>
      <c r="AR514"/>
      <c r="AS514"/>
      <c r="AT514"/>
      <c r="AU514"/>
      <c r="AV514"/>
      <c r="AW514"/>
      <c r="AX514"/>
      <c r="AY514"/>
      <c r="AZ514"/>
      <c r="BA514"/>
      <c r="BB514"/>
      <c r="BC514"/>
      <c r="BD514"/>
      <c r="BE514"/>
      <c r="BF514"/>
      <c r="BG514"/>
      <c r="BH514"/>
      <c r="BI514"/>
      <c r="BJ514" t="s">
        <v>4826</v>
      </c>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t="s">
        <v>4827</v>
      </c>
      <c r="CT514"/>
      <c r="CU514"/>
      <c r="CV514"/>
      <c r="CW514"/>
      <c r="CX514"/>
      <c r="CY514"/>
      <c r="CZ514"/>
      <c r="DA514"/>
      <c r="DB514"/>
      <c r="DC514"/>
      <c r="DD514"/>
      <c r="DE514"/>
      <c r="DF514"/>
      <c r="DG514"/>
      <c r="DH514"/>
      <c r="DI514"/>
      <c r="DJ514"/>
      <c r="DK514"/>
      <c r="DL514"/>
      <c r="DM514"/>
      <c r="DN514"/>
      <c r="DO514"/>
      <c r="DP514"/>
    </row>
    <row r="515" spans="33:120" ht="16.5" hidden="1" customHeight="1">
      <c r="AG515"/>
      <c r="AH515" s="138"/>
      <c r="AI515" s="138"/>
      <c r="AJ515" s="138"/>
      <c r="AK515" s="138"/>
      <c r="AL515" s="142" t="str">
        <f t="shared" si="14"/>
        <v/>
      </c>
      <c r="AM515" s="142" t="str">
        <f t="shared" si="15"/>
        <v/>
      </c>
      <c r="AN515"/>
      <c r="AO515"/>
      <c r="AP515">
        <v>513</v>
      </c>
      <c r="AQ515"/>
      <c r="AR515"/>
      <c r="AS515"/>
      <c r="AT515"/>
      <c r="AU515"/>
      <c r="AV515"/>
      <c r="AW515"/>
      <c r="AX515"/>
      <c r="AY515"/>
      <c r="AZ515"/>
      <c r="BA515"/>
      <c r="BB515"/>
      <c r="BC515"/>
      <c r="BD515"/>
      <c r="BE515"/>
      <c r="BF515"/>
      <c r="BG515"/>
      <c r="BH515"/>
      <c r="BI515"/>
      <c r="BJ515" t="s">
        <v>4828</v>
      </c>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t="s">
        <v>4829</v>
      </c>
      <c r="CT515"/>
      <c r="CU515"/>
      <c r="CV515"/>
      <c r="CW515"/>
      <c r="CX515"/>
      <c r="CY515"/>
      <c r="CZ515"/>
      <c r="DA515"/>
      <c r="DB515"/>
      <c r="DC515"/>
      <c r="DD515"/>
      <c r="DE515"/>
      <c r="DF515"/>
      <c r="DG515"/>
      <c r="DH515"/>
      <c r="DI515"/>
      <c r="DJ515"/>
      <c r="DK515"/>
      <c r="DL515"/>
      <c r="DM515"/>
      <c r="DN515"/>
      <c r="DO515"/>
      <c r="DP515"/>
    </row>
    <row r="516" spans="33:120" ht="16.5" hidden="1" customHeight="1">
      <c r="AG516"/>
      <c r="AH516" s="138"/>
      <c r="AI516" s="138"/>
      <c r="AJ516" s="138"/>
      <c r="AK516" s="138"/>
      <c r="AL516" s="142" t="str">
        <f t="shared" si="14"/>
        <v/>
      </c>
      <c r="AM516" s="142" t="str">
        <f t="shared" si="15"/>
        <v/>
      </c>
      <c r="AN516"/>
      <c r="AO516"/>
      <c r="AP516">
        <v>514</v>
      </c>
      <c r="AQ516"/>
      <c r="AR516"/>
      <c r="AS516"/>
      <c r="AT516"/>
      <c r="AU516"/>
      <c r="AV516"/>
      <c r="AW516"/>
      <c r="AX516"/>
      <c r="AY516"/>
      <c r="AZ516"/>
      <c r="BA516"/>
      <c r="BB516"/>
      <c r="BC516"/>
      <c r="BD516"/>
      <c r="BE516"/>
      <c r="BF516"/>
      <c r="BG516"/>
      <c r="BH516"/>
      <c r="BI516"/>
      <c r="BJ516" t="s">
        <v>4830</v>
      </c>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t="s">
        <v>4831</v>
      </c>
      <c r="CT516"/>
      <c r="CU516"/>
      <c r="CV516"/>
      <c r="CW516"/>
      <c r="CX516"/>
      <c r="CY516"/>
      <c r="CZ516"/>
      <c r="DA516"/>
      <c r="DB516"/>
      <c r="DC516"/>
      <c r="DD516"/>
      <c r="DE516"/>
      <c r="DF516"/>
      <c r="DG516"/>
      <c r="DH516"/>
      <c r="DI516"/>
      <c r="DJ516"/>
      <c r="DK516"/>
      <c r="DL516"/>
      <c r="DM516"/>
      <c r="DN516"/>
      <c r="DO516"/>
      <c r="DP516"/>
    </row>
    <row r="517" spans="33:120" ht="16.5" hidden="1" customHeight="1">
      <c r="AG517"/>
      <c r="AH517" s="138"/>
      <c r="AI517" s="138"/>
      <c r="AJ517" s="138"/>
      <c r="AK517" s="138"/>
      <c r="AL517" s="142" t="str">
        <f t="shared" ref="AL517:AL574" si="16">IFERROR(IF(HLOOKUP($N$10, $BZ$3:$DE$574, $AP517, FALSE )="", "", HLOOKUP($N$10, $BZ$3:$DE$574, $AP517, FALSE)), "")</f>
        <v/>
      </c>
      <c r="AM517" s="142" t="str">
        <f t="shared" ref="AM517:AM574" si="17">IFERROR(IF(AL517="", "", HLOOKUP($N$10, $AQ$3:$BV$574, AP517, FALSE)), "")</f>
        <v/>
      </c>
      <c r="AN517"/>
      <c r="AO517"/>
      <c r="AP517">
        <v>515</v>
      </c>
      <c r="AQ517"/>
      <c r="AR517"/>
      <c r="AS517"/>
      <c r="AT517"/>
      <c r="AU517"/>
      <c r="AV517"/>
      <c r="AW517"/>
      <c r="AX517"/>
      <c r="AY517"/>
      <c r="AZ517"/>
      <c r="BA517"/>
      <c r="BB517"/>
      <c r="BC517"/>
      <c r="BD517"/>
      <c r="BE517"/>
      <c r="BF517"/>
      <c r="BG517"/>
      <c r="BH517"/>
      <c r="BI517"/>
      <c r="BJ517" t="s">
        <v>4832</v>
      </c>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t="s">
        <v>4833</v>
      </c>
      <c r="CT517"/>
      <c r="CU517"/>
      <c r="CV517"/>
      <c r="CW517"/>
      <c r="CX517"/>
      <c r="CY517"/>
      <c r="CZ517"/>
      <c r="DA517"/>
      <c r="DB517"/>
      <c r="DC517"/>
      <c r="DD517"/>
      <c r="DE517"/>
      <c r="DF517"/>
      <c r="DG517"/>
      <c r="DH517"/>
      <c r="DI517"/>
      <c r="DJ517"/>
      <c r="DK517"/>
      <c r="DL517"/>
      <c r="DM517"/>
      <c r="DN517"/>
      <c r="DO517"/>
      <c r="DP517"/>
    </row>
    <row r="518" spans="33:120" ht="16.5" hidden="1" customHeight="1">
      <c r="AG518"/>
      <c r="AH518" s="138"/>
      <c r="AI518" s="138"/>
      <c r="AJ518" s="138"/>
      <c r="AK518" s="138"/>
      <c r="AL518" s="142" t="str">
        <f t="shared" si="16"/>
        <v/>
      </c>
      <c r="AM518" s="142" t="str">
        <f t="shared" si="17"/>
        <v/>
      </c>
      <c r="AN518"/>
      <c r="AO518"/>
      <c r="AP518">
        <v>516</v>
      </c>
      <c r="AQ518"/>
      <c r="AR518"/>
      <c r="AS518"/>
      <c r="AT518"/>
      <c r="AU518"/>
      <c r="AV518"/>
      <c r="AW518"/>
      <c r="AX518"/>
      <c r="AY518"/>
      <c r="AZ518"/>
      <c r="BA518"/>
      <c r="BB518"/>
      <c r="BC518"/>
      <c r="BD518"/>
      <c r="BE518"/>
      <c r="BF518"/>
      <c r="BG518"/>
      <c r="BH518"/>
      <c r="BI518"/>
      <c r="BJ518" t="s">
        <v>4834</v>
      </c>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t="s">
        <v>4835</v>
      </c>
      <c r="CT518"/>
      <c r="CU518"/>
      <c r="CV518"/>
      <c r="CW518"/>
      <c r="CX518"/>
      <c r="CY518"/>
      <c r="CZ518"/>
      <c r="DA518"/>
      <c r="DB518"/>
      <c r="DC518"/>
      <c r="DD518"/>
      <c r="DE518"/>
      <c r="DF518"/>
      <c r="DG518"/>
      <c r="DH518"/>
      <c r="DI518"/>
      <c r="DJ518"/>
      <c r="DK518"/>
      <c r="DL518"/>
      <c r="DM518"/>
      <c r="DN518"/>
      <c r="DO518"/>
      <c r="DP518"/>
    </row>
    <row r="519" spans="33:120" ht="16.5" hidden="1" customHeight="1">
      <c r="AG519"/>
      <c r="AH519" s="138"/>
      <c r="AI519" s="138"/>
      <c r="AJ519" s="138"/>
      <c r="AK519" s="138"/>
      <c r="AL519" s="142" t="str">
        <f t="shared" si="16"/>
        <v/>
      </c>
      <c r="AM519" s="142" t="str">
        <f t="shared" si="17"/>
        <v/>
      </c>
      <c r="AN519"/>
      <c r="AO519"/>
      <c r="AP519">
        <v>517</v>
      </c>
      <c r="AQ519"/>
      <c r="AR519"/>
      <c r="AS519"/>
      <c r="AT519"/>
      <c r="AU519"/>
      <c r="AV519"/>
      <c r="AW519"/>
      <c r="AX519"/>
      <c r="AY519"/>
      <c r="AZ519"/>
      <c r="BA519"/>
      <c r="BB519"/>
      <c r="BC519"/>
      <c r="BD519"/>
      <c r="BE519"/>
      <c r="BF519"/>
      <c r="BG519"/>
      <c r="BH519"/>
      <c r="BI519"/>
      <c r="BJ519" t="s">
        <v>4836</v>
      </c>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t="s">
        <v>4837</v>
      </c>
      <c r="CT519"/>
      <c r="CU519"/>
      <c r="CV519"/>
      <c r="CW519"/>
      <c r="CX519"/>
      <c r="CY519"/>
      <c r="CZ519"/>
      <c r="DA519"/>
      <c r="DB519"/>
      <c r="DC519"/>
      <c r="DD519"/>
      <c r="DE519"/>
      <c r="DF519"/>
      <c r="DG519"/>
      <c r="DH519"/>
      <c r="DI519"/>
      <c r="DJ519"/>
      <c r="DK519"/>
      <c r="DL519"/>
      <c r="DM519"/>
      <c r="DN519"/>
      <c r="DO519"/>
      <c r="DP519"/>
    </row>
    <row r="520" spans="33:120" ht="16.5" hidden="1" customHeight="1">
      <c r="AG520"/>
      <c r="AH520" s="138"/>
      <c r="AI520" s="138"/>
      <c r="AJ520" s="138"/>
      <c r="AK520" s="138"/>
      <c r="AL520" s="142" t="str">
        <f t="shared" si="16"/>
        <v/>
      </c>
      <c r="AM520" s="142" t="str">
        <f t="shared" si="17"/>
        <v/>
      </c>
      <c r="AN520"/>
      <c r="AO520"/>
      <c r="AP520">
        <v>518</v>
      </c>
      <c r="AQ520"/>
      <c r="AR520"/>
      <c r="AS520"/>
      <c r="AT520"/>
      <c r="AU520"/>
      <c r="AV520"/>
      <c r="AW520"/>
      <c r="AX520"/>
      <c r="AY520"/>
      <c r="AZ520"/>
      <c r="BA520"/>
      <c r="BB520"/>
      <c r="BC520"/>
      <c r="BD520"/>
      <c r="BE520"/>
      <c r="BF520"/>
      <c r="BG520"/>
      <c r="BH520"/>
      <c r="BI520"/>
      <c r="BJ520" t="s">
        <v>4838</v>
      </c>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t="s">
        <v>4839</v>
      </c>
      <c r="CT520"/>
      <c r="CU520"/>
      <c r="CV520"/>
      <c r="CW520"/>
      <c r="CX520"/>
      <c r="CY520"/>
      <c r="CZ520"/>
      <c r="DA520"/>
      <c r="DB520"/>
      <c r="DC520"/>
      <c r="DD520"/>
      <c r="DE520"/>
      <c r="DF520"/>
      <c r="DG520"/>
      <c r="DH520"/>
      <c r="DI520"/>
      <c r="DJ520"/>
      <c r="DK520"/>
      <c r="DL520"/>
      <c r="DM520"/>
      <c r="DN520"/>
      <c r="DO520"/>
      <c r="DP520"/>
    </row>
    <row r="521" spans="33:120" ht="16.5" hidden="1" customHeight="1">
      <c r="AG521"/>
      <c r="AH521" s="138"/>
      <c r="AI521" s="138"/>
      <c r="AJ521" s="138"/>
      <c r="AK521" s="138"/>
      <c r="AL521" s="142" t="str">
        <f t="shared" si="16"/>
        <v/>
      </c>
      <c r="AM521" s="142" t="str">
        <f t="shared" si="17"/>
        <v/>
      </c>
      <c r="AN521"/>
      <c r="AO521"/>
      <c r="AP521">
        <v>519</v>
      </c>
      <c r="AQ521"/>
      <c r="AR521"/>
      <c r="AS521"/>
      <c r="AT521"/>
      <c r="AU521"/>
      <c r="AV521"/>
      <c r="AW521"/>
      <c r="AX521"/>
      <c r="AY521"/>
      <c r="AZ521"/>
      <c r="BA521"/>
      <c r="BB521"/>
      <c r="BC521"/>
      <c r="BD521"/>
      <c r="BE521"/>
      <c r="BF521"/>
      <c r="BG521"/>
      <c r="BH521"/>
      <c r="BI521"/>
      <c r="BJ521" t="s">
        <v>4840</v>
      </c>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t="s">
        <v>4841</v>
      </c>
      <c r="CT521"/>
      <c r="CU521"/>
      <c r="CV521"/>
      <c r="CW521"/>
      <c r="CX521"/>
      <c r="CY521"/>
      <c r="CZ521"/>
      <c r="DA521"/>
      <c r="DB521"/>
      <c r="DC521"/>
      <c r="DD521"/>
      <c r="DE521"/>
      <c r="DF521"/>
      <c r="DG521"/>
      <c r="DH521"/>
      <c r="DI521"/>
      <c r="DJ521"/>
      <c r="DK521"/>
      <c r="DL521"/>
      <c r="DM521"/>
      <c r="DN521"/>
      <c r="DO521"/>
      <c r="DP521"/>
    </row>
    <row r="522" spans="33:120" ht="16.5" hidden="1" customHeight="1">
      <c r="AG522"/>
      <c r="AH522" s="138"/>
      <c r="AI522" s="138"/>
      <c r="AJ522" s="138"/>
      <c r="AK522" s="138"/>
      <c r="AL522" s="142" t="str">
        <f t="shared" si="16"/>
        <v/>
      </c>
      <c r="AM522" s="142" t="str">
        <f t="shared" si="17"/>
        <v/>
      </c>
      <c r="AN522"/>
      <c r="AO522"/>
      <c r="AP522">
        <v>520</v>
      </c>
      <c r="AQ522"/>
      <c r="AR522"/>
      <c r="AS522"/>
      <c r="AT522"/>
      <c r="AU522"/>
      <c r="AV522"/>
      <c r="AW522"/>
      <c r="AX522"/>
      <c r="AY522"/>
      <c r="AZ522"/>
      <c r="BA522"/>
      <c r="BB522"/>
      <c r="BC522"/>
      <c r="BD522"/>
      <c r="BE522"/>
      <c r="BF522"/>
      <c r="BG522"/>
      <c r="BH522"/>
      <c r="BI522"/>
      <c r="BJ522" t="s">
        <v>4842</v>
      </c>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t="s">
        <v>4843</v>
      </c>
      <c r="CT522"/>
      <c r="CU522"/>
      <c r="CV522"/>
      <c r="CW522"/>
      <c r="CX522"/>
      <c r="CY522"/>
      <c r="CZ522"/>
      <c r="DA522"/>
      <c r="DB522"/>
      <c r="DC522"/>
      <c r="DD522"/>
      <c r="DE522"/>
      <c r="DF522"/>
      <c r="DG522"/>
      <c r="DH522"/>
      <c r="DI522"/>
      <c r="DJ522"/>
      <c r="DK522"/>
      <c r="DL522"/>
      <c r="DM522"/>
      <c r="DN522"/>
      <c r="DO522"/>
      <c r="DP522"/>
    </row>
    <row r="523" spans="33:120" ht="16.5" hidden="1" customHeight="1">
      <c r="AG523"/>
      <c r="AH523" s="138"/>
      <c r="AI523" s="138"/>
      <c r="AJ523" s="138"/>
      <c r="AK523" s="138"/>
      <c r="AL523" s="142" t="str">
        <f t="shared" si="16"/>
        <v/>
      </c>
      <c r="AM523" s="142" t="str">
        <f t="shared" si="17"/>
        <v/>
      </c>
      <c r="AN523"/>
      <c r="AO523"/>
      <c r="AP523">
        <v>521</v>
      </c>
      <c r="AQ523"/>
      <c r="AR523"/>
      <c r="AS523"/>
      <c r="AT523"/>
      <c r="AU523"/>
      <c r="AV523"/>
      <c r="AW523"/>
      <c r="AX523"/>
      <c r="AY523"/>
      <c r="AZ523"/>
      <c r="BA523"/>
      <c r="BB523"/>
      <c r="BC523"/>
      <c r="BD523"/>
      <c r="BE523"/>
      <c r="BF523"/>
      <c r="BG523"/>
      <c r="BH523"/>
      <c r="BI523"/>
      <c r="BJ523" t="s">
        <v>4844</v>
      </c>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t="s">
        <v>4845</v>
      </c>
      <c r="CT523"/>
      <c r="CU523"/>
      <c r="CV523"/>
      <c r="CW523"/>
      <c r="CX523"/>
      <c r="CY523"/>
      <c r="CZ523"/>
      <c r="DA523"/>
      <c r="DB523"/>
      <c r="DC523"/>
      <c r="DD523"/>
      <c r="DE523"/>
      <c r="DF523"/>
      <c r="DG523"/>
      <c r="DH523"/>
      <c r="DI523"/>
      <c r="DJ523"/>
      <c r="DK523"/>
      <c r="DL523"/>
      <c r="DM523"/>
      <c r="DN523"/>
      <c r="DO523"/>
      <c r="DP523"/>
    </row>
    <row r="524" spans="33:120" ht="16.5" hidden="1" customHeight="1">
      <c r="AG524"/>
      <c r="AH524" s="138"/>
      <c r="AI524" s="138"/>
      <c r="AJ524" s="138"/>
      <c r="AK524" s="138"/>
      <c r="AL524" s="142" t="str">
        <f t="shared" si="16"/>
        <v/>
      </c>
      <c r="AM524" s="142" t="str">
        <f t="shared" si="17"/>
        <v/>
      </c>
      <c r="AN524"/>
      <c r="AO524"/>
      <c r="AP524">
        <v>522</v>
      </c>
      <c r="AQ524"/>
      <c r="AR524"/>
      <c r="AS524"/>
      <c r="AT524"/>
      <c r="AU524"/>
      <c r="AV524"/>
      <c r="AW524"/>
      <c r="AX524"/>
      <c r="AY524"/>
      <c r="AZ524"/>
      <c r="BA524"/>
      <c r="BB524"/>
      <c r="BC524"/>
      <c r="BD524"/>
      <c r="BE524"/>
      <c r="BF524"/>
      <c r="BG524"/>
      <c r="BH524"/>
      <c r="BI524"/>
      <c r="BJ524" t="s">
        <v>4846</v>
      </c>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t="s">
        <v>4847</v>
      </c>
      <c r="CT524"/>
      <c r="CU524"/>
      <c r="CV524"/>
      <c r="CW524"/>
      <c r="CX524"/>
      <c r="CY524"/>
      <c r="CZ524"/>
      <c r="DA524"/>
      <c r="DB524"/>
      <c r="DC524"/>
      <c r="DD524"/>
      <c r="DE524"/>
      <c r="DF524"/>
      <c r="DG524"/>
      <c r="DH524"/>
      <c r="DI524"/>
      <c r="DJ524"/>
      <c r="DK524"/>
      <c r="DL524"/>
      <c r="DM524"/>
      <c r="DN524"/>
      <c r="DO524"/>
      <c r="DP524"/>
    </row>
    <row r="525" spans="33:120" ht="16.5" hidden="1" customHeight="1">
      <c r="AG525"/>
      <c r="AH525" s="138"/>
      <c r="AI525" s="138"/>
      <c r="AJ525" s="138"/>
      <c r="AK525" s="138"/>
      <c r="AL525" s="142" t="str">
        <f t="shared" si="16"/>
        <v/>
      </c>
      <c r="AM525" s="142" t="str">
        <f t="shared" si="17"/>
        <v/>
      </c>
      <c r="AN525"/>
      <c r="AO525"/>
      <c r="AP525">
        <v>523</v>
      </c>
      <c r="AQ525"/>
      <c r="AR525"/>
      <c r="AS525"/>
      <c r="AT525"/>
      <c r="AU525"/>
      <c r="AV525"/>
      <c r="AW525"/>
      <c r="AX525"/>
      <c r="AY525"/>
      <c r="AZ525"/>
      <c r="BA525"/>
      <c r="BB525"/>
      <c r="BC525"/>
      <c r="BD525"/>
      <c r="BE525"/>
      <c r="BF525"/>
      <c r="BG525"/>
      <c r="BH525"/>
      <c r="BI525"/>
      <c r="BJ525" t="s">
        <v>4848</v>
      </c>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t="s">
        <v>4849</v>
      </c>
      <c r="CT525"/>
      <c r="CU525"/>
      <c r="CV525"/>
      <c r="CW525"/>
      <c r="CX525"/>
      <c r="CY525"/>
      <c r="CZ525"/>
      <c r="DA525"/>
      <c r="DB525"/>
      <c r="DC525"/>
      <c r="DD525"/>
      <c r="DE525"/>
      <c r="DF525"/>
      <c r="DG525"/>
      <c r="DH525"/>
      <c r="DI525"/>
      <c r="DJ525"/>
      <c r="DK525"/>
      <c r="DL525"/>
      <c r="DM525"/>
      <c r="DN525"/>
      <c r="DO525"/>
      <c r="DP525"/>
    </row>
    <row r="526" spans="33:120" ht="16.5" hidden="1" customHeight="1">
      <c r="AG526"/>
      <c r="AH526" s="138"/>
      <c r="AI526" s="138"/>
      <c r="AJ526" s="138"/>
      <c r="AK526" s="138"/>
      <c r="AL526" s="142" t="str">
        <f t="shared" si="16"/>
        <v/>
      </c>
      <c r="AM526" s="142" t="str">
        <f t="shared" si="17"/>
        <v/>
      </c>
      <c r="AN526"/>
      <c r="AO526"/>
      <c r="AP526">
        <v>524</v>
      </c>
      <c r="AQ526"/>
      <c r="AR526"/>
      <c r="AS526"/>
      <c r="AT526"/>
      <c r="AU526"/>
      <c r="AV526"/>
      <c r="AW526"/>
      <c r="AX526"/>
      <c r="AY526"/>
      <c r="AZ526"/>
      <c r="BA526"/>
      <c r="BB526"/>
      <c r="BC526"/>
      <c r="BD526"/>
      <c r="BE526"/>
      <c r="BF526"/>
      <c r="BG526"/>
      <c r="BH526"/>
      <c r="BI526"/>
      <c r="BJ526" t="s">
        <v>4850</v>
      </c>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t="s">
        <v>4851</v>
      </c>
      <c r="CT526"/>
      <c r="CU526"/>
      <c r="CV526"/>
      <c r="CW526"/>
      <c r="CX526"/>
      <c r="CY526"/>
      <c r="CZ526"/>
      <c r="DA526"/>
      <c r="DB526"/>
      <c r="DC526"/>
      <c r="DD526"/>
      <c r="DE526"/>
      <c r="DF526"/>
      <c r="DG526"/>
      <c r="DH526"/>
      <c r="DI526"/>
      <c r="DJ526"/>
      <c r="DK526"/>
      <c r="DL526"/>
      <c r="DM526"/>
      <c r="DN526"/>
      <c r="DO526"/>
      <c r="DP526"/>
    </row>
    <row r="527" spans="33:120" ht="16.5" hidden="1" customHeight="1">
      <c r="AG527"/>
      <c r="AH527" s="138"/>
      <c r="AI527" s="138"/>
      <c r="AJ527" s="138"/>
      <c r="AK527" s="138"/>
      <c r="AL527" s="142" t="str">
        <f t="shared" si="16"/>
        <v/>
      </c>
      <c r="AM527" s="142" t="str">
        <f t="shared" si="17"/>
        <v/>
      </c>
      <c r="AN527"/>
      <c r="AO527"/>
      <c r="AP527">
        <v>525</v>
      </c>
      <c r="AQ527"/>
      <c r="AR527"/>
      <c r="AS527"/>
      <c r="AT527"/>
      <c r="AU527"/>
      <c r="AV527"/>
      <c r="AW527"/>
      <c r="AX527"/>
      <c r="AY527"/>
      <c r="AZ527"/>
      <c r="BA527"/>
      <c r="BB527"/>
      <c r="BC527"/>
      <c r="BD527"/>
      <c r="BE527"/>
      <c r="BF527"/>
      <c r="BG527"/>
      <c r="BH527"/>
      <c r="BI527"/>
      <c r="BJ527" t="s">
        <v>4852</v>
      </c>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t="s">
        <v>4853</v>
      </c>
      <c r="CT527"/>
      <c r="CU527"/>
      <c r="CV527"/>
      <c r="CW527"/>
      <c r="CX527"/>
      <c r="CY527"/>
      <c r="CZ527"/>
      <c r="DA527"/>
      <c r="DB527"/>
      <c r="DC527"/>
      <c r="DD527"/>
      <c r="DE527"/>
      <c r="DF527"/>
      <c r="DG527"/>
      <c r="DH527"/>
      <c r="DI527"/>
      <c r="DJ527"/>
      <c r="DK527"/>
      <c r="DL527"/>
      <c r="DM527"/>
      <c r="DN527"/>
      <c r="DO527"/>
      <c r="DP527"/>
    </row>
    <row r="528" spans="33:120" ht="16.5" hidden="1" customHeight="1">
      <c r="AG528"/>
      <c r="AH528" s="138"/>
      <c r="AI528" s="138"/>
      <c r="AJ528" s="138"/>
      <c r="AK528" s="138"/>
      <c r="AL528" s="142" t="str">
        <f t="shared" si="16"/>
        <v/>
      </c>
      <c r="AM528" s="142" t="str">
        <f t="shared" si="17"/>
        <v/>
      </c>
      <c r="AN528"/>
      <c r="AO528"/>
      <c r="AP528">
        <v>526</v>
      </c>
      <c r="AQ528"/>
      <c r="AR528"/>
      <c r="AS528"/>
      <c r="AT528"/>
      <c r="AU528"/>
      <c r="AV528"/>
      <c r="AW528"/>
      <c r="AX528"/>
      <c r="AY528"/>
      <c r="AZ528"/>
      <c r="BA528"/>
      <c r="BB528"/>
      <c r="BC528"/>
      <c r="BD528"/>
      <c r="BE528"/>
      <c r="BF528"/>
      <c r="BG528"/>
      <c r="BH528"/>
      <c r="BI528"/>
      <c r="BJ528" t="s">
        <v>4854</v>
      </c>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t="s">
        <v>4855</v>
      </c>
      <c r="CT528"/>
      <c r="CU528"/>
      <c r="CV528"/>
      <c r="CW528"/>
      <c r="CX528"/>
      <c r="CY528"/>
      <c r="CZ528"/>
      <c r="DA528"/>
      <c r="DB528"/>
      <c r="DC528"/>
      <c r="DD528"/>
      <c r="DE528"/>
      <c r="DF528"/>
      <c r="DG528"/>
      <c r="DH528"/>
      <c r="DI528"/>
      <c r="DJ528"/>
      <c r="DK528"/>
      <c r="DL528"/>
      <c r="DM528"/>
      <c r="DN528"/>
      <c r="DO528"/>
      <c r="DP528"/>
    </row>
    <row r="529" spans="33:120" ht="16.5" hidden="1" customHeight="1">
      <c r="AG529"/>
      <c r="AH529" s="138"/>
      <c r="AI529" s="138"/>
      <c r="AJ529" s="138"/>
      <c r="AK529" s="138"/>
      <c r="AL529" s="142" t="str">
        <f t="shared" si="16"/>
        <v/>
      </c>
      <c r="AM529" s="142" t="str">
        <f t="shared" si="17"/>
        <v/>
      </c>
      <c r="AN529"/>
      <c r="AO529"/>
      <c r="AP529">
        <v>527</v>
      </c>
      <c r="AQ529"/>
      <c r="AR529"/>
      <c r="AS529"/>
      <c r="AT529"/>
      <c r="AU529"/>
      <c r="AV529"/>
      <c r="AW529"/>
      <c r="AX529"/>
      <c r="AY529"/>
      <c r="AZ529"/>
      <c r="BA529"/>
      <c r="BB529"/>
      <c r="BC529"/>
      <c r="BD529"/>
      <c r="BE529"/>
      <c r="BF529"/>
      <c r="BG529"/>
      <c r="BH529"/>
      <c r="BI529"/>
      <c r="BJ529" t="s">
        <v>4856</v>
      </c>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t="s">
        <v>4857</v>
      </c>
      <c r="CT529"/>
      <c r="CU529"/>
      <c r="CV529"/>
      <c r="CW529"/>
      <c r="CX529"/>
      <c r="CY529"/>
      <c r="CZ529"/>
      <c r="DA529"/>
      <c r="DB529"/>
      <c r="DC529"/>
      <c r="DD529"/>
      <c r="DE529"/>
      <c r="DF529"/>
      <c r="DG529"/>
      <c r="DH529"/>
      <c r="DI529"/>
      <c r="DJ529"/>
      <c r="DK529"/>
      <c r="DL529"/>
      <c r="DM529"/>
      <c r="DN529"/>
      <c r="DO529"/>
      <c r="DP529"/>
    </row>
    <row r="530" spans="33:120" ht="16.5" hidden="1" customHeight="1">
      <c r="AG530"/>
      <c r="AH530" s="138"/>
      <c r="AI530" s="138"/>
      <c r="AJ530" s="138"/>
      <c r="AK530" s="138"/>
      <c r="AL530" s="142" t="str">
        <f t="shared" si="16"/>
        <v/>
      </c>
      <c r="AM530" s="142" t="str">
        <f t="shared" si="17"/>
        <v/>
      </c>
      <c r="AN530"/>
      <c r="AO530"/>
      <c r="AP530">
        <v>528</v>
      </c>
      <c r="AQ530"/>
      <c r="AR530"/>
      <c r="AS530"/>
      <c r="AT530"/>
      <c r="AU530"/>
      <c r="AV530"/>
      <c r="AW530"/>
      <c r="AX530"/>
      <c r="AY530"/>
      <c r="AZ530"/>
      <c r="BA530"/>
      <c r="BB530"/>
      <c r="BC530"/>
      <c r="BD530"/>
      <c r="BE530"/>
      <c r="BF530"/>
      <c r="BG530"/>
      <c r="BH530"/>
      <c r="BI530"/>
      <c r="BJ530" t="s">
        <v>4858</v>
      </c>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t="s">
        <v>4859</v>
      </c>
      <c r="CT530"/>
      <c r="CU530"/>
      <c r="CV530"/>
      <c r="CW530"/>
      <c r="CX530"/>
      <c r="CY530"/>
      <c r="CZ530"/>
      <c r="DA530"/>
      <c r="DB530"/>
      <c r="DC530"/>
      <c r="DD530"/>
      <c r="DE530"/>
      <c r="DF530"/>
      <c r="DG530"/>
      <c r="DH530"/>
      <c r="DI530"/>
      <c r="DJ530"/>
      <c r="DK530"/>
      <c r="DL530"/>
      <c r="DM530"/>
      <c r="DN530"/>
      <c r="DO530"/>
      <c r="DP530"/>
    </row>
    <row r="531" spans="33:120" ht="16.5" hidden="1" customHeight="1">
      <c r="AG531"/>
      <c r="AH531" s="138"/>
      <c r="AI531" s="138"/>
      <c r="AJ531" s="138"/>
      <c r="AK531" s="138"/>
      <c r="AL531" s="142" t="str">
        <f t="shared" si="16"/>
        <v/>
      </c>
      <c r="AM531" s="142" t="str">
        <f t="shared" si="17"/>
        <v/>
      </c>
      <c r="AN531"/>
      <c r="AO531"/>
      <c r="AP531">
        <v>529</v>
      </c>
      <c r="AQ531"/>
      <c r="AR531"/>
      <c r="AS531"/>
      <c r="AT531"/>
      <c r="AU531"/>
      <c r="AV531"/>
      <c r="AW531"/>
      <c r="AX531"/>
      <c r="AY531"/>
      <c r="AZ531"/>
      <c r="BA531"/>
      <c r="BB531"/>
      <c r="BC531"/>
      <c r="BD531"/>
      <c r="BE531"/>
      <c r="BF531"/>
      <c r="BG531"/>
      <c r="BH531"/>
      <c r="BI531"/>
      <c r="BJ531" t="s">
        <v>4860</v>
      </c>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t="s">
        <v>4861</v>
      </c>
      <c r="CT531"/>
      <c r="CU531"/>
      <c r="CV531"/>
      <c r="CW531"/>
      <c r="CX531"/>
      <c r="CY531"/>
      <c r="CZ531"/>
      <c r="DA531"/>
      <c r="DB531"/>
      <c r="DC531"/>
      <c r="DD531"/>
      <c r="DE531"/>
      <c r="DF531"/>
      <c r="DG531"/>
      <c r="DH531"/>
      <c r="DI531"/>
      <c r="DJ531"/>
      <c r="DK531"/>
      <c r="DL531"/>
      <c r="DM531"/>
      <c r="DN531"/>
      <c r="DO531"/>
      <c r="DP531"/>
    </row>
    <row r="532" spans="33:120" ht="16.5" hidden="1" customHeight="1">
      <c r="AG532"/>
      <c r="AH532" s="138"/>
      <c r="AI532" s="138"/>
      <c r="AJ532" s="138"/>
      <c r="AK532" s="138"/>
      <c r="AL532" s="142" t="str">
        <f t="shared" si="16"/>
        <v/>
      </c>
      <c r="AM532" s="142" t="str">
        <f t="shared" si="17"/>
        <v/>
      </c>
      <c r="AN532"/>
      <c r="AO532"/>
      <c r="AP532">
        <v>530</v>
      </c>
      <c r="AQ532"/>
      <c r="AR532"/>
      <c r="AS532"/>
      <c r="AT532"/>
      <c r="AU532"/>
      <c r="AV532"/>
      <c r="AW532"/>
      <c r="AX532"/>
      <c r="AY532"/>
      <c r="AZ532"/>
      <c r="BA532"/>
      <c r="BB532"/>
      <c r="BC532"/>
      <c r="BD532"/>
      <c r="BE532"/>
      <c r="BF532"/>
      <c r="BG532"/>
      <c r="BH532"/>
      <c r="BI532"/>
      <c r="BJ532" t="s">
        <v>4862</v>
      </c>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t="s">
        <v>4863</v>
      </c>
      <c r="CT532"/>
      <c r="CU532"/>
      <c r="CV532"/>
      <c r="CW532"/>
      <c r="CX532"/>
      <c r="CY532"/>
      <c r="CZ532"/>
      <c r="DA532"/>
      <c r="DB532"/>
      <c r="DC532"/>
      <c r="DD532"/>
      <c r="DE532"/>
      <c r="DF532"/>
      <c r="DG532"/>
      <c r="DH532"/>
      <c r="DI532"/>
      <c r="DJ532"/>
      <c r="DK532"/>
      <c r="DL532"/>
      <c r="DM532"/>
      <c r="DN532"/>
      <c r="DO532"/>
      <c r="DP532"/>
    </row>
    <row r="533" spans="33:120" ht="16.5" hidden="1" customHeight="1">
      <c r="AG533"/>
      <c r="AH533" s="138"/>
      <c r="AI533" s="138"/>
      <c r="AJ533" s="138"/>
      <c r="AK533" s="138"/>
      <c r="AL533" s="142" t="str">
        <f t="shared" si="16"/>
        <v/>
      </c>
      <c r="AM533" s="142" t="str">
        <f t="shared" si="17"/>
        <v/>
      </c>
      <c r="AN533"/>
      <c r="AO533"/>
      <c r="AP533">
        <v>531</v>
      </c>
      <c r="AQ533"/>
      <c r="AR533"/>
      <c r="AS533"/>
      <c r="AT533"/>
      <c r="AU533"/>
      <c r="AV533"/>
      <c r="AW533"/>
      <c r="AX533"/>
      <c r="AY533"/>
      <c r="AZ533"/>
      <c r="BA533"/>
      <c r="BB533"/>
      <c r="BC533"/>
      <c r="BD533"/>
      <c r="BE533"/>
      <c r="BF533"/>
      <c r="BG533"/>
      <c r="BH533"/>
      <c r="BI533"/>
      <c r="BJ533" t="s">
        <v>4864</v>
      </c>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t="s">
        <v>4865</v>
      </c>
      <c r="CT533"/>
      <c r="CU533"/>
      <c r="CV533"/>
      <c r="CW533"/>
      <c r="CX533"/>
      <c r="CY533"/>
      <c r="CZ533"/>
      <c r="DA533"/>
      <c r="DB533"/>
      <c r="DC533"/>
      <c r="DD533"/>
      <c r="DE533"/>
      <c r="DF533"/>
      <c r="DG533"/>
      <c r="DH533"/>
      <c r="DI533"/>
      <c r="DJ533"/>
      <c r="DK533"/>
      <c r="DL533"/>
      <c r="DM533"/>
      <c r="DN533"/>
      <c r="DO533"/>
      <c r="DP533"/>
    </row>
    <row r="534" spans="33:120" ht="16.5" hidden="1" customHeight="1">
      <c r="AG534"/>
      <c r="AH534" s="138"/>
      <c r="AI534" s="138"/>
      <c r="AJ534" s="138"/>
      <c r="AK534" s="138"/>
      <c r="AL534" s="142" t="str">
        <f t="shared" si="16"/>
        <v/>
      </c>
      <c r="AM534" s="142" t="str">
        <f t="shared" si="17"/>
        <v/>
      </c>
      <c r="AN534"/>
      <c r="AO534"/>
      <c r="AP534">
        <v>532</v>
      </c>
      <c r="AQ534"/>
      <c r="AR534"/>
      <c r="AS534"/>
      <c r="AT534"/>
      <c r="AU534"/>
      <c r="AV534"/>
      <c r="AW534"/>
      <c r="AX534"/>
      <c r="AY534"/>
      <c r="AZ534"/>
      <c r="BA534"/>
      <c r="BB534"/>
      <c r="BC534"/>
      <c r="BD534"/>
      <c r="BE534"/>
      <c r="BF534"/>
      <c r="BG534"/>
      <c r="BH534"/>
      <c r="BI534"/>
      <c r="BJ534" t="s">
        <v>4866</v>
      </c>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t="s">
        <v>4867</v>
      </c>
      <c r="CT534"/>
      <c r="CU534"/>
      <c r="CV534"/>
      <c r="CW534"/>
      <c r="CX534"/>
      <c r="CY534"/>
      <c r="CZ534"/>
      <c r="DA534"/>
      <c r="DB534"/>
      <c r="DC534"/>
      <c r="DD534"/>
      <c r="DE534"/>
      <c r="DF534"/>
      <c r="DG534"/>
      <c r="DH534"/>
      <c r="DI534"/>
      <c r="DJ534"/>
      <c r="DK534"/>
      <c r="DL534"/>
      <c r="DM534"/>
      <c r="DN534"/>
      <c r="DO534"/>
      <c r="DP534"/>
    </row>
    <row r="535" spans="33:120" ht="16.5" hidden="1" customHeight="1">
      <c r="AG535"/>
      <c r="AH535" s="138"/>
      <c r="AI535" s="138"/>
      <c r="AJ535" s="138"/>
      <c r="AK535" s="138"/>
      <c r="AL535" s="142" t="str">
        <f t="shared" si="16"/>
        <v/>
      </c>
      <c r="AM535" s="142" t="str">
        <f t="shared" si="17"/>
        <v/>
      </c>
      <c r="AN535"/>
      <c r="AO535"/>
      <c r="AP535">
        <v>533</v>
      </c>
      <c r="AQ535"/>
      <c r="AR535"/>
      <c r="AS535"/>
      <c r="AT535"/>
      <c r="AU535"/>
      <c r="AV535"/>
      <c r="AW535"/>
      <c r="AX535"/>
      <c r="AY535"/>
      <c r="AZ535"/>
      <c r="BA535"/>
      <c r="BB535"/>
      <c r="BC535"/>
      <c r="BD535"/>
      <c r="BE535"/>
      <c r="BF535"/>
      <c r="BG535"/>
      <c r="BH535"/>
      <c r="BI535"/>
      <c r="BJ535" t="s">
        <v>4868</v>
      </c>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t="s">
        <v>4869</v>
      </c>
      <c r="CT535"/>
      <c r="CU535"/>
      <c r="CV535"/>
      <c r="CW535"/>
      <c r="CX535"/>
      <c r="CY535"/>
      <c r="CZ535"/>
      <c r="DA535"/>
      <c r="DB535"/>
      <c r="DC535"/>
      <c r="DD535"/>
      <c r="DE535"/>
      <c r="DF535"/>
      <c r="DG535"/>
      <c r="DH535"/>
      <c r="DI535"/>
      <c r="DJ535"/>
      <c r="DK535"/>
      <c r="DL535"/>
      <c r="DM535"/>
      <c r="DN535"/>
      <c r="DO535"/>
      <c r="DP535"/>
    </row>
    <row r="536" spans="33:120" ht="16.5" hidden="1" customHeight="1">
      <c r="AG536"/>
      <c r="AH536" s="138"/>
      <c r="AI536" s="138"/>
      <c r="AJ536" s="138"/>
      <c r="AK536" s="138"/>
      <c r="AL536" s="142" t="str">
        <f t="shared" si="16"/>
        <v/>
      </c>
      <c r="AM536" s="142" t="str">
        <f t="shared" si="17"/>
        <v/>
      </c>
      <c r="AN536"/>
      <c r="AO536"/>
      <c r="AP536">
        <v>534</v>
      </c>
      <c r="AQ536"/>
      <c r="AR536"/>
      <c r="AS536"/>
      <c r="AT536"/>
      <c r="AU536"/>
      <c r="AV536"/>
      <c r="AW536"/>
      <c r="AX536"/>
      <c r="AY536"/>
      <c r="AZ536"/>
      <c r="BA536"/>
      <c r="BB536"/>
      <c r="BC536"/>
      <c r="BD536"/>
      <c r="BE536"/>
      <c r="BF536"/>
      <c r="BG536"/>
      <c r="BH536"/>
      <c r="BI536"/>
      <c r="BJ536" t="s">
        <v>4870</v>
      </c>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t="s">
        <v>4871</v>
      </c>
      <c r="CT536"/>
      <c r="CU536"/>
      <c r="CV536"/>
      <c r="CW536"/>
      <c r="CX536"/>
      <c r="CY536"/>
      <c r="CZ536"/>
      <c r="DA536"/>
      <c r="DB536"/>
      <c r="DC536"/>
      <c r="DD536"/>
      <c r="DE536"/>
      <c r="DF536"/>
      <c r="DG536"/>
      <c r="DH536"/>
      <c r="DI536"/>
      <c r="DJ536"/>
      <c r="DK536"/>
      <c r="DL536"/>
      <c r="DM536"/>
      <c r="DN536"/>
      <c r="DO536"/>
      <c r="DP536"/>
    </row>
    <row r="537" spans="33:120" ht="16.5" hidden="1" customHeight="1">
      <c r="AG537"/>
      <c r="AH537" s="138"/>
      <c r="AI537" s="138"/>
      <c r="AJ537" s="138"/>
      <c r="AK537" s="138"/>
      <c r="AL537" s="142" t="str">
        <f t="shared" si="16"/>
        <v/>
      </c>
      <c r="AM537" s="142" t="str">
        <f t="shared" si="17"/>
        <v/>
      </c>
      <c r="AN537"/>
      <c r="AO537"/>
      <c r="AP537">
        <v>535</v>
      </c>
      <c r="AQ537"/>
      <c r="AR537"/>
      <c r="AS537"/>
      <c r="AT537"/>
      <c r="AU537"/>
      <c r="AV537"/>
      <c r="AW537"/>
      <c r="AX537"/>
      <c r="AY537"/>
      <c r="AZ537"/>
      <c r="BA537"/>
      <c r="BB537"/>
      <c r="BC537"/>
      <c r="BD537"/>
      <c r="BE537"/>
      <c r="BF537"/>
      <c r="BG537"/>
      <c r="BH537"/>
      <c r="BI537"/>
      <c r="BJ537" t="s">
        <v>4872</v>
      </c>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t="s">
        <v>4873</v>
      </c>
      <c r="CT537"/>
      <c r="CU537"/>
      <c r="CV537"/>
      <c r="CW537"/>
      <c r="CX537"/>
      <c r="CY537"/>
      <c r="CZ537"/>
      <c r="DA537"/>
      <c r="DB537"/>
      <c r="DC537"/>
      <c r="DD537"/>
      <c r="DE537"/>
      <c r="DF537"/>
      <c r="DG537"/>
      <c r="DH537"/>
      <c r="DI537"/>
      <c r="DJ537"/>
      <c r="DK537"/>
      <c r="DL537"/>
      <c r="DM537"/>
      <c r="DN537"/>
      <c r="DO537"/>
      <c r="DP537"/>
    </row>
    <row r="538" spans="33:120" ht="16.5" hidden="1" customHeight="1">
      <c r="AG538"/>
      <c r="AH538" s="138"/>
      <c r="AI538" s="138"/>
      <c r="AJ538" s="138"/>
      <c r="AK538" s="138"/>
      <c r="AL538" s="142" t="str">
        <f t="shared" si="16"/>
        <v/>
      </c>
      <c r="AM538" s="142" t="str">
        <f t="shared" si="17"/>
        <v/>
      </c>
      <c r="AN538"/>
      <c r="AO538"/>
      <c r="AP538">
        <v>536</v>
      </c>
      <c r="AQ538"/>
      <c r="AR538"/>
      <c r="AS538"/>
      <c r="AT538"/>
      <c r="AU538"/>
      <c r="AV538"/>
      <c r="AW538"/>
      <c r="AX538"/>
      <c r="AY538"/>
      <c r="AZ538"/>
      <c r="BA538"/>
      <c r="BB538"/>
      <c r="BC538"/>
      <c r="BD538"/>
      <c r="BE538"/>
      <c r="BF538"/>
      <c r="BG538"/>
      <c r="BH538"/>
      <c r="BI538"/>
      <c r="BJ538" t="s">
        <v>4874</v>
      </c>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t="s">
        <v>4875</v>
      </c>
      <c r="CT538"/>
      <c r="CU538"/>
      <c r="CV538"/>
      <c r="CW538"/>
      <c r="CX538"/>
      <c r="CY538"/>
      <c r="CZ538"/>
      <c r="DA538"/>
      <c r="DB538"/>
      <c r="DC538"/>
      <c r="DD538"/>
      <c r="DE538"/>
      <c r="DF538"/>
      <c r="DG538"/>
      <c r="DH538"/>
      <c r="DI538"/>
      <c r="DJ538"/>
      <c r="DK538"/>
      <c r="DL538"/>
      <c r="DM538"/>
      <c r="DN538"/>
      <c r="DO538"/>
      <c r="DP538"/>
    </row>
    <row r="539" spans="33:120" ht="16.5" hidden="1" customHeight="1">
      <c r="AG539"/>
      <c r="AH539" s="138"/>
      <c r="AI539" s="138"/>
      <c r="AJ539" s="138"/>
      <c r="AK539" s="138"/>
      <c r="AL539" s="142" t="str">
        <f t="shared" si="16"/>
        <v/>
      </c>
      <c r="AM539" s="142" t="str">
        <f t="shared" si="17"/>
        <v/>
      </c>
      <c r="AN539"/>
      <c r="AO539"/>
      <c r="AP539">
        <v>537</v>
      </c>
      <c r="AQ539"/>
      <c r="AR539"/>
      <c r="AS539"/>
      <c r="AT539"/>
      <c r="AU539"/>
      <c r="AV539"/>
      <c r="AW539"/>
      <c r="AX539"/>
      <c r="AY539"/>
      <c r="AZ539"/>
      <c r="BA539"/>
      <c r="BB539"/>
      <c r="BC539"/>
      <c r="BD539"/>
      <c r="BE539"/>
      <c r="BF539"/>
      <c r="BG539"/>
      <c r="BH539"/>
      <c r="BI539"/>
      <c r="BJ539" t="s">
        <v>4876</v>
      </c>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t="s">
        <v>4877</v>
      </c>
      <c r="CT539"/>
      <c r="CU539"/>
      <c r="CV539"/>
      <c r="CW539"/>
      <c r="CX539"/>
      <c r="CY539"/>
      <c r="CZ539"/>
      <c r="DA539"/>
      <c r="DB539"/>
      <c r="DC539"/>
      <c r="DD539"/>
      <c r="DE539"/>
      <c r="DF539"/>
      <c r="DG539"/>
      <c r="DH539"/>
      <c r="DI539"/>
      <c r="DJ539"/>
      <c r="DK539"/>
      <c r="DL539"/>
      <c r="DM539"/>
      <c r="DN539"/>
      <c r="DO539"/>
      <c r="DP539"/>
    </row>
    <row r="540" spans="33:120" ht="16.5" hidden="1" customHeight="1">
      <c r="AG540"/>
      <c r="AH540" s="138"/>
      <c r="AI540" s="138"/>
      <c r="AJ540" s="138"/>
      <c r="AK540" s="138"/>
      <c r="AL540" s="142" t="str">
        <f t="shared" si="16"/>
        <v/>
      </c>
      <c r="AM540" s="142" t="str">
        <f t="shared" si="17"/>
        <v/>
      </c>
      <c r="AN540"/>
      <c r="AO540"/>
      <c r="AP540">
        <v>538</v>
      </c>
      <c r="AQ540"/>
      <c r="AR540"/>
      <c r="AS540"/>
      <c r="AT540"/>
      <c r="AU540"/>
      <c r="AV540"/>
      <c r="AW540"/>
      <c r="AX540"/>
      <c r="AY540"/>
      <c r="AZ540"/>
      <c r="BA540"/>
      <c r="BB540"/>
      <c r="BC540"/>
      <c r="BD540"/>
      <c r="BE540"/>
      <c r="BF540"/>
      <c r="BG540"/>
      <c r="BH540"/>
      <c r="BI540"/>
      <c r="BJ540" t="s">
        <v>4878</v>
      </c>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t="s">
        <v>4879</v>
      </c>
      <c r="CT540"/>
      <c r="CU540"/>
      <c r="CV540"/>
      <c r="CW540"/>
      <c r="CX540"/>
      <c r="CY540"/>
      <c r="CZ540"/>
      <c r="DA540"/>
      <c r="DB540"/>
      <c r="DC540"/>
      <c r="DD540"/>
      <c r="DE540"/>
      <c r="DF540"/>
      <c r="DG540"/>
      <c r="DH540"/>
      <c r="DI540"/>
      <c r="DJ540"/>
      <c r="DK540"/>
      <c r="DL540"/>
      <c r="DM540"/>
      <c r="DN540"/>
      <c r="DO540"/>
      <c r="DP540"/>
    </row>
    <row r="541" spans="33:120" ht="16.5" hidden="1" customHeight="1">
      <c r="AG541"/>
      <c r="AH541" s="138"/>
      <c r="AI541" s="138"/>
      <c r="AJ541" s="138"/>
      <c r="AK541" s="138"/>
      <c r="AL541" s="142" t="str">
        <f t="shared" si="16"/>
        <v/>
      </c>
      <c r="AM541" s="142" t="str">
        <f t="shared" si="17"/>
        <v/>
      </c>
      <c r="AN541"/>
      <c r="AO541"/>
      <c r="AP541">
        <v>539</v>
      </c>
      <c r="AQ541"/>
      <c r="AR541"/>
      <c r="AS541"/>
      <c r="AT541"/>
      <c r="AU541"/>
      <c r="AV541"/>
      <c r="AW541"/>
      <c r="AX541"/>
      <c r="AY541"/>
      <c r="AZ541"/>
      <c r="BA541"/>
      <c r="BB541"/>
      <c r="BC541"/>
      <c r="BD541"/>
      <c r="BE541"/>
      <c r="BF541"/>
      <c r="BG541"/>
      <c r="BH541"/>
      <c r="BI541"/>
      <c r="BJ541" t="s">
        <v>4880</v>
      </c>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t="s">
        <v>4881</v>
      </c>
      <c r="CT541"/>
      <c r="CU541"/>
      <c r="CV541"/>
      <c r="CW541"/>
      <c r="CX541"/>
      <c r="CY541"/>
      <c r="CZ541"/>
      <c r="DA541"/>
      <c r="DB541"/>
      <c r="DC541"/>
      <c r="DD541"/>
      <c r="DE541"/>
      <c r="DF541"/>
      <c r="DG541"/>
      <c r="DH541"/>
      <c r="DI541"/>
      <c r="DJ541"/>
      <c r="DK541"/>
      <c r="DL541"/>
      <c r="DM541"/>
      <c r="DN541"/>
      <c r="DO541"/>
      <c r="DP541"/>
    </row>
    <row r="542" spans="33:120" ht="16.5" hidden="1" customHeight="1">
      <c r="AG542"/>
      <c r="AH542" s="138"/>
      <c r="AI542" s="138"/>
      <c r="AJ542" s="138"/>
      <c r="AK542" s="138"/>
      <c r="AL542" s="142" t="str">
        <f t="shared" si="16"/>
        <v/>
      </c>
      <c r="AM542" s="142" t="str">
        <f t="shared" si="17"/>
        <v/>
      </c>
      <c r="AN542"/>
      <c r="AO542"/>
      <c r="AP542">
        <v>540</v>
      </c>
      <c r="AQ542"/>
      <c r="AR542"/>
      <c r="AS542"/>
      <c r="AT542"/>
      <c r="AU542"/>
      <c r="AV542"/>
      <c r="AW542"/>
      <c r="AX542"/>
      <c r="AY542"/>
      <c r="AZ542"/>
      <c r="BA542"/>
      <c r="BB542"/>
      <c r="BC542"/>
      <c r="BD542"/>
      <c r="BE542"/>
      <c r="BF542"/>
      <c r="BG542"/>
      <c r="BH542"/>
      <c r="BI542"/>
      <c r="BJ542" t="s">
        <v>4882</v>
      </c>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t="s">
        <v>4883</v>
      </c>
      <c r="CT542"/>
      <c r="CU542"/>
      <c r="CV542"/>
      <c r="CW542"/>
      <c r="CX542"/>
      <c r="CY542"/>
      <c r="CZ542"/>
      <c r="DA542"/>
      <c r="DB542"/>
      <c r="DC542"/>
      <c r="DD542"/>
      <c r="DE542"/>
      <c r="DF542"/>
      <c r="DG542"/>
      <c r="DH542"/>
      <c r="DI542"/>
      <c r="DJ542"/>
      <c r="DK542"/>
      <c r="DL542"/>
      <c r="DM542"/>
      <c r="DN542"/>
      <c r="DO542"/>
      <c r="DP542"/>
    </row>
    <row r="543" spans="33:120" ht="16.5" hidden="1" customHeight="1">
      <c r="AG543"/>
      <c r="AH543" s="138"/>
      <c r="AI543" s="138"/>
      <c r="AJ543" s="138"/>
      <c r="AK543" s="138"/>
      <c r="AL543" s="142" t="str">
        <f t="shared" si="16"/>
        <v/>
      </c>
      <c r="AM543" s="142" t="str">
        <f t="shared" si="17"/>
        <v/>
      </c>
      <c r="AN543"/>
      <c r="AO543"/>
      <c r="AP543">
        <v>541</v>
      </c>
      <c r="AQ543"/>
      <c r="AR543"/>
      <c r="AS543"/>
      <c r="AT543"/>
      <c r="AU543"/>
      <c r="AV543"/>
      <c r="AW543"/>
      <c r="AX543"/>
      <c r="AY543"/>
      <c r="AZ543"/>
      <c r="BA543"/>
      <c r="BB543"/>
      <c r="BC543"/>
      <c r="BD543"/>
      <c r="BE543"/>
      <c r="BF543"/>
      <c r="BG543"/>
      <c r="BH543"/>
      <c r="BI543"/>
      <c r="BJ543" t="s">
        <v>4884</v>
      </c>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t="s">
        <v>4885</v>
      </c>
      <c r="CT543"/>
      <c r="CU543"/>
      <c r="CV543"/>
      <c r="CW543"/>
      <c r="CX543"/>
      <c r="CY543"/>
      <c r="CZ543"/>
      <c r="DA543"/>
      <c r="DB543"/>
      <c r="DC543"/>
      <c r="DD543"/>
      <c r="DE543"/>
      <c r="DF543"/>
      <c r="DG543"/>
      <c r="DH543"/>
      <c r="DI543"/>
      <c r="DJ543"/>
      <c r="DK543"/>
      <c r="DL543"/>
      <c r="DM543"/>
      <c r="DN543"/>
      <c r="DO543"/>
      <c r="DP543"/>
    </row>
    <row r="544" spans="33:120" ht="16.5" hidden="1" customHeight="1">
      <c r="AG544"/>
      <c r="AH544" s="138"/>
      <c r="AI544" s="138"/>
      <c r="AJ544" s="138"/>
      <c r="AK544" s="138"/>
      <c r="AL544" s="142" t="str">
        <f t="shared" si="16"/>
        <v/>
      </c>
      <c r="AM544" s="142" t="str">
        <f t="shared" si="17"/>
        <v/>
      </c>
      <c r="AN544"/>
      <c r="AO544"/>
      <c r="AP544">
        <v>542</v>
      </c>
      <c r="AQ544"/>
      <c r="AR544"/>
      <c r="AS544"/>
      <c r="AT544"/>
      <c r="AU544"/>
      <c r="AV544"/>
      <c r="AW544"/>
      <c r="AX544"/>
      <c r="AY544"/>
      <c r="AZ544"/>
      <c r="BA544"/>
      <c r="BB544"/>
      <c r="BC544"/>
      <c r="BD544"/>
      <c r="BE544"/>
      <c r="BF544"/>
      <c r="BG544"/>
      <c r="BH544"/>
      <c r="BI544"/>
      <c r="BJ544" t="s">
        <v>4886</v>
      </c>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t="s">
        <v>4887</v>
      </c>
      <c r="CT544"/>
      <c r="CU544"/>
      <c r="CV544"/>
      <c r="CW544"/>
      <c r="CX544"/>
      <c r="CY544"/>
      <c r="CZ544"/>
      <c r="DA544"/>
      <c r="DB544"/>
      <c r="DC544"/>
      <c r="DD544"/>
      <c r="DE544"/>
      <c r="DF544"/>
      <c r="DG544"/>
      <c r="DH544"/>
      <c r="DI544"/>
      <c r="DJ544"/>
      <c r="DK544"/>
      <c r="DL544"/>
      <c r="DM544"/>
      <c r="DN544"/>
      <c r="DO544"/>
      <c r="DP544"/>
    </row>
    <row r="545" spans="33:120" ht="16.5" hidden="1" customHeight="1">
      <c r="AG545"/>
      <c r="AH545" s="138"/>
      <c r="AI545" s="138"/>
      <c r="AJ545" s="138"/>
      <c r="AK545" s="138"/>
      <c r="AL545" s="142" t="str">
        <f t="shared" si="16"/>
        <v/>
      </c>
      <c r="AM545" s="142" t="str">
        <f t="shared" si="17"/>
        <v/>
      </c>
      <c r="AN545"/>
      <c r="AO545"/>
      <c r="AP545">
        <v>543</v>
      </c>
      <c r="AQ545"/>
      <c r="AR545"/>
      <c r="AS545"/>
      <c r="AT545"/>
      <c r="AU545"/>
      <c r="AV545"/>
      <c r="AW545"/>
      <c r="AX545"/>
      <c r="AY545"/>
      <c r="AZ545"/>
      <c r="BA545"/>
      <c r="BB545"/>
      <c r="BC545"/>
      <c r="BD545"/>
      <c r="BE545"/>
      <c r="BF545"/>
      <c r="BG545"/>
      <c r="BH545"/>
      <c r="BI545"/>
      <c r="BJ545" t="s">
        <v>4888</v>
      </c>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t="s">
        <v>4889</v>
      </c>
      <c r="CT545"/>
      <c r="CU545"/>
      <c r="CV545"/>
      <c r="CW545"/>
      <c r="CX545"/>
      <c r="CY545"/>
      <c r="CZ545"/>
      <c r="DA545"/>
      <c r="DB545"/>
      <c r="DC545"/>
      <c r="DD545"/>
      <c r="DE545"/>
      <c r="DF545"/>
      <c r="DG545"/>
      <c r="DH545"/>
      <c r="DI545"/>
      <c r="DJ545"/>
      <c r="DK545"/>
      <c r="DL545"/>
      <c r="DM545"/>
      <c r="DN545"/>
      <c r="DO545"/>
      <c r="DP545"/>
    </row>
    <row r="546" spans="33:120" ht="16.5" hidden="1" customHeight="1">
      <c r="AG546"/>
      <c r="AH546" s="138"/>
      <c r="AI546" s="138"/>
      <c r="AJ546" s="138"/>
      <c r="AK546" s="138"/>
      <c r="AL546" s="142" t="str">
        <f t="shared" si="16"/>
        <v/>
      </c>
      <c r="AM546" s="142" t="str">
        <f t="shared" si="17"/>
        <v/>
      </c>
      <c r="AN546"/>
      <c r="AO546"/>
      <c r="AP546">
        <v>544</v>
      </c>
      <c r="AQ546"/>
      <c r="AR546"/>
      <c r="AS546"/>
      <c r="AT546"/>
      <c r="AU546"/>
      <c r="AV546"/>
      <c r="AW546"/>
      <c r="AX546"/>
      <c r="AY546"/>
      <c r="AZ546"/>
      <c r="BA546"/>
      <c r="BB546"/>
      <c r="BC546"/>
      <c r="BD546"/>
      <c r="BE546"/>
      <c r="BF546"/>
      <c r="BG546"/>
      <c r="BH546"/>
      <c r="BI546"/>
      <c r="BJ546" t="s">
        <v>4890</v>
      </c>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t="s">
        <v>4891</v>
      </c>
      <c r="CT546"/>
      <c r="CU546"/>
      <c r="CV546"/>
      <c r="CW546"/>
      <c r="CX546"/>
      <c r="CY546"/>
      <c r="CZ546"/>
      <c r="DA546"/>
      <c r="DB546"/>
      <c r="DC546"/>
      <c r="DD546"/>
      <c r="DE546"/>
      <c r="DF546"/>
      <c r="DG546"/>
      <c r="DH546"/>
      <c r="DI546"/>
      <c r="DJ546"/>
      <c r="DK546"/>
      <c r="DL546"/>
      <c r="DM546"/>
      <c r="DN546"/>
      <c r="DO546"/>
      <c r="DP546"/>
    </row>
    <row r="547" spans="33:120" ht="16.5" hidden="1" customHeight="1">
      <c r="AG547"/>
      <c r="AH547" s="138"/>
      <c r="AI547" s="138"/>
      <c r="AJ547" s="138"/>
      <c r="AK547" s="138"/>
      <c r="AL547" s="142" t="str">
        <f t="shared" si="16"/>
        <v/>
      </c>
      <c r="AM547" s="142" t="str">
        <f t="shared" si="17"/>
        <v/>
      </c>
      <c r="AN547"/>
      <c r="AO547"/>
      <c r="AP547">
        <v>545</v>
      </c>
      <c r="AQ547"/>
      <c r="AR547"/>
      <c r="AS547"/>
      <c r="AT547"/>
      <c r="AU547"/>
      <c r="AV547"/>
      <c r="AW547"/>
      <c r="AX547"/>
      <c r="AY547"/>
      <c r="AZ547"/>
      <c r="BA547"/>
      <c r="BB547"/>
      <c r="BC547"/>
      <c r="BD547"/>
      <c r="BE547"/>
      <c r="BF547"/>
      <c r="BG547"/>
      <c r="BH547"/>
      <c r="BI547"/>
      <c r="BJ547" t="s">
        <v>4892</v>
      </c>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t="s">
        <v>4893</v>
      </c>
      <c r="CT547"/>
      <c r="CU547"/>
      <c r="CV547"/>
      <c r="CW547"/>
      <c r="CX547"/>
      <c r="CY547"/>
      <c r="CZ547"/>
      <c r="DA547"/>
      <c r="DB547"/>
      <c r="DC547"/>
      <c r="DD547"/>
      <c r="DE547"/>
      <c r="DF547"/>
      <c r="DG547"/>
      <c r="DH547"/>
      <c r="DI547"/>
      <c r="DJ547"/>
      <c r="DK547"/>
      <c r="DL547"/>
      <c r="DM547"/>
      <c r="DN547"/>
      <c r="DO547"/>
      <c r="DP547"/>
    </row>
    <row r="548" spans="33:120" ht="16.5" hidden="1" customHeight="1">
      <c r="AG548"/>
      <c r="AH548" s="138"/>
      <c r="AI548" s="138"/>
      <c r="AJ548" s="138"/>
      <c r="AK548" s="138"/>
      <c r="AL548" s="142" t="str">
        <f t="shared" si="16"/>
        <v/>
      </c>
      <c r="AM548" s="142" t="str">
        <f t="shared" si="17"/>
        <v/>
      </c>
      <c r="AN548"/>
      <c r="AO548"/>
      <c r="AP548">
        <v>546</v>
      </c>
      <c r="AQ548"/>
      <c r="AR548"/>
      <c r="AS548"/>
      <c r="AT548"/>
      <c r="AU548"/>
      <c r="AV548"/>
      <c r="AW548"/>
      <c r="AX548"/>
      <c r="AY548"/>
      <c r="AZ548"/>
      <c r="BA548"/>
      <c r="BB548"/>
      <c r="BC548"/>
      <c r="BD548"/>
      <c r="BE548"/>
      <c r="BF548"/>
      <c r="BG548"/>
      <c r="BH548"/>
      <c r="BI548"/>
      <c r="BJ548" t="s">
        <v>4894</v>
      </c>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t="s">
        <v>4895</v>
      </c>
      <c r="CT548"/>
      <c r="CU548"/>
      <c r="CV548"/>
      <c r="CW548"/>
      <c r="CX548"/>
      <c r="CY548"/>
      <c r="CZ548"/>
      <c r="DA548"/>
      <c r="DB548"/>
      <c r="DC548"/>
      <c r="DD548"/>
      <c r="DE548"/>
      <c r="DF548"/>
      <c r="DG548"/>
      <c r="DH548"/>
      <c r="DI548"/>
      <c r="DJ548"/>
      <c r="DK548"/>
      <c r="DL548"/>
      <c r="DM548"/>
      <c r="DN548"/>
      <c r="DO548"/>
      <c r="DP548"/>
    </row>
    <row r="549" spans="33:120" ht="16.5" hidden="1" customHeight="1">
      <c r="AG549"/>
      <c r="AH549" s="138"/>
      <c r="AI549" s="138"/>
      <c r="AJ549" s="138"/>
      <c r="AK549" s="138"/>
      <c r="AL549" s="142" t="str">
        <f t="shared" si="16"/>
        <v/>
      </c>
      <c r="AM549" s="142" t="str">
        <f t="shared" si="17"/>
        <v/>
      </c>
      <c r="AN549"/>
      <c r="AO549"/>
      <c r="AP549">
        <v>547</v>
      </c>
      <c r="AQ549"/>
      <c r="AR549"/>
      <c r="AS549"/>
      <c r="AT549"/>
      <c r="AU549"/>
      <c r="AV549"/>
      <c r="AW549"/>
      <c r="AX549"/>
      <c r="AY549"/>
      <c r="AZ549"/>
      <c r="BA549"/>
      <c r="BB549"/>
      <c r="BC549"/>
      <c r="BD549"/>
      <c r="BE549"/>
      <c r="BF549"/>
      <c r="BG549"/>
      <c r="BH549"/>
      <c r="BI549"/>
      <c r="BJ549" t="s">
        <v>4896</v>
      </c>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t="s">
        <v>4897</v>
      </c>
      <c r="CT549"/>
      <c r="CU549"/>
      <c r="CV549"/>
      <c r="CW549"/>
      <c r="CX549"/>
      <c r="CY549"/>
      <c r="CZ549"/>
      <c r="DA549"/>
      <c r="DB549"/>
      <c r="DC549"/>
      <c r="DD549"/>
      <c r="DE549"/>
      <c r="DF549"/>
      <c r="DG549"/>
      <c r="DH549"/>
      <c r="DI549"/>
      <c r="DJ549"/>
      <c r="DK549"/>
      <c r="DL549"/>
      <c r="DM549"/>
      <c r="DN549"/>
      <c r="DO549"/>
      <c r="DP549"/>
    </row>
    <row r="550" spans="33:120" ht="16.5" hidden="1" customHeight="1">
      <c r="AG550"/>
      <c r="AH550" s="138"/>
      <c r="AI550" s="138"/>
      <c r="AJ550" s="138"/>
      <c r="AK550" s="138"/>
      <c r="AL550" s="142" t="str">
        <f t="shared" si="16"/>
        <v/>
      </c>
      <c r="AM550" s="142" t="str">
        <f t="shared" si="17"/>
        <v/>
      </c>
      <c r="AN550"/>
      <c r="AO550"/>
      <c r="AP550">
        <v>548</v>
      </c>
      <c r="AQ550"/>
      <c r="AR550"/>
      <c r="AS550"/>
      <c r="AT550"/>
      <c r="AU550"/>
      <c r="AV550"/>
      <c r="AW550"/>
      <c r="AX550"/>
      <c r="AY550"/>
      <c r="AZ550"/>
      <c r="BA550"/>
      <c r="BB550"/>
      <c r="BC550"/>
      <c r="BD550"/>
      <c r="BE550"/>
      <c r="BF550"/>
      <c r="BG550"/>
      <c r="BH550"/>
      <c r="BI550"/>
      <c r="BJ550" t="s">
        <v>4898</v>
      </c>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t="s">
        <v>4899</v>
      </c>
      <c r="CT550"/>
      <c r="CU550"/>
      <c r="CV550"/>
      <c r="CW550"/>
      <c r="CX550"/>
      <c r="CY550"/>
      <c r="CZ550"/>
      <c r="DA550"/>
      <c r="DB550"/>
      <c r="DC550"/>
      <c r="DD550"/>
      <c r="DE550"/>
      <c r="DF550"/>
      <c r="DG550"/>
      <c r="DH550"/>
      <c r="DI550"/>
      <c r="DJ550"/>
      <c r="DK550"/>
      <c r="DL550"/>
      <c r="DM550"/>
      <c r="DN550"/>
      <c r="DO550"/>
      <c r="DP550"/>
    </row>
    <row r="551" spans="33:120" ht="16.5" hidden="1" customHeight="1">
      <c r="AG551"/>
      <c r="AH551" s="138"/>
      <c r="AI551" s="138"/>
      <c r="AJ551" s="138"/>
      <c r="AK551" s="138"/>
      <c r="AL551" s="142" t="str">
        <f t="shared" si="16"/>
        <v/>
      </c>
      <c r="AM551" s="142" t="str">
        <f t="shared" si="17"/>
        <v/>
      </c>
      <c r="AN551"/>
      <c r="AO551"/>
      <c r="AP551">
        <v>549</v>
      </c>
      <c r="AQ551"/>
      <c r="AR551"/>
      <c r="AS551"/>
      <c r="AT551"/>
      <c r="AU551"/>
      <c r="AV551"/>
      <c r="AW551"/>
      <c r="AX551"/>
      <c r="AY551"/>
      <c r="AZ551"/>
      <c r="BA551"/>
      <c r="BB551"/>
      <c r="BC551"/>
      <c r="BD551"/>
      <c r="BE551"/>
      <c r="BF551"/>
      <c r="BG551"/>
      <c r="BH551"/>
      <c r="BI551"/>
      <c r="BJ551" t="s">
        <v>4900</v>
      </c>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t="s">
        <v>4901</v>
      </c>
      <c r="CT551"/>
      <c r="CU551"/>
      <c r="CV551"/>
      <c r="CW551"/>
      <c r="CX551"/>
      <c r="CY551"/>
      <c r="CZ551"/>
      <c r="DA551"/>
      <c r="DB551"/>
      <c r="DC551"/>
      <c r="DD551"/>
      <c r="DE551"/>
      <c r="DF551"/>
      <c r="DG551"/>
      <c r="DH551"/>
      <c r="DI551"/>
      <c r="DJ551"/>
      <c r="DK551"/>
      <c r="DL551"/>
      <c r="DM551"/>
      <c r="DN551"/>
      <c r="DO551"/>
      <c r="DP551"/>
    </row>
    <row r="552" spans="33:120" ht="16.5" hidden="1" customHeight="1">
      <c r="AG552"/>
      <c r="AH552" s="138"/>
      <c r="AI552" s="138"/>
      <c r="AJ552" s="138"/>
      <c r="AK552" s="138"/>
      <c r="AL552" s="142" t="str">
        <f t="shared" si="16"/>
        <v/>
      </c>
      <c r="AM552" s="142" t="str">
        <f t="shared" si="17"/>
        <v/>
      </c>
      <c r="AN552"/>
      <c r="AO552"/>
      <c r="AP552">
        <v>550</v>
      </c>
      <c r="AQ552"/>
      <c r="AR552"/>
      <c r="AS552"/>
      <c r="AT552"/>
      <c r="AU552"/>
      <c r="AV552"/>
      <c r="AW552"/>
      <c r="AX552"/>
      <c r="AY552"/>
      <c r="AZ552"/>
      <c r="BA552"/>
      <c r="BB552"/>
      <c r="BC552"/>
      <c r="BD552"/>
      <c r="BE552"/>
      <c r="BF552"/>
      <c r="BG552"/>
      <c r="BH552"/>
      <c r="BI552"/>
      <c r="BJ552" t="s">
        <v>4902</v>
      </c>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t="s">
        <v>4903</v>
      </c>
      <c r="CT552"/>
      <c r="CU552"/>
      <c r="CV552"/>
      <c r="CW552"/>
      <c r="CX552"/>
      <c r="CY552"/>
      <c r="CZ552"/>
      <c r="DA552"/>
      <c r="DB552"/>
      <c r="DC552"/>
      <c r="DD552"/>
      <c r="DE552"/>
      <c r="DF552"/>
      <c r="DG552"/>
      <c r="DH552"/>
      <c r="DI552"/>
      <c r="DJ552"/>
      <c r="DK552"/>
      <c r="DL552"/>
      <c r="DM552"/>
      <c r="DN552"/>
      <c r="DO552"/>
      <c r="DP552"/>
    </row>
    <row r="553" spans="33:120" ht="16.5" hidden="1" customHeight="1">
      <c r="AG553"/>
      <c r="AH553" s="138"/>
      <c r="AI553" s="138"/>
      <c r="AJ553" s="138"/>
      <c r="AK553" s="138"/>
      <c r="AL553" s="142" t="str">
        <f t="shared" si="16"/>
        <v/>
      </c>
      <c r="AM553" s="142" t="str">
        <f t="shared" si="17"/>
        <v/>
      </c>
      <c r="AN553"/>
      <c r="AO553"/>
      <c r="AP553">
        <v>551</v>
      </c>
      <c r="AQ553"/>
      <c r="AR553"/>
      <c r="AS553"/>
      <c r="AT553"/>
      <c r="AU553"/>
      <c r="AV553"/>
      <c r="AW553"/>
      <c r="AX553"/>
      <c r="AY553"/>
      <c r="AZ553"/>
      <c r="BA553"/>
      <c r="BB553"/>
      <c r="BC553"/>
      <c r="BD553"/>
      <c r="BE553"/>
      <c r="BF553"/>
      <c r="BG553"/>
      <c r="BH553"/>
      <c r="BI553"/>
      <c r="BJ553" t="s">
        <v>4904</v>
      </c>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t="s">
        <v>4905</v>
      </c>
      <c r="CT553"/>
      <c r="CU553"/>
      <c r="CV553"/>
      <c r="CW553"/>
      <c r="CX553"/>
      <c r="CY553"/>
      <c r="CZ553"/>
      <c r="DA553"/>
      <c r="DB553"/>
      <c r="DC553"/>
      <c r="DD553"/>
      <c r="DE553"/>
      <c r="DF553"/>
      <c r="DG553"/>
      <c r="DH553"/>
      <c r="DI553"/>
      <c r="DJ553"/>
      <c r="DK553"/>
      <c r="DL553"/>
      <c r="DM553"/>
      <c r="DN553"/>
      <c r="DO553"/>
      <c r="DP553"/>
    </row>
    <row r="554" spans="33:120" ht="16.5" hidden="1" customHeight="1">
      <c r="AG554"/>
      <c r="AH554" s="138"/>
      <c r="AI554" s="138"/>
      <c r="AJ554" s="138"/>
      <c r="AK554" s="138"/>
      <c r="AL554" s="142" t="str">
        <f t="shared" si="16"/>
        <v/>
      </c>
      <c r="AM554" s="142" t="str">
        <f t="shared" si="17"/>
        <v/>
      </c>
      <c r="AN554"/>
      <c r="AO554"/>
      <c r="AP554">
        <v>552</v>
      </c>
      <c r="AQ554"/>
      <c r="AR554"/>
      <c r="AS554"/>
      <c r="AT554"/>
      <c r="AU554"/>
      <c r="AV554"/>
      <c r="AW554"/>
      <c r="AX554"/>
      <c r="AY554"/>
      <c r="AZ554"/>
      <c r="BA554"/>
      <c r="BB554"/>
      <c r="BC554"/>
      <c r="BD554"/>
      <c r="BE554"/>
      <c r="BF554"/>
      <c r="BG554"/>
      <c r="BH554"/>
      <c r="BI554"/>
      <c r="BJ554" t="s">
        <v>4906</v>
      </c>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t="s">
        <v>4907</v>
      </c>
      <c r="CT554"/>
      <c r="CU554"/>
      <c r="CV554"/>
      <c r="CW554"/>
      <c r="CX554"/>
      <c r="CY554"/>
      <c r="CZ554"/>
      <c r="DA554"/>
      <c r="DB554"/>
      <c r="DC554"/>
      <c r="DD554"/>
      <c r="DE554"/>
      <c r="DF554"/>
      <c r="DG554"/>
      <c r="DH554"/>
      <c r="DI554"/>
      <c r="DJ554"/>
      <c r="DK554"/>
      <c r="DL554"/>
      <c r="DM554"/>
      <c r="DN554"/>
      <c r="DO554"/>
      <c r="DP554"/>
    </row>
    <row r="555" spans="33:120" ht="16.5" hidden="1" customHeight="1">
      <c r="AG555"/>
      <c r="AH555" s="138"/>
      <c r="AI555" s="138"/>
      <c r="AJ555" s="138"/>
      <c r="AK555" s="138"/>
      <c r="AL555" s="142" t="str">
        <f t="shared" si="16"/>
        <v/>
      </c>
      <c r="AM555" s="142" t="str">
        <f t="shared" si="17"/>
        <v/>
      </c>
      <c r="AN555"/>
      <c r="AO555"/>
      <c r="AP555">
        <v>553</v>
      </c>
      <c r="AQ555"/>
      <c r="AR555"/>
      <c r="AS555"/>
      <c r="AT555"/>
      <c r="AU555"/>
      <c r="AV555"/>
      <c r="AW555"/>
      <c r="AX555"/>
      <c r="AY555"/>
      <c r="AZ555"/>
      <c r="BA555"/>
      <c r="BB555"/>
      <c r="BC555"/>
      <c r="BD555"/>
      <c r="BE555"/>
      <c r="BF555"/>
      <c r="BG555"/>
      <c r="BH555"/>
      <c r="BI555"/>
      <c r="BJ555" t="s">
        <v>4908</v>
      </c>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t="s">
        <v>4909</v>
      </c>
      <c r="CT555"/>
      <c r="CU555"/>
      <c r="CV555"/>
      <c r="CW555"/>
      <c r="CX555"/>
      <c r="CY555"/>
      <c r="CZ555"/>
      <c r="DA555"/>
      <c r="DB555"/>
      <c r="DC555"/>
      <c r="DD555"/>
      <c r="DE555"/>
      <c r="DF555"/>
      <c r="DG555"/>
      <c r="DH555"/>
      <c r="DI555"/>
      <c r="DJ555"/>
      <c r="DK555"/>
      <c r="DL555"/>
      <c r="DM555"/>
      <c r="DN555"/>
      <c r="DO555"/>
      <c r="DP555"/>
    </row>
    <row r="556" spans="33:120" ht="16.5" hidden="1" customHeight="1">
      <c r="AG556"/>
      <c r="AH556" s="138"/>
      <c r="AI556" s="138"/>
      <c r="AJ556" s="138"/>
      <c r="AK556" s="138"/>
      <c r="AL556" s="142" t="str">
        <f t="shared" si="16"/>
        <v/>
      </c>
      <c r="AM556" s="142" t="str">
        <f t="shared" si="17"/>
        <v/>
      </c>
      <c r="AN556"/>
      <c r="AO556"/>
      <c r="AP556">
        <v>554</v>
      </c>
      <c r="AQ556"/>
      <c r="AR556"/>
      <c r="AS556"/>
      <c r="AT556"/>
      <c r="AU556"/>
      <c r="AV556"/>
      <c r="AW556"/>
      <c r="AX556"/>
      <c r="AY556"/>
      <c r="AZ556"/>
      <c r="BA556"/>
      <c r="BB556"/>
      <c r="BC556"/>
      <c r="BD556"/>
      <c r="BE556"/>
      <c r="BF556"/>
      <c r="BG556"/>
      <c r="BH556"/>
      <c r="BI556"/>
      <c r="BJ556" t="s">
        <v>4910</v>
      </c>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t="s">
        <v>4911</v>
      </c>
      <c r="CT556"/>
      <c r="CU556"/>
      <c r="CV556"/>
      <c r="CW556"/>
      <c r="CX556"/>
      <c r="CY556"/>
      <c r="CZ556"/>
      <c r="DA556"/>
      <c r="DB556"/>
      <c r="DC556"/>
      <c r="DD556"/>
      <c r="DE556"/>
      <c r="DF556"/>
      <c r="DG556"/>
      <c r="DH556"/>
      <c r="DI556"/>
      <c r="DJ556"/>
      <c r="DK556"/>
      <c r="DL556"/>
      <c r="DM556"/>
      <c r="DN556"/>
      <c r="DO556"/>
      <c r="DP556"/>
    </row>
    <row r="557" spans="33:120" ht="16.5" hidden="1" customHeight="1">
      <c r="AG557"/>
      <c r="AH557" s="138"/>
      <c r="AI557" s="138"/>
      <c r="AJ557" s="138"/>
      <c r="AK557" s="138"/>
      <c r="AL557" s="142" t="str">
        <f t="shared" si="16"/>
        <v/>
      </c>
      <c r="AM557" s="142" t="str">
        <f t="shared" si="17"/>
        <v/>
      </c>
      <c r="AN557"/>
      <c r="AO557"/>
      <c r="AP557">
        <v>555</v>
      </c>
      <c r="AQ557"/>
      <c r="AR557"/>
      <c r="AS557"/>
      <c r="AT557"/>
      <c r="AU557"/>
      <c r="AV557"/>
      <c r="AW557"/>
      <c r="AX557"/>
      <c r="AY557"/>
      <c r="AZ557"/>
      <c r="BA557"/>
      <c r="BB557"/>
      <c r="BC557"/>
      <c r="BD557"/>
      <c r="BE557"/>
      <c r="BF557"/>
      <c r="BG557"/>
      <c r="BH557"/>
      <c r="BI557"/>
      <c r="BJ557" t="s">
        <v>4912</v>
      </c>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t="s">
        <v>4913</v>
      </c>
      <c r="CT557"/>
      <c r="CU557"/>
      <c r="CV557"/>
      <c r="CW557"/>
      <c r="CX557"/>
      <c r="CY557"/>
      <c r="CZ557"/>
      <c r="DA557"/>
      <c r="DB557"/>
      <c r="DC557"/>
      <c r="DD557"/>
      <c r="DE557"/>
      <c r="DF557"/>
      <c r="DG557"/>
      <c r="DH557"/>
      <c r="DI557"/>
      <c r="DJ557"/>
      <c r="DK557"/>
      <c r="DL557"/>
      <c r="DM557"/>
      <c r="DN557"/>
      <c r="DO557"/>
      <c r="DP557"/>
    </row>
    <row r="558" spans="33:120" ht="16.5" hidden="1" customHeight="1">
      <c r="AG558"/>
      <c r="AH558" s="138"/>
      <c r="AI558" s="138"/>
      <c r="AJ558" s="138"/>
      <c r="AK558" s="138"/>
      <c r="AL558" s="142" t="str">
        <f t="shared" si="16"/>
        <v/>
      </c>
      <c r="AM558" s="142" t="str">
        <f t="shared" si="17"/>
        <v/>
      </c>
      <c r="AN558"/>
      <c r="AO558"/>
      <c r="AP558">
        <v>556</v>
      </c>
      <c r="AQ558"/>
      <c r="AR558"/>
      <c r="AS558"/>
      <c r="AT558"/>
      <c r="AU558"/>
      <c r="AV558"/>
      <c r="AW558"/>
      <c r="AX558"/>
      <c r="AY558"/>
      <c r="AZ558"/>
      <c r="BA558"/>
      <c r="BB558"/>
      <c r="BC558"/>
      <c r="BD558"/>
      <c r="BE558"/>
      <c r="BF558"/>
      <c r="BG558"/>
      <c r="BH558"/>
      <c r="BI558"/>
      <c r="BJ558" t="s">
        <v>4914</v>
      </c>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t="s">
        <v>4915</v>
      </c>
      <c r="CT558"/>
      <c r="CU558"/>
      <c r="CV558"/>
      <c r="CW558"/>
      <c r="CX558"/>
      <c r="CY558"/>
      <c r="CZ558"/>
      <c r="DA558"/>
      <c r="DB558"/>
      <c r="DC558"/>
      <c r="DD558"/>
      <c r="DE558"/>
      <c r="DF558"/>
      <c r="DG558"/>
      <c r="DH558"/>
      <c r="DI558"/>
      <c r="DJ558"/>
      <c r="DK558"/>
      <c r="DL558"/>
      <c r="DM558"/>
      <c r="DN558"/>
      <c r="DO558"/>
      <c r="DP558"/>
    </row>
    <row r="559" spans="33:120" ht="16.5" hidden="1" customHeight="1">
      <c r="AG559"/>
      <c r="AH559" s="138"/>
      <c r="AI559" s="138"/>
      <c r="AJ559" s="138"/>
      <c r="AK559" s="138"/>
      <c r="AL559" s="142" t="str">
        <f t="shared" si="16"/>
        <v/>
      </c>
      <c r="AM559" s="142" t="str">
        <f t="shared" si="17"/>
        <v/>
      </c>
      <c r="AN559"/>
      <c r="AO559"/>
      <c r="AP559">
        <v>557</v>
      </c>
      <c r="AQ559"/>
      <c r="AR559"/>
      <c r="AS559"/>
      <c r="AT559"/>
      <c r="AU559"/>
      <c r="AV559"/>
      <c r="AW559"/>
      <c r="AX559"/>
      <c r="AY559"/>
      <c r="AZ559"/>
      <c r="BA559"/>
      <c r="BB559"/>
      <c r="BC559"/>
      <c r="BD559"/>
      <c r="BE559"/>
      <c r="BF559"/>
      <c r="BG559"/>
      <c r="BH559"/>
      <c r="BI559"/>
      <c r="BJ559" t="s">
        <v>4916</v>
      </c>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t="s">
        <v>4917</v>
      </c>
      <c r="CT559"/>
      <c r="CU559"/>
      <c r="CV559"/>
      <c r="CW559"/>
      <c r="CX559"/>
      <c r="CY559"/>
      <c r="CZ559"/>
      <c r="DA559"/>
      <c r="DB559"/>
      <c r="DC559"/>
      <c r="DD559"/>
      <c r="DE559"/>
      <c r="DF559"/>
      <c r="DG559"/>
      <c r="DH559"/>
      <c r="DI559"/>
      <c r="DJ559"/>
      <c r="DK559"/>
      <c r="DL559"/>
      <c r="DM559"/>
      <c r="DN559"/>
      <c r="DO559"/>
      <c r="DP559"/>
    </row>
    <row r="560" spans="33:120" ht="16.5" hidden="1" customHeight="1">
      <c r="AG560"/>
      <c r="AH560" s="138"/>
      <c r="AI560" s="138"/>
      <c r="AJ560" s="138"/>
      <c r="AK560" s="138"/>
      <c r="AL560" s="142" t="str">
        <f t="shared" si="16"/>
        <v/>
      </c>
      <c r="AM560" s="142" t="str">
        <f t="shared" si="17"/>
        <v/>
      </c>
      <c r="AN560"/>
      <c r="AO560"/>
      <c r="AP560">
        <v>558</v>
      </c>
      <c r="AQ560"/>
      <c r="AR560"/>
      <c r="AS560"/>
      <c r="AT560"/>
      <c r="AU560"/>
      <c r="AV560"/>
      <c r="AW560"/>
      <c r="AX560"/>
      <c r="AY560"/>
      <c r="AZ560"/>
      <c r="BA560"/>
      <c r="BB560"/>
      <c r="BC560"/>
      <c r="BD560"/>
      <c r="BE560"/>
      <c r="BF560"/>
      <c r="BG560"/>
      <c r="BH560"/>
      <c r="BI560"/>
      <c r="BJ560" t="s">
        <v>4918</v>
      </c>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t="s">
        <v>4919</v>
      </c>
      <c r="CT560"/>
      <c r="CU560"/>
      <c r="CV560"/>
      <c r="CW560"/>
      <c r="CX560"/>
      <c r="CY560"/>
      <c r="CZ560"/>
      <c r="DA560"/>
      <c r="DB560"/>
      <c r="DC560"/>
      <c r="DD560"/>
      <c r="DE560"/>
      <c r="DF560"/>
      <c r="DG560"/>
      <c r="DH560"/>
      <c r="DI560"/>
      <c r="DJ560"/>
      <c r="DK560"/>
      <c r="DL560"/>
      <c r="DM560"/>
      <c r="DN560"/>
      <c r="DO560"/>
      <c r="DP560"/>
    </row>
    <row r="561" spans="33:120" ht="16.5" hidden="1" customHeight="1">
      <c r="AG561"/>
      <c r="AH561" s="138"/>
      <c r="AI561" s="138"/>
      <c r="AJ561" s="138"/>
      <c r="AK561" s="138"/>
      <c r="AL561" s="142" t="str">
        <f t="shared" si="16"/>
        <v/>
      </c>
      <c r="AM561" s="142" t="str">
        <f t="shared" si="17"/>
        <v/>
      </c>
      <c r="AN561"/>
      <c r="AO561"/>
      <c r="AP561">
        <v>559</v>
      </c>
      <c r="AQ561"/>
      <c r="AR561"/>
      <c r="AS561"/>
      <c r="AT561"/>
      <c r="AU561"/>
      <c r="AV561"/>
      <c r="AW561"/>
      <c r="AX561"/>
      <c r="AY561"/>
      <c r="AZ561"/>
      <c r="BA561"/>
      <c r="BB561"/>
      <c r="BC561"/>
      <c r="BD561"/>
      <c r="BE561"/>
      <c r="BF561"/>
      <c r="BG561"/>
      <c r="BH561"/>
      <c r="BI561"/>
      <c r="BJ561" t="s">
        <v>4920</v>
      </c>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t="s">
        <v>4921</v>
      </c>
      <c r="CT561"/>
      <c r="CU561"/>
      <c r="CV561"/>
      <c r="CW561"/>
      <c r="CX561"/>
      <c r="CY561"/>
      <c r="CZ561"/>
      <c r="DA561"/>
      <c r="DB561"/>
      <c r="DC561"/>
      <c r="DD561"/>
      <c r="DE561"/>
      <c r="DF561"/>
      <c r="DG561"/>
      <c r="DH561"/>
      <c r="DI561"/>
      <c r="DJ561"/>
      <c r="DK561"/>
      <c r="DL561"/>
      <c r="DM561"/>
      <c r="DN561"/>
      <c r="DO561"/>
      <c r="DP561"/>
    </row>
    <row r="562" spans="33:120" ht="16.5" hidden="1" customHeight="1">
      <c r="AG562"/>
      <c r="AH562" s="138"/>
      <c r="AI562" s="138"/>
      <c r="AJ562" s="138"/>
      <c r="AK562" s="138"/>
      <c r="AL562" s="142" t="str">
        <f t="shared" si="16"/>
        <v/>
      </c>
      <c r="AM562" s="142" t="str">
        <f t="shared" si="17"/>
        <v/>
      </c>
      <c r="AN562"/>
      <c r="AO562"/>
      <c r="AP562">
        <v>560</v>
      </c>
      <c r="AQ562"/>
      <c r="AR562"/>
      <c r="AS562"/>
      <c r="AT562"/>
      <c r="AU562"/>
      <c r="AV562"/>
      <c r="AW562"/>
      <c r="AX562"/>
      <c r="AY562"/>
      <c r="AZ562"/>
      <c r="BA562"/>
      <c r="BB562"/>
      <c r="BC562"/>
      <c r="BD562"/>
      <c r="BE562"/>
      <c r="BF562"/>
      <c r="BG562"/>
      <c r="BH562"/>
      <c r="BI562"/>
      <c r="BJ562" t="s">
        <v>4922</v>
      </c>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t="s">
        <v>4923</v>
      </c>
      <c r="CT562"/>
      <c r="CU562"/>
      <c r="CV562"/>
      <c r="CW562"/>
      <c r="CX562"/>
      <c r="CY562"/>
      <c r="CZ562"/>
      <c r="DA562"/>
      <c r="DB562"/>
      <c r="DC562"/>
      <c r="DD562"/>
      <c r="DE562"/>
      <c r="DF562"/>
      <c r="DG562"/>
      <c r="DH562"/>
      <c r="DI562"/>
      <c r="DJ562"/>
      <c r="DK562"/>
      <c r="DL562"/>
      <c r="DM562"/>
      <c r="DN562"/>
      <c r="DO562"/>
      <c r="DP562"/>
    </row>
    <row r="563" spans="33:120" ht="16.5" hidden="1" customHeight="1">
      <c r="AG563"/>
      <c r="AH563" s="138"/>
      <c r="AI563" s="138"/>
      <c r="AJ563" s="138"/>
      <c r="AK563" s="138"/>
      <c r="AL563" s="142" t="str">
        <f t="shared" si="16"/>
        <v/>
      </c>
      <c r="AM563" s="142" t="str">
        <f t="shared" si="17"/>
        <v/>
      </c>
      <c r="AN563"/>
      <c r="AO563"/>
      <c r="AP563">
        <v>561</v>
      </c>
      <c r="AQ563"/>
      <c r="AR563"/>
      <c r="AS563"/>
      <c r="AT563"/>
      <c r="AU563"/>
      <c r="AV563"/>
      <c r="AW563"/>
      <c r="AX563"/>
      <c r="AY563"/>
      <c r="AZ563"/>
      <c r="BA563"/>
      <c r="BB563"/>
      <c r="BC563"/>
      <c r="BD563"/>
      <c r="BE563"/>
      <c r="BF563"/>
      <c r="BG563"/>
      <c r="BH563"/>
      <c r="BI563"/>
      <c r="BJ563" t="s">
        <v>4924</v>
      </c>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t="s">
        <v>4925</v>
      </c>
      <c r="CT563"/>
      <c r="CU563"/>
      <c r="CV563"/>
      <c r="CW563"/>
      <c r="CX563"/>
      <c r="CY563"/>
      <c r="CZ563"/>
      <c r="DA563"/>
      <c r="DB563"/>
      <c r="DC563"/>
      <c r="DD563"/>
      <c r="DE563"/>
      <c r="DF563"/>
      <c r="DG563"/>
      <c r="DH563"/>
      <c r="DI563"/>
      <c r="DJ563"/>
      <c r="DK563"/>
      <c r="DL563"/>
      <c r="DM563"/>
      <c r="DN563"/>
      <c r="DO563"/>
      <c r="DP563"/>
    </row>
    <row r="564" spans="33:120" ht="16.5" hidden="1" customHeight="1">
      <c r="AG564"/>
      <c r="AH564" s="138"/>
      <c r="AI564" s="138"/>
      <c r="AJ564" s="138"/>
      <c r="AK564" s="138"/>
      <c r="AL564" s="142" t="str">
        <f t="shared" si="16"/>
        <v/>
      </c>
      <c r="AM564" s="142" t="str">
        <f t="shared" si="17"/>
        <v/>
      </c>
      <c r="AN564"/>
      <c r="AO564"/>
      <c r="AP564">
        <v>562</v>
      </c>
      <c r="AQ564"/>
      <c r="AR564"/>
      <c r="AS564"/>
      <c r="AT564"/>
      <c r="AU564"/>
      <c r="AV564"/>
      <c r="AW564"/>
      <c r="AX564"/>
      <c r="AY564"/>
      <c r="AZ564"/>
      <c r="BA564"/>
      <c r="BB564"/>
      <c r="BC564"/>
      <c r="BD564"/>
      <c r="BE564"/>
      <c r="BF564"/>
      <c r="BG564"/>
      <c r="BH564"/>
      <c r="BI564"/>
      <c r="BJ564" t="s">
        <v>4926</v>
      </c>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t="s">
        <v>4927</v>
      </c>
      <c r="CT564"/>
      <c r="CU564"/>
      <c r="CV564"/>
      <c r="CW564"/>
      <c r="CX564"/>
      <c r="CY564"/>
      <c r="CZ564"/>
      <c r="DA564"/>
      <c r="DB564"/>
      <c r="DC564"/>
      <c r="DD564"/>
      <c r="DE564"/>
      <c r="DF564"/>
      <c r="DG564"/>
      <c r="DH564"/>
      <c r="DI564"/>
      <c r="DJ564"/>
      <c r="DK564"/>
      <c r="DL564"/>
      <c r="DM564"/>
      <c r="DN564"/>
      <c r="DO564"/>
      <c r="DP564"/>
    </row>
    <row r="565" spans="33:120" ht="16.5" hidden="1" customHeight="1">
      <c r="AG565"/>
      <c r="AH565" s="138"/>
      <c r="AI565" s="138"/>
      <c r="AJ565" s="138"/>
      <c r="AK565" s="138"/>
      <c r="AL565" s="142" t="str">
        <f t="shared" si="16"/>
        <v/>
      </c>
      <c r="AM565" s="142" t="str">
        <f t="shared" si="17"/>
        <v/>
      </c>
      <c r="AN565"/>
      <c r="AO565"/>
      <c r="AP565">
        <v>563</v>
      </c>
      <c r="AQ565"/>
      <c r="AR565"/>
      <c r="AS565"/>
      <c r="AT565"/>
      <c r="AU565"/>
      <c r="AV565"/>
      <c r="AW565"/>
      <c r="AX565"/>
      <c r="AY565"/>
      <c r="AZ565"/>
      <c r="BA565"/>
      <c r="BB565"/>
      <c r="BC565"/>
      <c r="BD565"/>
      <c r="BE565"/>
      <c r="BF565"/>
      <c r="BG565"/>
      <c r="BH565"/>
      <c r="BI565"/>
      <c r="BJ565" t="s">
        <v>4928</v>
      </c>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t="s">
        <v>4929</v>
      </c>
      <c r="CT565"/>
      <c r="CU565"/>
      <c r="CV565"/>
      <c r="CW565"/>
      <c r="CX565"/>
      <c r="CY565"/>
      <c r="CZ565"/>
      <c r="DA565"/>
      <c r="DB565"/>
      <c r="DC565"/>
      <c r="DD565"/>
      <c r="DE565"/>
      <c r="DF565"/>
      <c r="DG565"/>
      <c r="DH565"/>
      <c r="DI565"/>
      <c r="DJ565"/>
      <c r="DK565"/>
      <c r="DL565"/>
      <c r="DM565"/>
      <c r="DN565"/>
      <c r="DO565"/>
      <c r="DP565"/>
    </row>
    <row r="566" spans="33:120" ht="16.5" hidden="1" customHeight="1">
      <c r="AG566"/>
      <c r="AH566" s="138"/>
      <c r="AI566" s="138"/>
      <c r="AJ566" s="138"/>
      <c r="AK566" s="138"/>
      <c r="AL566" s="142" t="str">
        <f t="shared" si="16"/>
        <v/>
      </c>
      <c r="AM566" s="142" t="str">
        <f t="shared" si="17"/>
        <v/>
      </c>
      <c r="AN566"/>
      <c r="AO566"/>
      <c r="AP566">
        <v>564</v>
      </c>
      <c r="AQ566"/>
      <c r="AR566"/>
      <c r="AS566"/>
      <c r="AT566"/>
      <c r="AU566"/>
      <c r="AV566"/>
      <c r="AW566"/>
      <c r="AX566"/>
      <c r="AY566"/>
      <c r="AZ566"/>
      <c r="BA566"/>
      <c r="BB566"/>
      <c r="BC566"/>
      <c r="BD566"/>
      <c r="BE566"/>
      <c r="BF566"/>
      <c r="BG566"/>
      <c r="BH566"/>
      <c r="BI566"/>
      <c r="BJ566" t="s">
        <v>4930</v>
      </c>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t="s">
        <v>4931</v>
      </c>
      <c r="CT566"/>
      <c r="CU566"/>
      <c r="CV566"/>
      <c r="CW566"/>
      <c r="CX566"/>
      <c r="CY566"/>
      <c r="CZ566"/>
      <c r="DA566"/>
      <c r="DB566"/>
      <c r="DC566"/>
      <c r="DD566"/>
      <c r="DE566"/>
      <c r="DF566"/>
      <c r="DG566"/>
      <c r="DH566"/>
      <c r="DI566"/>
      <c r="DJ566"/>
      <c r="DK566"/>
      <c r="DL566"/>
      <c r="DM566"/>
      <c r="DN566"/>
      <c r="DO566"/>
      <c r="DP566"/>
    </row>
    <row r="567" spans="33:120" ht="16.5" hidden="1" customHeight="1">
      <c r="AG567"/>
      <c r="AH567" s="138"/>
      <c r="AI567" s="138"/>
      <c r="AJ567" s="138"/>
      <c r="AK567" s="138"/>
      <c r="AL567" s="142" t="str">
        <f t="shared" si="16"/>
        <v/>
      </c>
      <c r="AM567" s="142" t="str">
        <f t="shared" si="17"/>
        <v/>
      </c>
      <c r="AN567"/>
      <c r="AO567"/>
      <c r="AP567">
        <v>565</v>
      </c>
      <c r="AQ567"/>
      <c r="AR567"/>
      <c r="AS567"/>
      <c r="AT567"/>
      <c r="AU567"/>
      <c r="AV567"/>
      <c r="AW567"/>
      <c r="AX567"/>
      <c r="AY567"/>
      <c r="AZ567"/>
      <c r="BA567"/>
      <c r="BB567"/>
      <c r="BC567"/>
      <c r="BD567"/>
      <c r="BE567"/>
      <c r="BF567"/>
      <c r="BG567"/>
      <c r="BH567"/>
      <c r="BI567"/>
      <c r="BJ567" t="s">
        <v>4932</v>
      </c>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t="s">
        <v>4933</v>
      </c>
      <c r="CT567"/>
      <c r="CU567"/>
      <c r="CV567"/>
      <c r="CW567"/>
      <c r="CX567"/>
      <c r="CY567"/>
      <c r="CZ567"/>
      <c r="DA567"/>
      <c r="DB567"/>
      <c r="DC567"/>
      <c r="DD567"/>
      <c r="DE567"/>
      <c r="DF567"/>
      <c r="DG567"/>
      <c r="DH567"/>
      <c r="DI567"/>
      <c r="DJ567"/>
      <c r="DK567"/>
      <c r="DL567"/>
      <c r="DM567"/>
      <c r="DN567"/>
      <c r="DO567"/>
      <c r="DP567"/>
    </row>
    <row r="568" spans="33:120" ht="16.5" hidden="1" customHeight="1">
      <c r="AG568"/>
      <c r="AH568" s="138"/>
      <c r="AI568" s="138"/>
      <c r="AJ568" s="138"/>
      <c r="AK568" s="138"/>
      <c r="AL568" s="142" t="str">
        <f t="shared" si="16"/>
        <v/>
      </c>
      <c r="AM568" s="142" t="str">
        <f t="shared" si="17"/>
        <v/>
      </c>
      <c r="AN568"/>
      <c r="AO568"/>
      <c r="AP568">
        <v>566</v>
      </c>
      <c r="AQ568"/>
      <c r="AR568"/>
      <c r="AS568"/>
      <c r="AT568"/>
      <c r="AU568"/>
      <c r="AV568"/>
      <c r="AW568"/>
      <c r="AX568"/>
      <c r="AY568"/>
      <c r="AZ568"/>
      <c r="BA568"/>
      <c r="BB568"/>
      <c r="BC568"/>
      <c r="BD568"/>
      <c r="BE568"/>
      <c r="BF568"/>
      <c r="BG568"/>
      <c r="BH568"/>
      <c r="BI568"/>
      <c r="BJ568" t="s">
        <v>4934</v>
      </c>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t="s">
        <v>4935</v>
      </c>
      <c r="CT568"/>
      <c r="CU568"/>
      <c r="CV568"/>
      <c r="CW568"/>
      <c r="CX568"/>
      <c r="CY568"/>
      <c r="CZ568"/>
      <c r="DA568"/>
      <c r="DB568"/>
      <c r="DC568"/>
      <c r="DD568"/>
      <c r="DE568"/>
      <c r="DF568"/>
      <c r="DG568"/>
      <c r="DH568"/>
      <c r="DI568"/>
      <c r="DJ568"/>
      <c r="DK568"/>
      <c r="DL568"/>
      <c r="DM568"/>
      <c r="DN568"/>
      <c r="DO568"/>
      <c r="DP568"/>
    </row>
    <row r="569" spans="33:120" ht="16.5" hidden="1" customHeight="1">
      <c r="AG569"/>
      <c r="AH569" s="138"/>
      <c r="AI569" s="138"/>
      <c r="AJ569" s="138"/>
      <c r="AK569" s="138"/>
      <c r="AL569" s="142" t="str">
        <f t="shared" si="16"/>
        <v/>
      </c>
      <c r="AM569" s="142" t="str">
        <f t="shared" si="17"/>
        <v/>
      </c>
      <c r="AN569"/>
      <c r="AO569"/>
      <c r="AP569">
        <v>567</v>
      </c>
      <c r="AQ569"/>
      <c r="AR569"/>
      <c r="AS569"/>
      <c r="AT569"/>
      <c r="AU569"/>
      <c r="AV569"/>
      <c r="AW569"/>
      <c r="AX569"/>
      <c r="AY569"/>
      <c r="AZ569"/>
      <c r="BA569"/>
      <c r="BB569"/>
      <c r="BC569"/>
      <c r="BD569"/>
      <c r="BE569"/>
      <c r="BF569"/>
      <c r="BG569"/>
      <c r="BH569"/>
      <c r="BI569"/>
      <c r="BJ569" t="s">
        <v>4936</v>
      </c>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t="s">
        <v>4937</v>
      </c>
      <c r="CT569"/>
      <c r="CU569"/>
      <c r="CV569"/>
      <c r="CW569"/>
      <c r="CX569"/>
      <c r="CY569"/>
      <c r="CZ569"/>
      <c r="DA569"/>
      <c r="DB569"/>
      <c r="DC569"/>
      <c r="DD569"/>
      <c r="DE569"/>
      <c r="DF569"/>
      <c r="DG569"/>
      <c r="DH569"/>
      <c r="DI569"/>
      <c r="DJ569"/>
      <c r="DK569"/>
      <c r="DL569"/>
      <c r="DM569"/>
      <c r="DN569"/>
      <c r="DO569"/>
      <c r="DP569"/>
    </row>
    <row r="570" spans="33:120" ht="16.5" hidden="1" customHeight="1">
      <c r="AG570"/>
      <c r="AH570" s="138"/>
      <c r="AI570" s="138"/>
      <c r="AJ570" s="138"/>
      <c r="AK570" s="138"/>
      <c r="AL570" s="142" t="str">
        <f t="shared" si="16"/>
        <v/>
      </c>
      <c r="AM570" s="142" t="str">
        <f t="shared" si="17"/>
        <v/>
      </c>
      <c r="AN570"/>
      <c r="AO570"/>
      <c r="AP570">
        <v>568</v>
      </c>
      <c r="AQ570"/>
      <c r="AR570"/>
      <c r="AS570"/>
      <c r="AT570"/>
      <c r="AU570"/>
      <c r="AV570"/>
      <c r="AW570"/>
      <c r="AX570"/>
      <c r="AY570"/>
      <c r="AZ570"/>
      <c r="BA570"/>
      <c r="BB570"/>
      <c r="BC570"/>
      <c r="BD570"/>
      <c r="BE570"/>
      <c r="BF570"/>
      <c r="BG570"/>
      <c r="BH570"/>
      <c r="BI570"/>
      <c r="BJ570" t="s">
        <v>4938</v>
      </c>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t="s">
        <v>4939</v>
      </c>
      <c r="CT570"/>
      <c r="CU570"/>
      <c r="CV570"/>
      <c r="CW570"/>
      <c r="CX570"/>
      <c r="CY570"/>
      <c r="CZ570"/>
      <c r="DA570"/>
      <c r="DB570"/>
      <c r="DC570"/>
      <c r="DD570"/>
      <c r="DE570"/>
      <c r="DF570"/>
      <c r="DG570"/>
      <c r="DH570"/>
      <c r="DI570"/>
      <c r="DJ570"/>
      <c r="DK570"/>
      <c r="DL570"/>
      <c r="DM570"/>
      <c r="DN570"/>
      <c r="DO570"/>
      <c r="DP570"/>
    </row>
    <row r="571" spans="33:120" ht="16.5" hidden="1" customHeight="1">
      <c r="AG571"/>
      <c r="AH571" s="78"/>
      <c r="AI571" s="78"/>
      <c r="AJ571" s="78"/>
      <c r="AK571" s="78"/>
      <c r="AL571" s="142" t="str">
        <f t="shared" si="16"/>
        <v/>
      </c>
      <c r="AM571" s="142" t="str">
        <f t="shared" si="17"/>
        <v/>
      </c>
      <c r="AN571"/>
      <c r="AO571"/>
      <c r="AP571">
        <v>569</v>
      </c>
      <c r="AQ571"/>
      <c r="AR571"/>
      <c r="AS571"/>
      <c r="AT571"/>
      <c r="AU571"/>
      <c r="AV571"/>
      <c r="AW571"/>
      <c r="AX571"/>
      <c r="AY571"/>
      <c r="AZ571"/>
      <c r="BA571"/>
      <c r="BB571"/>
      <c r="BC571"/>
      <c r="BD571"/>
      <c r="BE571"/>
      <c r="BF571"/>
      <c r="BG571"/>
      <c r="BH571"/>
      <c r="BI571"/>
      <c r="BJ571" t="s">
        <v>4940</v>
      </c>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t="s">
        <v>4941</v>
      </c>
      <c r="CT571"/>
      <c r="CU571"/>
      <c r="CV571"/>
      <c r="CW571"/>
      <c r="CX571"/>
      <c r="CY571"/>
      <c r="CZ571"/>
      <c r="DA571"/>
      <c r="DB571"/>
      <c r="DC571"/>
      <c r="DD571"/>
      <c r="DE571"/>
      <c r="DF571"/>
      <c r="DG571"/>
      <c r="DH571"/>
      <c r="DI571"/>
      <c r="DJ571"/>
      <c r="DK571"/>
      <c r="DL571"/>
      <c r="DM571"/>
      <c r="DN571"/>
      <c r="DO571"/>
      <c r="DP571"/>
    </row>
    <row r="572" spans="33:120" ht="16.5" hidden="1" customHeight="1">
      <c r="AG572"/>
      <c r="AH572" s="78"/>
      <c r="AI572" s="78"/>
      <c r="AJ572" s="78"/>
      <c r="AK572" s="78"/>
      <c r="AL572" s="142" t="str">
        <f t="shared" si="16"/>
        <v/>
      </c>
      <c r="AM572" s="142" t="str">
        <f t="shared" si="17"/>
        <v/>
      </c>
      <c r="AN572"/>
      <c r="AO572"/>
      <c r="AP572">
        <v>570</v>
      </c>
      <c r="AQ572"/>
      <c r="AR572"/>
      <c r="AS572"/>
      <c r="AT572"/>
      <c r="AU572"/>
      <c r="AV572"/>
      <c r="AW572"/>
      <c r="AX572"/>
      <c r="AY572"/>
      <c r="AZ572"/>
      <c r="BA572"/>
      <c r="BB572"/>
      <c r="BC572"/>
      <c r="BD572"/>
      <c r="BE572"/>
      <c r="BF572"/>
      <c r="BG572"/>
      <c r="BH572"/>
      <c r="BI572"/>
      <c r="BJ572" t="s">
        <v>4942</v>
      </c>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t="s">
        <v>4943</v>
      </c>
      <c r="CT572"/>
      <c r="CU572"/>
      <c r="CV572"/>
      <c r="CW572"/>
      <c r="CX572"/>
      <c r="CY572"/>
      <c r="CZ572"/>
      <c r="DA572"/>
      <c r="DB572"/>
      <c r="DC572"/>
      <c r="DD572"/>
      <c r="DE572"/>
      <c r="DF572"/>
      <c r="DG572"/>
      <c r="DH572"/>
      <c r="DI572"/>
      <c r="DJ572"/>
      <c r="DK572"/>
      <c r="DL572"/>
      <c r="DM572"/>
      <c r="DN572"/>
      <c r="DO572"/>
      <c r="DP572"/>
    </row>
    <row r="573" spans="33:120" ht="16.5" hidden="1" customHeight="1">
      <c r="AG573"/>
      <c r="AH573"/>
      <c r="AI573"/>
      <c r="AJ573"/>
      <c r="AK573"/>
      <c r="AL573" s="142" t="str">
        <f t="shared" si="16"/>
        <v/>
      </c>
      <c r="AM573" s="142" t="str">
        <f t="shared" si="17"/>
        <v/>
      </c>
      <c r="AN573"/>
      <c r="AO573"/>
      <c r="AP573">
        <v>571</v>
      </c>
      <c r="AQ573"/>
      <c r="AR573"/>
      <c r="AS573"/>
      <c r="AT573"/>
      <c r="AU573"/>
      <c r="AV573"/>
      <c r="AW573"/>
      <c r="AX573"/>
      <c r="AY573"/>
      <c r="AZ573"/>
      <c r="BA573"/>
      <c r="BB573"/>
      <c r="BC573"/>
      <c r="BD573"/>
      <c r="BE573"/>
      <c r="BF573"/>
      <c r="BG573"/>
      <c r="BH573"/>
      <c r="BI573"/>
      <c r="BJ573" t="s">
        <v>4944</v>
      </c>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t="s">
        <v>4945</v>
      </c>
      <c r="CT573"/>
      <c r="CU573"/>
      <c r="CV573"/>
      <c r="CW573"/>
      <c r="CX573"/>
      <c r="CY573"/>
      <c r="CZ573"/>
      <c r="DA573"/>
      <c r="DB573"/>
      <c r="DC573"/>
      <c r="DD573"/>
      <c r="DE573"/>
      <c r="DF573"/>
      <c r="DG573"/>
      <c r="DH573"/>
      <c r="DI573"/>
      <c r="DJ573"/>
      <c r="DK573"/>
      <c r="DL573"/>
      <c r="DM573"/>
      <c r="DN573"/>
      <c r="DO573"/>
      <c r="DP573"/>
    </row>
    <row r="574" spans="33:120" ht="16.5" hidden="1" customHeight="1">
      <c r="AG574"/>
      <c r="AH574"/>
      <c r="AI574"/>
      <c r="AJ574"/>
      <c r="AK574"/>
      <c r="AL574" s="142" t="str">
        <f t="shared" si="16"/>
        <v/>
      </c>
      <c r="AM574" s="142" t="str">
        <f t="shared" si="17"/>
        <v/>
      </c>
      <c r="AN574"/>
      <c r="AO574"/>
      <c r="AP574">
        <v>572</v>
      </c>
      <c r="AQ574"/>
      <c r="AR574"/>
      <c r="AS574"/>
      <c r="AT574"/>
      <c r="AU574"/>
      <c r="AV574"/>
      <c r="AW574"/>
      <c r="AX574"/>
      <c r="AY574"/>
      <c r="AZ574"/>
      <c r="BA574"/>
      <c r="BB574"/>
      <c r="BC574"/>
      <c r="BD574"/>
      <c r="BE574"/>
      <c r="BF574"/>
      <c r="BG574"/>
      <c r="BH574"/>
      <c r="BI574"/>
      <c r="BJ574">
        <v>20999</v>
      </c>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t="s">
        <v>392</v>
      </c>
      <c r="CT574"/>
      <c r="CU574"/>
      <c r="CV574"/>
      <c r="CW574"/>
      <c r="CX574"/>
      <c r="CY574"/>
      <c r="CZ574"/>
      <c r="DA574"/>
      <c r="DB574"/>
      <c r="DC574"/>
      <c r="DD574"/>
      <c r="DE574"/>
      <c r="DF574"/>
      <c r="DG574"/>
      <c r="DH574"/>
      <c r="DI574"/>
      <c r="DJ574"/>
      <c r="DK574"/>
      <c r="DL574"/>
      <c r="DM574"/>
      <c r="DN574"/>
      <c r="DO574"/>
      <c r="DP574"/>
    </row>
  </sheetData>
  <sheetProtection algorithmName="SHA-512" hashValue="XqivgJDDDDqkk06Ni16BtXi663/Ly25eueNHVGlV0yqvA/w5c9dz+xyY7LMSzgFmop6XldTm9V2KQx2hLRDZtQ==" saltValue="zmD9ydV0hKe4ZOo8exmPbg==" spinCount="100000" sheet="1" objects="1" scenarios="1"/>
  <mergeCells count="72">
    <mergeCell ref="G127:AC127"/>
    <mergeCell ref="I128:AC128"/>
    <mergeCell ref="G129:Q129"/>
    <mergeCell ref="U129:AC129"/>
    <mergeCell ref="D115:AC115"/>
    <mergeCell ref="H117:AC117"/>
    <mergeCell ref="H119:AC119"/>
    <mergeCell ref="C123:AC123"/>
    <mergeCell ref="G125:AC125"/>
    <mergeCell ref="K126:AC126"/>
    <mergeCell ref="D111:AC111"/>
    <mergeCell ref="C99:AC99"/>
    <mergeCell ref="F101:J101"/>
    <mergeCell ref="K101:Z101"/>
    <mergeCell ref="F102:J102"/>
    <mergeCell ref="K102:Z102"/>
    <mergeCell ref="F103:J103"/>
    <mergeCell ref="K103:Z103"/>
    <mergeCell ref="F104:J104"/>
    <mergeCell ref="K104:Z104"/>
    <mergeCell ref="F105:J105"/>
    <mergeCell ref="K105:Z105"/>
    <mergeCell ref="C107:AC107"/>
    <mergeCell ref="C97:AC97"/>
    <mergeCell ref="D73:AC73"/>
    <mergeCell ref="C75:AC75"/>
    <mergeCell ref="C77:AC77"/>
    <mergeCell ref="C79:AC79"/>
    <mergeCell ref="D81:AC81"/>
    <mergeCell ref="C83:AC83"/>
    <mergeCell ref="C85:AC85"/>
    <mergeCell ref="C87:AC87"/>
    <mergeCell ref="C91:AC91"/>
    <mergeCell ref="C93:AC93"/>
    <mergeCell ref="C95:AC95"/>
    <mergeCell ref="D71:AC71"/>
    <mergeCell ref="C49:AC49"/>
    <mergeCell ref="C51:AC51"/>
    <mergeCell ref="C53:AC53"/>
    <mergeCell ref="C55:AC55"/>
    <mergeCell ref="C57:AC57"/>
    <mergeCell ref="C59:AC59"/>
    <mergeCell ref="D61:AC61"/>
    <mergeCell ref="C63:AC63"/>
    <mergeCell ref="D65:AC65"/>
    <mergeCell ref="D67:AC67"/>
    <mergeCell ref="D69:AC69"/>
    <mergeCell ref="C47:AC47"/>
    <mergeCell ref="D25:AC25"/>
    <mergeCell ref="C27:AC27"/>
    <mergeCell ref="C29:AC29"/>
    <mergeCell ref="C31:AC31"/>
    <mergeCell ref="C33:AC33"/>
    <mergeCell ref="C35:AC35"/>
    <mergeCell ref="C37:AC37"/>
    <mergeCell ref="D39:AC39"/>
    <mergeCell ref="C41:AC41"/>
    <mergeCell ref="C43:AC43"/>
    <mergeCell ref="C45:AC45"/>
    <mergeCell ref="C23:AC23"/>
    <mergeCell ref="B1:AD1"/>
    <mergeCell ref="B3:AD3"/>
    <mergeCell ref="B5:AD5"/>
    <mergeCell ref="B7:AD7"/>
    <mergeCell ref="AA9:AD9"/>
    <mergeCell ref="B10:L10"/>
    <mergeCell ref="N10:O10"/>
    <mergeCell ref="C13:K13"/>
    <mergeCell ref="O13:AC13"/>
    <mergeCell ref="C16:AC16"/>
    <mergeCell ref="C19:AC19"/>
    <mergeCell ref="C21:AC21"/>
  </mergeCells>
  <dataValidations count="1">
    <dataValidation type="list" allowBlank="1" showInputMessage="1" showErrorMessage="1" sqref="B10:L10" xr:uid="{C60CE7EE-907C-4A79-A238-26DD11B484B3}">
      <formula1>$AH$3:$AH$35</formula1>
    </dataValidation>
  </dataValidations>
  <hyperlinks>
    <hyperlink ref="AA9:AD9" location="Índice!B11" display="Índice" xr:uid="{6BC302B8-FFE2-47F1-97CC-3122D139CA29}"/>
  </hyperlinks>
  <pageMargins left="0.70866141732283472" right="0.70866141732283472" top="0.74803149606299213" bottom="0.74803149606299213" header="0.31496062992125984" footer="0.31496062992125984"/>
  <pageSetup scale="75" orientation="portrait" r:id="rId1"/>
  <headerFooter>
    <oddHeader>&amp;C Módulo 1 Sección XI
Presentación</oddHeader>
    <oddFooter>&amp;LCenso Nacional de Gobiernos Estatales 2023&amp;R&amp;P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0A732-4D0D-408A-B401-769517E0DA3E}">
  <sheetPr codeName="Hoja3"/>
  <dimension ref="A1:AF57"/>
  <sheetViews>
    <sheetView showGridLines="0" zoomScaleNormal="100" workbookViewId="0">
      <selection activeCell="B1" sqref="B1:AD1"/>
    </sheetView>
  </sheetViews>
  <sheetFormatPr defaultColWidth="0" defaultRowHeight="16.5" customHeight="1" zeroHeight="1"/>
  <cols>
    <col min="1" max="1" width="5.7109375" style="6" customWidth="1"/>
    <col min="2" max="30" width="3.7109375" style="6" customWidth="1"/>
    <col min="31" max="31" width="5.7109375" style="6" customWidth="1"/>
    <col min="32" max="32" width="0" style="126" hidden="1" customWidth="1"/>
    <col min="33" max="16384" width="3.7109375" style="6" hidden="1"/>
  </cols>
  <sheetData>
    <row r="1" spans="2:30" ht="173.25" customHeight="1">
      <c r="B1" s="148" t="s">
        <v>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row>
    <row r="2" spans="2:30" ht="15" customHeight="1">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row>
    <row r="3" spans="2:30" ht="45" customHeight="1">
      <c r="B3" s="150" t="s">
        <v>1</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row>
    <row r="4" spans="2:30" ht="15" customHeight="1">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row>
    <row r="5" spans="2:30" ht="45" customHeight="1">
      <c r="B5" s="152" t="s">
        <v>2</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row>
    <row r="6" spans="2:30" ht="15" customHeight="1">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row>
    <row r="7" spans="2:30" ht="60" customHeight="1">
      <c r="B7" s="174" t="s">
        <v>4946</v>
      </c>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row>
    <row r="8" spans="2:30" ht="15" customHeight="1">
      <c r="B8" s="7"/>
      <c r="C8" s="44"/>
      <c r="D8" s="44"/>
      <c r="E8" s="44"/>
      <c r="F8" s="44"/>
      <c r="G8" s="44"/>
      <c r="H8" s="44"/>
      <c r="I8" s="44"/>
      <c r="J8" s="44"/>
      <c r="K8" s="44"/>
      <c r="L8" s="44"/>
      <c r="M8" s="44"/>
      <c r="N8" s="7"/>
      <c r="O8" s="44"/>
      <c r="P8" s="44"/>
      <c r="Q8" s="44"/>
      <c r="R8" s="44"/>
      <c r="S8" s="44"/>
      <c r="T8" s="44"/>
      <c r="U8" s="44"/>
      <c r="V8" s="44"/>
      <c r="W8" s="44"/>
      <c r="X8" s="44"/>
      <c r="Y8" s="44"/>
      <c r="Z8" s="44"/>
      <c r="AA8" s="44"/>
      <c r="AB8" s="44"/>
      <c r="AC8" s="44"/>
      <c r="AD8" s="44"/>
    </row>
    <row r="9" spans="2:30" ht="15" customHeight="1" thickBot="1">
      <c r="B9" s="7" t="s">
        <v>4</v>
      </c>
      <c r="C9" s="91"/>
      <c r="D9" s="91"/>
      <c r="E9" s="91"/>
      <c r="F9" s="91"/>
      <c r="G9" s="91"/>
      <c r="H9" s="91"/>
      <c r="I9" s="91"/>
      <c r="J9" s="91"/>
      <c r="K9" s="91"/>
      <c r="L9" s="91"/>
      <c r="M9" s="91"/>
      <c r="N9" s="7" t="s">
        <v>5</v>
      </c>
      <c r="O9" s="91"/>
      <c r="P9" s="44"/>
      <c r="Q9" s="44"/>
      <c r="R9" s="44"/>
      <c r="S9" s="44"/>
      <c r="T9" s="44"/>
      <c r="U9" s="44"/>
      <c r="V9" s="44"/>
      <c r="W9" s="44"/>
      <c r="X9" s="44"/>
      <c r="Y9" s="44"/>
      <c r="Z9" s="44"/>
      <c r="AA9" s="175" t="s">
        <v>3</v>
      </c>
      <c r="AB9" s="175"/>
      <c r="AC9" s="175"/>
      <c r="AD9" s="175"/>
    </row>
    <row r="10" spans="2:30" ht="15" customHeight="1" thickBot="1">
      <c r="B10" s="153" t="str">
        <f>IF(Presentación!$B$10="","",Presentación!$B$10)</f>
        <v/>
      </c>
      <c r="C10" s="154"/>
      <c r="D10" s="154"/>
      <c r="E10" s="154"/>
      <c r="F10" s="154"/>
      <c r="G10" s="154"/>
      <c r="H10" s="154"/>
      <c r="I10" s="154"/>
      <c r="J10" s="154"/>
      <c r="K10" s="154"/>
      <c r="L10" s="155"/>
      <c r="M10" s="44"/>
      <c r="N10" s="153" t="str">
        <f>IF(Presentación!$N$10="","",Presentación!$N$10)</f>
        <v/>
      </c>
      <c r="O10" s="155"/>
      <c r="P10" s="16"/>
      <c r="Q10" s="16"/>
      <c r="R10" s="16"/>
      <c r="S10" s="16"/>
      <c r="T10" s="16"/>
      <c r="U10" s="16"/>
      <c r="V10" s="16"/>
      <c r="W10" s="16"/>
      <c r="X10" s="16"/>
      <c r="Y10" s="16"/>
      <c r="Z10" s="16"/>
      <c r="AA10" s="16"/>
      <c r="AB10" s="16"/>
      <c r="AC10" s="16"/>
      <c r="AD10" s="16"/>
    </row>
    <row r="11" spans="2:30" ht="15" customHeight="1" thickBot="1"/>
    <row r="12" spans="2:30" ht="15" customHeight="1" thickBot="1">
      <c r="B12" s="176" t="s">
        <v>4947</v>
      </c>
      <c r="C12" s="177"/>
      <c r="D12" s="177"/>
      <c r="E12" s="177"/>
      <c r="F12" s="177"/>
      <c r="G12" s="177"/>
      <c r="H12" s="177"/>
      <c r="I12" s="177"/>
      <c r="J12" s="177"/>
      <c r="K12" s="177"/>
      <c r="L12" s="177"/>
      <c r="M12" s="177"/>
      <c r="N12" s="177"/>
      <c r="O12" s="177"/>
      <c r="P12" s="177"/>
      <c r="Q12" s="177"/>
      <c r="R12" s="178"/>
      <c r="S12" s="2"/>
      <c r="T12" s="176" t="s">
        <v>4948</v>
      </c>
      <c r="U12" s="177"/>
      <c r="V12" s="177"/>
      <c r="W12" s="177"/>
      <c r="X12" s="177"/>
      <c r="Y12" s="177"/>
      <c r="Z12" s="177"/>
      <c r="AA12" s="177"/>
      <c r="AB12" s="177"/>
      <c r="AC12" s="177"/>
      <c r="AD12" s="178"/>
    </row>
    <row r="13" spans="2:30" ht="48" customHeight="1" thickBot="1">
      <c r="B13" s="17"/>
      <c r="C13" s="179" t="s">
        <v>4949</v>
      </c>
      <c r="D13" s="179"/>
      <c r="E13" s="179"/>
      <c r="F13" s="179"/>
      <c r="G13" s="179"/>
      <c r="H13" s="179"/>
      <c r="I13" s="179"/>
      <c r="J13" s="179"/>
      <c r="K13" s="179"/>
      <c r="L13" s="179"/>
      <c r="M13" s="179"/>
      <c r="N13" s="179"/>
      <c r="O13" s="179"/>
      <c r="P13" s="179"/>
      <c r="Q13" s="179"/>
      <c r="R13" s="18"/>
      <c r="S13" s="2"/>
      <c r="T13" s="180" t="s">
        <v>4950</v>
      </c>
      <c r="U13" s="181"/>
      <c r="V13" s="181"/>
      <c r="W13" s="181"/>
      <c r="X13" s="181"/>
      <c r="Y13" s="181"/>
      <c r="Z13" s="181"/>
      <c r="AA13" s="181"/>
      <c r="AB13" s="181"/>
      <c r="AC13" s="181"/>
      <c r="AD13" s="182"/>
    </row>
    <row r="14" spans="2:30" ht="15" customHeight="1">
      <c r="B14" s="19"/>
      <c r="C14" s="20"/>
      <c r="D14" s="20"/>
      <c r="E14" s="20"/>
      <c r="F14" s="20"/>
      <c r="G14" s="20"/>
      <c r="H14" s="20"/>
      <c r="I14" s="20"/>
      <c r="J14" s="20"/>
      <c r="K14" s="20"/>
      <c r="L14" s="20"/>
      <c r="M14" s="20"/>
      <c r="N14" s="20"/>
      <c r="O14" s="20"/>
      <c r="P14" s="20"/>
      <c r="Q14" s="20"/>
      <c r="R14" s="21"/>
      <c r="S14" s="2"/>
      <c r="T14" s="22"/>
      <c r="U14" s="2"/>
      <c r="V14" s="2"/>
      <c r="W14"/>
      <c r="X14"/>
      <c r="Y14"/>
      <c r="Z14"/>
      <c r="AA14"/>
      <c r="AB14" s="2"/>
      <c r="AC14" s="2"/>
      <c r="AD14" s="23"/>
    </row>
    <row r="15" spans="2:30" ht="15" customHeight="1">
      <c r="B15" s="22"/>
      <c r="C15" s="13" t="s">
        <v>4951</v>
      </c>
      <c r="D15" s="1"/>
      <c r="E15" s="1"/>
      <c r="F15" s="1"/>
      <c r="G15" s="1"/>
      <c r="H15" s="24"/>
      <c r="I15" s="24"/>
      <c r="J15" s="24"/>
      <c r="K15" s="24"/>
      <c r="L15" s="24"/>
      <c r="M15" s="183"/>
      <c r="N15" s="183"/>
      <c r="O15" s="183"/>
      <c r="P15" s="183"/>
      <c r="Q15" s="183"/>
      <c r="R15" s="23"/>
      <c r="S15" s="2"/>
      <c r="T15" s="22"/>
      <c r="U15" s="184" t="s">
        <v>4952</v>
      </c>
      <c r="V15" s="185"/>
      <c r="W15" s="185"/>
      <c r="X15" s="185"/>
      <c r="Y15" s="185"/>
      <c r="Z15" s="185"/>
      <c r="AA15" s="185"/>
      <c r="AB15" s="185"/>
      <c r="AC15" s="186"/>
      <c r="AD15" s="23"/>
    </row>
    <row r="16" spans="2:30" ht="15" customHeight="1">
      <c r="B16" s="22"/>
      <c r="C16" s="13" t="s">
        <v>4953</v>
      </c>
      <c r="D16" s="1"/>
      <c r="E16" s="1"/>
      <c r="F16" s="183"/>
      <c r="G16" s="183"/>
      <c r="H16" s="183"/>
      <c r="I16" s="183"/>
      <c r="J16" s="183"/>
      <c r="K16" s="183"/>
      <c r="L16" s="183"/>
      <c r="M16" s="183"/>
      <c r="N16" s="183"/>
      <c r="O16" s="183"/>
      <c r="P16" s="183"/>
      <c r="Q16" s="183"/>
      <c r="R16" s="23"/>
      <c r="S16" s="2"/>
      <c r="T16" s="22"/>
      <c r="U16" s="187"/>
      <c r="V16" s="187"/>
      <c r="W16" s="187"/>
      <c r="X16" s="187"/>
      <c r="Y16" s="187"/>
      <c r="Z16" s="187"/>
      <c r="AA16" s="187"/>
      <c r="AB16" s="187"/>
      <c r="AC16" s="187"/>
      <c r="AD16" s="23"/>
    </row>
    <row r="17" spans="2:30" ht="15" customHeight="1">
      <c r="B17" s="22"/>
      <c r="C17" s="13" t="s">
        <v>4954</v>
      </c>
      <c r="D17" s="1"/>
      <c r="E17" s="1"/>
      <c r="F17" s="1"/>
      <c r="G17" s="188"/>
      <c r="H17" s="188"/>
      <c r="I17" s="188"/>
      <c r="J17" s="188"/>
      <c r="K17" s="188"/>
      <c r="L17" s="188"/>
      <c r="M17" s="188"/>
      <c r="N17" s="188"/>
      <c r="O17" s="188"/>
      <c r="P17" s="188"/>
      <c r="Q17" s="188"/>
      <c r="R17" s="23"/>
      <c r="S17" s="2"/>
      <c r="T17" s="22"/>
      <c r="U17" s="187"/>
      <c r="V17" s="187"/>
      <c r="W17" s="187"/>
      <c r="X17" s="187"/>
      <c r="Y17" s="187"/>
      <c r="Z17" s="187"/>
      <c r="AA17" s="187"/>
      <c r="AB17" s="187"/>
      <c r="AC17" s="187"/>
      <c r="AD17" s="23"/>
    </row>
    <row r="18" spans="2:30" ht="15" customHeight="1">
      <c r="B18" s="22"/>
      <c r="C18" s="13" t="s">
        <v>4955</v>
      </c>
      <c r="D18" s="1"/>
      <c r="E18" s="1"/>
      <c r="F18" s="1"/>
      <c r="G18" s="1"/>
      <c r="H18" s="188"/>
      <c r="I18" s="188"/>
      <c r="J18" s="188"/>
      <c r="K18" s="188"/>
      <c r="L18" s="188"/>
      <c r="M18" s="188"/>
      <c r="N18" s="188"/>
      <c r="O18" s="188"/>
      <c r="P18" s="188"/>
      <c r="Q18" s="188"/>
      <c r="R18" s="23"/>
      <c r="S18" s="2"/>
      <c r="T18" s="22"/>
      <c r="U18" s="187"/>
      <c r="V18" s="187"/>
      <c r="W18" s="187"/>
      <c r="X18" s="187"/>
      <c r="Y18" s="187"/>
      <c r="Z18" s="187"/>
      <c r="AA18" s="187"/>
      <c r="AB18" s="187"/>
      <c r="AC18" s="187"/>
      <c r="AD18" s="23"/>
    </row>
    <row r="19" spans="2:30" ht="15" customHeight="1">
      <c r="B19" s="22"/>
      <c r="C19" s="13" t="s">
        <v>4956</v>
      </c>
      <c r="D19" s="1"/>
      <c r="E19" s="1"/>
      <c r="F19" s="1"/>
      <c r="G19" s="1"/>
      <c r="H19" s="188"/>
      <c r="I19" s="188"/>
      <c r="J19" s="188"/>
      <c r="K19" s="188"/>
      <c r="L19" s="188"/>
      <c r="M19" s="188"/>
      <c r="N19" s="188"/>
      <c r="O19" s="188"/>
      <c r="P19" s="188"/>
      <c r="Q19" s="188"/>
      <c r="R19" s="23"/>
      <c r="S19" s="2"/>
      <c r="T19" s="22"/>
      <c r="U19" s="187"/>
      <c r="V19" s="187"/>
      <c r="W19" s="187"/>
      <c r="X19" s="187"/>
      <c r="Y19" s="187"/>
      <c r="Z19" s="187"/>
      <c r="AA19" s="187"/>
      <c r="AB19" s="187"/>
      <c r="AC19" s="187"/>
      <c r="AD19" s="23"/>
    </row>
    <row r="20" spans="2:30" ht="15" customHeight="1">
      <c r="B20" s="22"/>
      <c r="C20" s="13" t="s">
        <v>3687</v>
      </c>
      <c r="D20" s="1"/>
      <c r="E20" s="183"/>
      <c r="F20" s="183"/>
      <c r="G20" s="183"/>
      <c r="H20" s="183"/>
      <c r="I20" s="183"/>
      <c r="J20" s="183"/>
      <c r="K20" s="183"/>
      <c r="L20" s="183"/>
      <c r="M20" s="183"/>
      <c r="N20" s="183"/>
      <c r="O20" s="183"/>
      <c r="P20" s="183"/>
      <c r="Q20" s="183"/>
      <c r="R20" s="23"/>
      <c r="S20" s="2"/>
      <c r="T20" s="22"/>
      <c r="U20" s="187"/>
      <c r="V20" s="187"/>
      <c r="W20" s="187"/>
      <c r="X20" s="187"/>
      <c r="Y20" s="187"/>
      <c r="Z20" s="187"/>
      <c r="AA20" s="187"/>
      <c r="AB20" s="187"/>
      <c r="AC20" s="187"/>
      <c r="AD20" s="23"/>
    </row>
    <row r="21" spans="2:30" ht="15" customHeight="1">
      <c r="B21" s="22"/>
      <c r="C21" s="13" t="s">
        <v>3712</v>
      </c>
      <c r="D21" s="1"/>
      <c r="E21" s="1"/>
      <c r="F21" s="188"/>
      <c r="G21" s="188"/>
      <c r="H21" s="188"/>
      <c r="I21" s="188"/>
      <c r="J21" s="188"/>
      <c r="K21" s="188"/>
      <c r="L21" s="188"/>
      <c r="M21" s="188"/>
      <c r="N21" s="188"/>
      <c r="O21" s="188"/>
      <c r="P21" s="188"/>
      <c r="Q21" s="188"/>
      <c r="R21" s="23"/>
      <c r="S21" s="2"/>
      <c r="T21" s="22"/>
      <c r="U21" s="187"/>
      <c r="V21" s="187"/>
      <c r="W21" s="187"/>
      <c r="X21" s="187"/>
      <c r="Y21" s="187"/>
      <c r="Z21" s="187"/>
      <c r="AA21" s="187"/>
      <c r="AB21" s="187"/>
      <c r="AC21" s="187"/>
      <c r="AD21" s="23"/>
    </row>
    <row r="22" spans="2:30" ht="15" customHeight="1">
      <c r="B22" s="22"/>
      <c r="C22" s="13" t="s">
        <v>3700</v>
      </c>
      <c r="D22" s="1"/>
      <c r="E22" s="1"/>
      <c r="F22" s="25"/>
      <c r="G22" s="25"/>
      <c r="H22" s="188"/>
      <c r="I22" s="188"/>
      <c r="J22" s="188"/>
      <c r="K22" s="188"/>
      <c r="L22" s="188"/>
      <c r="M22" s="188"/>
      <c r="N22" s="188"/>
      <c r="O22" s="188"/>
      <c r="P22" s="188"/>
      <c r="Q22" s="188"/>
      <c r="R22" s="23"/>
      <c r="S22" s="2"/>
      <c r="T22" s="22"/>
      <c r="U22" s="187"/>
      <c r="V22" s="187"/>
      <c r="W22" s="187"/>
      <c r="X22" s="187"/>
      <c r="Y22" s="187"/>
      <c r="Z22" s="187"/>
      <c r="AA22" s="187"/>
      <c r="AB22" s="187"/>
      <c r="AC22" s="187"/>
      <c r="AD22" s="23"/>
    </row>
    <row r="23" spans="2:30" ht="15" customHeight="1" thickBot="1">
      <c r="B23" s="26"/>
      <c r="C23" s="27"/>
      <c r="D23" s="27"/>
      <c r="E23" s="27"/>
      <c r="F23" s="27"/>
      <c r="G23" s="27"/>
      <c r="H23" s="27"/>
      <c r="I23" s="27"/>
      <c r="J23" s="27"/>
      <c r="K23" s="27"/>
      <c r="L23" s="27"/>
      <c r="M23" s="27"/>
      <c r="N23" s="27"/>
      <c r="O23" s="27"/>
      <c r="P23" s="27"/>
      <c r="Q23" s="27"/>
      <c r="R23" s="28"/>
      <c r="S23" s="2"/>
      <c r="T23" s="26"/>
      <c r="U23" s="27"/>
      <c r="V23" s="27"/>
      <c r="W23" s="27"/>
      <c r="X23" s="27"/>
      <c r="Y23" s="27"/>
      <c r="Z23" s="27"/>
      <c r="AA23" s="27"/>
      <c r="AB23" s="27"/>
      <c r="AC23" s="27"/>
      <c r="AD23" s="28"/>
    </row>
    <row r="24" spans="2:30" ht="15" customHeight="1" thickBot="1">
      <c r="B24"/>
      <c r="C24"/>
      <c r="D24"/>
      <c r="E24"/>
      <c r="F24"/>
      <c r="G24"/>
      <c r="H24"/>
      <c r="I24"/>
      <c r="J24"/>
      <c r="K24"/>
      <c r="L24"/>
      <c r="M24"/>
      <c r="N24"/>
      <c r="O24"/>
      <c r="P24"/>
      <c r="Q24"/>
      <c r="R24"/>
      <c r="S24"/>
      <c r="T24"/>
      <c r="U24"/>
      <c r="V24"/>
      <c r="W24"/>
      <c r="X24"/>
      <c r="Y24"/>
      <c r="Z24"/>
      <c r="AA24"/>
      <c r="AB24"/>
      <c r="AC24"/>
      <c r="AD24"/>
    </row>
    <row r="25" spans="2:30" ht="15" customHeight="1" thickBot="1">
      <c r="B25" s="176" t="s">
        <v>4957</v>
      </c>
      <c r="C25" s="177"/>
      <c r="D25" s="177"/>
      <c r="E25" s="177"/>
      <c r="F25" s="177"/>
      <c r="G25" s="177"/>
      <c r="H25" s="177"/>
      <c r="I25" s="177"/>
      <c r="J25" s="177"/>
      <c r="K25" s="177"/>
      <c r="L25" s="177"/>
      <c r="M25" s="177"/>
      <c r="N25" s="177"/>
      <c r="O25" s="177"/>
      <c r="P25" s="177"/>
      <c r="Q25" s="177"/>
      <c r="R25" s="178"/>
      <c r="S25" s="2"/>
      <c r="T25" s="176" t="s">
        <v>4948</v>
      </c>
      <c r="U25" s="177"/>
      <c r="V25" s="177"/>
      <c r="W25" s="177"/>
      <c r="X25" s="177"/>
      <c r="Y25" s="177"/>
      <c r="Z25" s="177"/>
      <c r="AA25" s="177"/>
      <c r="AB25" s="177"/>
      <c r="AC25" s="177"/>
      <c r="AD25" s="178"/>
    </row>
    <row r="26" spans="2:30" ht="60" customHeight="1" thickBot="1">
      <c r="B26" s="17"/>
      <c r="C26" s="179" t="s">
        <v>4958</v>
      </c>
      <c r="D26" s="179"/>
      <c r="E26" s="179"/>
      <c r="F26" s="179"/>
      <c r="G26" s="179"/>
      <c r="H26" s="179"/>
      <c r="I26" s="179"/>
      <c r="J26" s="179"/>
      <c r="K26" s="179"/>
      <c r="L26" s="179"/>
      <c r="M26" s="179"/>
      <c r="N26" s="179"/>
      <c r="O26" s="179"/>
      <c r="P26" s="179"/>
      <c r="Q26" s="179"/>
      <c r="R26" s="18"/>
      <c r="S26" s="2"/>
      <c r="T26" s="180" t="s">
        <v>4950</v>
      </c>
      <c r="U26" s="181"/>
      <c r="V26" s="181"/>
      <c r="W26" s="181"/>
      <c r="X26" s="181"/>
      <c r="Y26" s="181"/>
      <c r="Z26" s="181"/>
      <c r="AA26" s="181"/>
      <c r="AB26" s="181"/>
      <c r="AC26" s="181"/>
      <c r="AD26" s="182"/>
    </row>
    <row r="27" spans="2:30" ht="15" customHeight="1">
      <c r="B27" s="19"/>
      <c r="C27" s="20"/>
      <c r="D27" s="20"/>
      <c r="E27" s="20"/>
      <c r="F27" s="20"/>
      <c r="G27" s="20"/>
      <c r="H27" s="20"/>
      <c r="I27" s="20"/>
      <c r="J27" s="20"/>
      <c r="K27" s="20"/>
      <c r="L27" s="20"/>
      <c r="M27" s="20"/>
      <c r="N27" s="20"/>
      <c r="O27" s="20"/>
      <c r="P27" s="20"/>
      <c r="Q27" s="20"/>
      <c r="R27" s="21"/>
      <c r="S27" s="2"/>
      <c r="T27" s="22"/>
      <c r="U27" s="2"/>
      <c r="V27" s="2"/>
      <c r="W27"/>
      <c r="X27"/>
      <c r="Y27"/>
      <c r="Z27"/>
      <c r="AA27"/>
      <c r="AB27" s="2"/>
      <c r="AC27" s="2"/>
      <c r="AD27" s="23"/>
    </row>
    <row r="28" spans="2:30" ht="15" customHeight="1">
      <c r="B28" s="22"/>
      <c r="C28" s="13" t="s">
        <v>4951</v>
      </c>
      <c r="D28" s="1"/>
      <c r="E28" s="1"/>
      <c r="F28" s="1"/>
      <c r="G28" s="1"/>
      <c r="H28" s="24"/>
      <c r="I28" s="24"/>
      <c r="J28" s="24"/>
      <c r="K28" s="24"/>
      <c r="L28" s="24"/>
      <c r="M28" s="183"/>
      <c r="N28" s="183"/>
      <c r="O28" s="183"/>
      <c r="P28" s="183"/>
      <c r="Q28" s="183"/>
      <c r="R28" s="23"/>
      <c r="S28" s="2"/>
      <c r="T28" s="22"/>
      <c r="U28" s="184" t="s">
        <v>4952</v>
      </c>
      <c r="V28" s="185"/>
      <c r="W28" s="185"/>
      <c r="X28" s="185"/>
      <c r="Y28" s="185"/>
      <c r="Z28" s="185"/>
      <c r="AA28" s="185"/>
      <c r="AB28" s="185"/>
      <c r="AC28" s="186"/>
      <c r="AD28" s="23"/>
    </row>
    <row r="29" spans="2:30" ht="15" customHeight="1">
      <c r="B29" s="22"/>
      <c r="C29" s="13" t="s">
        <v>4953</v>
      </c>
      <c r="D29" s="1"/>
      <c r="E29" s="1"/>
      <c r="F29" s="183"/>
      <c r="G29" s="183"/>
      <c r="H29" s="183"/>
      <c r="I29" s="183"/>
      <c r="J29" s="183"/>
      <c r="K29" s="183"/>
      <c r="L29" s="183"/>
      <c r="M29" s="183"/>
      <c r="N29" s="183"/>
      <c r="O29" s="183"/>
      <c r="P29" s="183"/>
      <c r="Q29" s="183"/>
      <c r="R29" s="23"/>
      <c r="S29" s="2"/>
      <c r="T29" s="22"/>
      <c r="U29" s="187"/>
      <c r="V29" s="187"/>
      <c r="W29" s="187"/>
      <c r="X29" s="187"/>
      <c r="Y29" s="187"/>
      <c r="Z29" s="187"/>
      <c r="AA29" s="187"/>
      <c r="AB29" s="187"/>
      <c r="AC29" s="187"/>
      <c r="AD29" s="23"/>
    </row>
    <row r="30" spans="2:30" ht="15" customHeight="1">
      <c r="B30" s="22"/>
      <c r="C30" s="13" t="s">
        <v>4954</v>
      </c>
      <c r="D30" s="1"/>
      <c r="E30" s="1"/>
      <c r="F30" s="1"/>
      <c r="G30" s="188"/>
      <c r="H30" s="188"/>
      <c r="I30" s="188"/>
      <c r="J30" s="188"/>
      <c r="K30" s="188"/>
      <c r="L30" s="188"/>
      <c r="M30" s="188"/>
      <c r="N30" s="188"/>
      <c r="O30" s="188"/>
      <c r="P30" s="188"/>
      <c r="Q30" s="188"/>
      <c r="R30" s="23"/>
      <c r="S30" s="2"/>
      <c r="T30" s="22"/>
      <c r="U30" s="187"/>
      <c r="V30" s="187"/>
      <c r="W30" s="187"/>
      <c r="X30" s="187"/>
      <c r="Y30" s="187"/>
      <c r="Z30" s="187"/>
      <c r="AA30" s="187"/>
      <c r="AB30" s="187"/>
      <c r="AC30" s="187"/>
      <c r="AD30" s="23"/>
    </row>
    <row r="31" spans="2:30" ht="15" customHeight="1">
      <c r="B31" s="22"/>
      <c r="C31" s="13" t="s">
        <v>4955</v>
      </c>
      <c r="D31" s="1"/>
      <c r="E31" s="1"/>
      <c r="F31" s="1"/>
      <c r="G31" s="1"/>
      <c r="H31" s="188"/>
      <c r="I31" s="188"/>
      <c r="J31" s="188"/>
      <c r="K31" s="188"/>
      <c r="L31" s="188"/>
      <c r="M31" s="188"/>
      <c r="N31" s="188"/>
      <c r="O31" s="188"/>
      <c r="P31" s="188"/>
      <c r="Q31" s="188"/>
      <c r="R31" s="23"/>
      <c r="S31" s="2"/>
      <c r="T31" s="22"/>
      <c r="U31" s="187"/>
      <c r="V31" s="187"/>
      <c r="W31" s="187"/>
      <c r="X31" s="187"/>
      <c r="Y31" s="187"/>
      <c r="Z31" s="187"/>
      <c r="AA31" s="187"/>
      <c r="AB31" s="187"/>
      <c r="AC31" s="187"/>
      <c r="AD31" s="23"/>
    </row>
    <row r="32" spans="2:30" ht="15" customHeight="1">
      <c r="B32" s="22"/>
      <c r="C32" s="13" t="s">
        <v>4956</v>
      </c>
      <c r="D32" s="1"/>
      <c r="E32" s="1"/>
      <c r="F32" s="1"/>
      <c r="G32" s="1"/>
      <c r="H32" s="188"/>
      <c r="I32" s="188"/>
      <c r="J32" s="188"/>
      <c r="K32" s="188"/>
      <c r="L32" s="188"/>
      <c r="M32" s="188"/>
      <c r="N32" s="188"/>
      <c r="O32" s="188"/>
      <c r="P32" s="188"/>
      <c r="Q32" s="188"/>
      <c r="R32" s="23"/>
      <c r="S32" s="2"/>
      <c r="T32" s="22"/>
      <c r="U32" s="187"/>
      <c r="V32" s="187"/>
      <c r="W32" s="187"/>
      <c r="X32" s="187"/>
      <c r="Y32" s="187"/>
      <c r="Z32" s="187"/>
      <c r="AA32" s="187"/>
      <c r="AB32" s="187"/>
      <c r="AC32" s="187"/>
      <c r="AD32" s="23"/>
    </row>
    <row r="33" spans="2:30" ht="15" customHeight="1">
      <c r="B33" s="22"/>
      <c r="C33" s="13" t="s">
        <v>3687</v>
      </c>
      <c r="D33" s="1"/>
      <c r="E33" s="183"/>
      <c r="F33" s="183"/>
      <c r="G33" s="183"/>
      <c r="H33" s="183"/>
      <c r="I33" s="183"/>
      <c r="J33" s="183"/>
      <c r="K33" s="183"/>
      <c r="L33" s="183"/>
      <c r="M33" s="183"/>
      <c r="N33" s="183"/>
      <c r="O33" s="183"/>
      <c r="P33" s="183"/>
      <c r="Q33" s="183"/>
      <c r="R33" s="23"/>
      <c r="S33" s="2"/>
      <c r="T33" s="22"/>
      <c r="U33" s="187"/>
      <c r="V33" s="187"/>
      <c r="W33" s="187"/>
      <c r="X33" s="187"/>
      <c r="Y33" s="187"/>
      <c r="Z33" s="187"/>
      <c r="AA33" s="187"/>
      <c r="AB33" s="187"/>
      <c r="AC33" s="187"/>
      <c r="AD33" s="23"/>
    </row>
    <row r="34" spans="2:30" ht="15" customHeight="1">
      <c r="B34" s="22"/>
      <c r="C34" s="13" t="s">
        <v>3712</v>
      </c>
      <c r="D34" s="1"/>
      <c r="E34" s="1"/>
      <c r="F34" s="188"/>
      <c r="G34" s="188"/>
      <c r="H34" s="188"/>
      <c r="I34" s="188"/>
      <c r="J34" s="188"/>
      <c r="K34" s="188"/>
      <c r="L34" s="188"/>
      <c r="M34" s="188"/>
      <c r="N34" s="188"/>
      <c r="O34" s="188"/>
      <c r="P34" s="188"/>
      <c r="Q34" s="188"/>
      <c r="R34" s="23"/>
      <c r="S34" s="2"/>
      <c r="T34" s="22"/>
      <c r="U34" s="187"/>
      <c r="V34" s="187"/>
      <c r="W34" s="187"/>
      <c r="X34" s="187"/>
      <c r="Y34" s="187"/>
      <c r="Z34" s="187"/>
      <c r="AA34" s="187"/>
      <c r="AB34" s="187"/>
      <c r="AC34" s="187"/>
      <c r="AD34" s="23"/>
    </row>
    <row r="35" spans="2:30" ht="15" customHeight="1">
      <c r="B35" s="22"/>
      <c r="C35" s="13" t="s">
        <v>3700</v>
      </c>
      <c r="D35" s="1"/>
      <c r="E35" s="1"/>
      <c r="F35" s="25"/>
      <c r="G35" s="25"/>
      <c r="H35" s="188"/>
      <c r="I35" s="188"/>
      <c r="J35" s="188"/>
      <c r="K35" s="188"/>
      <c r="L35" s="188"/>
      <c r="M35" s="188"/>
      <c r="N35" s="188"/>
      <c r="O35" s="188"/>
      <c r="P35" s="188"/>
      <c r="Q35" s="188"/>
      <c r="R35" s="23"/>
      <c r="S35" s="2"/>
      <c r="T35" s="22"/>
      <c r="U35" s="187"/>
      <c r="V35" s="187"/>
      <c r="W35" s="187"/>
      <c r="X35" s="187"/>
      <c r="Y35" s="187"/>
      <c r="Z35" s="187"/>
      <c r="AA35" s="187"/>
      <c r="AB35" s="187"/>
      <c r="AC35" s="187"/>
      <c r="AD35" s="23"/>
    </row>
    <row r="36" spans="2:30" ht="15" customHeight="1" thickBot="1">
      <c r="B36" s="26"/>
      <c r="C36" s="27"/>
      <c r="D36" s="27"/>
      <c r="E36" s="27"/>
      <c r="F36" s="27"/>
      <c r="G36" s="27"/>
      <c r="H36" s="27"/>
      <c r="I36" s="27"/>
      <c r="J36" s="27"/>
      <c r="K36" s="27"/>
      <c r="L36" s="27"/>
      <c r="M36" s="27"/>
      <c r="N36" s="27"/>
      <c r="O36" s="27"/>
      <c r="P36" s="27"/>
      <c r="Q36" s="27"/>
      <c r="R36" s="28"/>
      <c r="S36" s="2"/>
      <c r="T36" s="26"/>
      <c r="U36" s="27"/>
      <c r="V36" s="27"/>
      <c r="W36" s="27"/>
      <c r="X36" s="27"/>
      <c r="Y36" s="27"/>
      <c r="Z36" s="27"/>
      <c r="AA36" s="27"/>
      <c r="AB36" s="27"/>
      <c r="AC36" s="27"/>
      <c r="AD36" s="28"/>
    </row>
    <row r="37" spans="2:30" ht="15" customHeight="1" thickBot="1">
      <c r="B37"/>
      <c r="C37"/>
      <c r="D37"/>
      <c r="E37"/>
      <c r="F37"/>
      <c r="G37"/>
      <c r="H37"/>
      <c r="I37"/>
      <c r="J37"/>
      <c r="K37"/>
      <c r="L37"/>
      <c r="M37"/>
      <c r="N37"/>
      <c r="O37"/>
      <c r="P37"/>
      <c r="Q37"/>
      <c r="R37"/>
      <c r="S37"/>
      <c r="T37"/>
      <c r="U37"/>
      <c r="V37"/>
      <c r="W37"/>
      <c r="X37"/>
      <c r="Y37"/>
      <c r="Z37"/>
      <c r="AA37"/>
      <c r="AB37"/>
      <c r="AC37"/>
      <c r="AD37"/>
    </row>
    <row r="38" spans="2:30" ht="15" customHeight="1" thickBot="1">
      <c r="B38" s="176" t="s">
        <v>4959</v>
      </c>
      <c r="C38" s="177"/>
      <c r="D38" s="177"/>
      <c r="E38" s="177"/>
      <c r="F38" s="177"/>
      <c r="G38" s="177"/>
      <c r="H38" s="177"/>
      <c r="I38" s="177"/>
      <c r="J38" s="177"/>
      <c r="K38" s="177"/>
      <c r="L38" s="177"/>
      <c r="M38" s="177"/>
      <c r="N38" s="177"/>
      <c r="O38" s="177"/>
      <c r="P38" s="177"/>
      <c r="Q38" s="177"/>
      <c r="R38" s="178"/>
      <c r="S38" s="2"/>
      <c r="T38" s="176" t="s">
        <v>4948</v>
      </c>
      <c r="U38" s="177"/>
      <c r="V38" s="177"/>
      <c r="W38" s="177"/>
      <c r="X38" s="177"/>
      <c r="Y38" s="177"/>
      <c r="Z38" s="177"/>
      <c r="AA38" s="177"/>
      <c r="AB38" s="177"/>
      <c r="AC38" s="177"/>
      <c r="AD38" s="178"/>
    </row>
    <row r="39" spans="2:30" ht="72" customHeight="1" thickBot="1">
      <c r="B39" s="17"/>
      <c r="C39" s="189" t="s">
        <v>4960</v>
      </c>
      <c r="D39" s="189"/>
      <c r="E39" s="189"/>
      <c r="F39" s="189"/>
      <c r="G39" s="189"/>
      <c r="H39" s="189"/>
      <c r="I39" s="189"/>
      <c r="J39" s="189"/>
      <c r="K39" s="189"/>
      <c r="L39" s="189"/>
      <c r="M39" s="189"/>
      <c r="N39" s="189"/>
      <c r="O39" s="189"/>
      <c r="P39" s="189"/>
      <c r="Q39" s="189"/>
      <c r="R39" s="18"/>
      <c r="S39" s="2"/>
      <c r="T39" s="180" t="s">
        <v>4950</v>
      </c>
      <c r="U39" s="181"/>
      <c r="V39" s="181"/>
      <c r="W39" s="181"/>
      <c r="X39" s="181"/>
      <c r="Y39" s="181"/>
      <c r="Z39" s="181"/>
      <c r="AA39" s="181"/>
      <c r="AB39" s="181"/>
      <c r="AC39" s="181"/>
      <c r="AD39" s="182"/>
    </row>
    <row r="40" spans="2:30" ht="15" customHeight="1">
      <c r="B40" s="19"/>
      <c r="C40" s="20"/>
      <c r="D40" s="20"/>
      <c r="E40" s="20"/>
      <c r="F40" s="20"/>
      <c r="G40" s="20"/>
      <c r="H40" s="20"/>
      <c r="I40" s="20"/>
      <c r="J40" s="20"/>
      <c r="K40" s="20"/>
      <c r="L40" s="20"/>
      <c r="M40" s="20"/>
      <c r="N40" s="20"/>
      <c r="O40" s="20"/>
      <c r="P40" s="20"/>
      <c r="Q40" s="20"/>
      <c r="R40" s="21"/>
      <c r="S40" s="2"/>
      <c r="T40" s="22"/>
      <c r="U40" s="2"/>
      <c r="V40" s="2"/>
      <c r="W40"/>
      <c r="X40"/>
      <c r="Y40"/>
      <c r="Z40"/>
      <c r="AA40"/>
      <c r="AB40" s="2"/>
      <c r="AC40" s="2"/>
      <c r="AD40" s="23"/>
    </row>
    <row r="41" spans="2:30" ht="15" customHeight="1">
      <c r="B41" s="22"/>
      <c r="C41" s="13" t="s">
        <v>4951</v>
      </c>
      <c r="D41" s="1"/>
      <c r="E41" s="1"/>
      <c r="F41" s="1"/>
      <c r="G41" s="1"/>
      <c r="H41" s="24"/>
      <c r="I41" s="24"/>
      <c r="J41" s="24"/>
      <c r="K41" s="24"/>
      <c r="L41" s="24"/>
      <c r="M41" s="183"/>
      <c r="N41" s="183"/>
      <c r="O41" s="183"/>
      <c r="P41" s="183"/>
      <c r="Q41" s="183"/>
      <c r="R41" s="23"/>
      <c r="S41" s="2"/>
      <c r="T41" s="22"/>
      <c r="U41" s="184" t="s">
        <v>4952</v>
      </c>
      <c r="V41" s="185"/>
      <c r="W41" s="185"/>
      <c r="X41" s="185"/>
      <c r="Y41" s="185"/>
      <c r="Z41" s="185"/>
      <c r="AA41" s="185"/>
      <c r="AB41" s="185"/>
      <c r="AC41" s="186"/>
      <c r="AD41" s="23"/>
    </row>
    <row r="42" spans="2:30" ht="15" customHeight="1">
      <c r="B42" s="22"/>
      <c r="C42" s="13" t="s">
        <v>4953</v>
      </c>
      <c r="D42" s="1"/>
      <c r="E42" s="1"/>
      <c r="F42" s="183"/>
      <c r="G42" s="183"/>
      <c r="H42" s="183"/>
      <c r="I42" s="183"/>
      <c r="J42" s="183"/>
      <c r="K42" s="183"/>
      <c r="L42" s="183"/>
      <c r="M42" s="183"/>
      <c r="N42" s="183"/>
      <c r="O42" s="183"/>
      <c r="P42" s="183"/>
      <c r="Q42" s="183"/>
      <c r="R42" s="23"/>
      <c r="S42" s="2"/>
      <c r="T42" s="22"/>
      <c r="U42" s="187"/>
      <c r="V42" s="187"/>
      <c r="W42" s="187"/>
      <c r="X42" s="187"/>
      <c r="Y42" s="187"/>
      <c r="Z42" s="187"/>
      <c r="AA42" s="187"/>
      <c r="AB42" s="187"/>
      <c r="AC42" s="187"/>
      <c r="AD42" s="23"/>
    </row>
    <row r="43" spans="2:30" ht="15" customHeight="1">
      <c r="B43" s="22"/>
      <c r="C43" s="13" t="s">
        <v>4954</v>
      </c>
      <c r="D43" s="1"/>
      <c r="E43" s="1"/>
      <c r="F43" s="1"/>
      <c r="G43" s="188"/>
      <c r="H43" s="188"/>
      <c r="I43" s="188"/>
      <c r="J43" s="188"/>
      <c r="K43" s="188"/>
      <c r="L43" s="188"/>
      <c r="M43" s="188"/>
      <c r="N43" s="188"/>
      <c r="O43" s="188"/>
      <c r="P43" s="188"/>
      <c r="Q43" s="188"/>
      <c r="R43" s="23"/>
      <c r="S43" s="2"/>
      <c r="T43" s="22"/>
      <c r="U43" s="187"/>
      <c r="V43" s="187"/>
      <c r="W43" s="187"/>
      <c r="X43" s="187"/>
      <c r="Y43" s="187"/>
      <c r="Z43" s="187"/>
      <c r="AA43" s="187"/>
      <c r="AB43" s="187"/>
      <c r="AC43" s="187"/>
      <c r="AD43" s="23"/>
    </row>
    <row r="44" spans="2:30" ht="15" customHeight="1">
      <c r="B44" s="22"/>
      <c r="C44" s="13" t="s">
        <v>4955</v>
      </c>
      <c r="D44" s="1"/>
      <c r="E44" s="1"/>
      <c r="F44" s="1"/>
      <c r="G44" s="1"/>
      <c r="H44" s="188"/>
      <c r="I44" s="188"/>
      <c r="J44" s="188"/>
      <c r="K44" s="188"/>
      <c r="L44" s="188"/>
      <c r="M44" s="188"/>
      <c r="N44" s="188"/>
      <c r="O44" s="188"/>
      <c r="P44" s="188"/>
      <c r="Q44" s="188"/>
      <c r="R44" s="23"/>
      <c r="S44" s="2"/>
      <c r="T44" s="22"/>
      <c r="U44" s="187"/>
      <c r="V44" s="187"/>
      <c r="W44" s="187"/>
      <c r="X44" s="187"/>
      <c r="Y44" s="187"/>
      <c r="Z44" s="187"/>
      <c r="AA44" s="187"/>
      <c r="AB44" s="187"/>
      <c r="AC44" s="187"/>
      <c r="AD44" s="23"/>
    </row>
    <row r="45" spans="2:30" ht="15" customHeight="1">
      <c r="B45" s="22"/>
      <c r="C45" s="13" t="s">
        <v>4956</v>
      </c>
      <c r="D45" s="1"/>
      <c r="E45" s="1"/>
      <c r="F45" s="1"/>
      <c r="G45" s="1"/>
      <c r="H45" s="188"/>
      <c r="I45" s="188"/>
      <c r="J45" s="188"/>
      <c r="K45" s="188"/>
      <c r="L45" s="188"/>
      <c r="M45" s="188"/>
      <c r="N45" s="188"/>
      <c r="O45" s="188"/>
      <c r="P45" s="188"/>
      <c r="Q45" s="188"/>
      <c r="R45" s="23"/>
      <c r="S45" s="2"/>
      <c r="T45" s="22"/>
      <c r="U45" s="187"/>
      <c r="V45" s="187"/>
      <c r="W45" s="187"/>
      <c r="X45" s="187"/>
      <c r="Y45" s="187"/>
      <c r="Z45" s="187"/>
      <c r="AA45" s="187"/>
      <c r="AB45" s="187"/>
      <c r="AC45" s="187"/>
      <c r="AD45" s="23"/>
    </row>
    <row r="46" spans="2:30" ht="15" customHeight="1">
      <c r="B46" s="22"/>
      <c r="C46" s="13" t="s">
        <v>3687</v>
      </c>
      <c r="D46" s="1"/>
      <c r="E46" s="183"/>
      <c r="F46" s="183"/>
      <c r="G46" s="183"/>
      <c r="H46" s="183"/>
      <c r="I46" s="183"/>
      <c r="J46" s="183"/>
      <c r="K46" s="183"/>
      <c r="L46" s="183"/>
      <c r="M46" s="183"/>
      <c r="N46" s="183"/>
      <c r="O46" s="183"/>
      <c r="P46" s="183"/>
      <c r="Q46" s="183"/>
      <c r="R46" s="23"/>
      <c r="S46" s="2"/>
      <c r="T46" s="22"/>
      <c r="U46" s="187"/>
      <c r="V46" s="187"/>
      <c r="W46" s="187"/>
      <c r="X46" s="187"/>
      <c r="Y46" s="187"/>
      <c r="Z46" s="187"/>
      <c r="AA46" s="187"/>
      <c r="AB46" s="187"/>
      <c r="AC46" s="187"/>
      <c r="AD46" s="23"/>
    </row>
    <row r="47" spans="2:30" ht="15" customHeight="1">
      <c r="B47" s="22"/>
      <c r="C47" s="13" t="s">
        <v>3712</v>
      </c>
      <c r="D47" s="1"/>
      <c r="E47" s="1"/>
      <c r="F47" s="188"/>
      <c r="G47" s="188"/>
      <c r="H47" s="188"/>
      <c r="I47" s="188"/>
      <c r="J47" s="188"/>
      <c r="K47" s="188"/>
      <c r="L47" s="188"/>
      <c r="M47" s="188"/>
      <c r="N47" s="188"/>
      <c r="O47" s="188"/>
      <c r="P47" s="188"/>
      <c r="Q47" s="188"/>
      <c r="R47" s="23"/>
      <c r="S47" s="2"/>
      <c r="T47" s="22"/>
      <c r="U47" s="187"/>
      <c r="V47" s="187"/>
      <c r="W47" s="187"/>
      <c r="X47" s="187"/>
      <c r="Y47" s="187"/>
      <c r="Z47" s="187"/>
      <c r="AA47" s="187"/>
      <c r="AB47" s="187"/>
      <c r="AC47" s="187"/>
      <c r="AD47" s="23"/>
    </row>
    <row r="48" spans="2:30" ht="15" customHeight="1">
      <c r="B48" s="22"/>
      <c r="C48" s="13" t="s">
        <v>3700</v>
      </c>
      <c r="D48" s="1"/>
      <c r="E48" s="1"/>
      <c r="F48" s="25"/>
      <c r="G48" s="25"/>
      <c r="H48" s="188"/>
      <c r="I48" s="188"/>
      <c r="J48" s="188"/>
      <c r="K48" s="188"/>
      <c r="L48" s="188"/>
      <c r="M48" s="188"/>
      <c r="N48" s="188"/>
      <c r="O48" s="188"/>
      <c r="P48" s="188"/>
      <c r="Q48" s="188"/>
      <c r="R48" s="23"/>
      <c r="S48" s="2"/>
      <c r="T48" s="22"/>
      <c r="U48" s="187"/>
      <c r="V48" s="187"/>
      <c r="W48" s="187"/>
      <c r="X48" s="187"/>
      <c r="Y48" s="187"/>
      <c r="Z48" s="187"/>
      <c r="AA48" s="187"/>
      <c r="AB48" s="187"/>
      <c r="AC48" s="187"/>
      <c r="AD48" s="23"/>
    </row>
    <row r="49" spans="2:30" ht="15" customHeight="1" thickBot="1">
      <c r="B49" s="26"/>
      <c r="C49" s="27"/>
      <c r="D49" s="27"/>
      <c r="E49" s="27"/>
      <c r="F49" s="27"/>
      <c r="G49" s="27"/>
      <c r="H49" s="27"/>
      <c r="I49" s="27"/>
      <c r="J49" s="27"/>
      <c r="K49" s="27"/>
      <c r="L49" s="27"/>
      <c r="M49" s="27"/>
      <c r="N49" s="27"/>
      <c r="O49" s="27"/>
      <c r="P49" s="27"/>
      <c r="Q49" s="27"/>
      <c r="R49" s="28"/>
      <c r="S49" s="2"/>
      <c r="T49" s="26"/>
      <c r="U49" s="27"/>
      <c r="V49" s="27"/>
      <c r="W49" s="27"/>
      <c r="X49" s="27"/>
      <c r="Y49" s="27"/>
      <c r="Z49" s="27"/>
      <c r="AA49" s="27"/>
      <c r="AB49" s="27"/>
      <c r="AC49" s="27"/>
      <c r="AD49" s="28"/>
    </row>
    <row r="50" spans="2:30" ht="15" customHeight="1" thickBot="1">
      <c r="B50"/>
      <c r="C50"/>
      <c r="D50"/>
      <c r="E50"/>
      <c r="F50"/>
      <c r="G50"/>
      <c r="H50"/>
      <c r="I50"/>
      <c r="J50"/>
      <c r="K50"/>
      <c r="L50"/>
      <c r="M50"/>
      <c r="N50"/>
      <c r="O50"/>
      <c r="P50"/>
      <c r="Q50"/>
      <c r="R50"/>
      <c r="S50"/>
      <c r="T50"/>
      <c r="U50"/>
      <c r="V50"/>
      <c r="W50"/>
      <c r="X50"/>
      <c r="Y50"/>
      <c r="Z50"/>
      <c r="AA50"/>
      <c r="AB50"/>
      <c r="AC50"/>
      <c r="AD50"/>
    </row>
    <row r="51" spans="2:30" ht="15" customHeight="1">
      <c r="B51" s="29"/>
      <c r="C51" s="30" t="s">
        <v>4961</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1"/>
    </row>
    <row r="52" spans="2:30" ht="72" customHeight="1" thickBot="1">
      <c r="B52" s="32"/>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33"/>
    </row>
    <row r="53" spans="2:30" ht="15" customHeight="1"/>
    <row r="54" spans="2:30" ht="15" customHeight="1"/>
    <row r="55" spans="2:30" ht="15" customHeight="1"/>
    <row r="56" spans="2:30" ht="15" customHeight="1"/>
    <row r="57" spans="2:30" ht="15" hidden="1" customHeight="1"/>
  </sheetData>
  <sheetProtection algorithmName="SHA-512" hashValue="yGheZrGNx6KkkxVhuy96esvhnXvN/c32VjsIUeHvoKMp1tHMMGEqv4Lsr4wv9KCgZWQ2WFI2iYiiQb8+MEPu6w==" saltValue="4RQhw4jkGvtgqSJzVVoLnQ==" spinCount="100000" sheet="1" objects="1" scenarios="1"/>
  <mergeCells count="50">
    <mergeCell ref="C52:AC52"/>
    <mergeCell ref="F42:Q42"/>
    <mergeCell ref="U42:AC48"/>
    <mergeCell ref="G43:Q43"/>
    <mergeCell ref="H44:Q44"/>
    <mergeCell ref="H45:Q45"/>
    <mergeCell ref="E46:Q46"/>
    <mergeCell ref="F47:Q47"/>
    <mergeCell ref="H48:Q48"/>
    <mergeCell ref="B38:R38"/>
    <mergeCell ref="T38:AD38"/>
    <mergeCell ref="C39:Q39"/>
    <mergeCell ref="T39:AD39"/>
    <mergeCell ref="M41:Q41"/>
    <mergeCell ref="U41:AC41"/>
    <mergeCell ref="F29:Q29"/>
    <mergeCell ref="U29:AC35"/>
    <mergeCell ref="G30:Q30"/>
    <mergeCell ref="H31:Q31"/>
    <mergeCell ref="H32:Q32"/>
    <mergeCell ref="E33:Q33"/>
    <mergeCell ref="F34:Q34"/>
    <mergeCell ref="H35:Q35"/>
    <mergeCell ref="B25:R25"/>
    <mergeCell ref="T25:AD25"/>
    <mergeCell ref="C26:Q26"/>
    <mergeCell ref="T26:AD26"/>
    <mergeCell ref="M28:Q28"/>
    <mergeCell ref="U28:AC28"/>
    <mergeCell ref="F16:Q16"/>
    <mergeCell ref="U16:AC22"/>
    <mergeCell ref="G17:Q17"/>
    <mergeCell ref="H18:Q18"/>
    <mergeCell ref="H19:Q19"/>
    <mergeCell ref="E20:Q20"/>
    <mergeCell ref="F21:Q21"/>
    <mergeCell ref="H22:Q22"/>
    <mergeCell ref="B12:R12"/>
    <mergeCell ref="T12:AD12"/>
    <mergeCell ref="C13:Q13"/>
    <mergeCell ref="T13:AD13"/>
    <mergeCell ref="M15:Q15"/>
    <mergeCell ref="U15:AC15"/>
    <mergeCell ref="B10:L10"/>
    <mergeCell ref="N10:O10"/>
    <mergeCell ref="B1:AD1"/>
    <mergeCell ref="B3:AD3"/>
    <mergeCell ref="B5:AD5"/>
    <mergeCell ref="B7:AD7"/>
    <mergeCell ref="AA9:AD9"/>
  </mergeCells>
  <hyperlinks>
    <hyperlink ref="AA9:AD9" location="Índice!B13" display="Índice" xr:uid="{333681CA-575B-4F9D-83A5-BB20CA7DD3F7}"/>
  </hyperlinks>
  <pageMargins left="0.70866141732283472" right="0.70866141732283472" top="0.74803149606299213" bottom="0.74803149606299213" header="0.31496062992125984" footer="0.31496062992125984"/>
  <pageSetup scale="75" orientation="portrait" r:id="rId1"/>
  <headerFooter>
    <oddHeader>&amp;CMódulo 1 Sección XI
Informantes</oddHeader>
    <oddFooter>&amp;LCenso Nacional de Gobiernos Estatales 2023&amp;R&amp;P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CB82-09B6-48E4-80EE-5E76B3C43389}">
  <sheetPr codeName="Hoja4"/>
  <dimension ref="A1:BI71"/>
  <sheetViews>
    <sheetView showGridLines="0" topLeftCell="A20" zoomScaleNormal="100" workbookViewId="0">
      <selection activeCell="B1" sqref="B1:BE1"/>
    </sheetView>
  </sheetViews>
  <sheetFormatPr defaultColWidth="0" defaultRowHeight="10.5" customHeight="1" zeroHeight="1"/>
  <cols>
    <col min="1" max="1" width="5.7109375" customWidth="1"/>
    <col min="2" max="57" width="3.7109375" customWidth="1"/>
    <col min="58" max="58" width="5.7109375" customWidth="1"/>
    <col min="59" max="61" width="0" hidden="1" customWidth="1"/>
    <col min="62" max="16384" width="8.7109375" hidden="1"/>
  </cols>
  <sheetData>
    <row r="1" spans="1:61" s="102" customFormat="1" ht="173.25" customHeight="1">
      <c r="B1" s="148" t="s">
        <v>0</v>
      </c>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row>
    <row r="2" spans="1:61" s="103" customFormat="1" ht="15" customHeight="1"/>
    <row r="3" spans="1:61" s="2" customFormat="1" ht="45" customHeight="1">
      <c r="B3" s="152" t="s">
        <v>1</v>
      </c>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row>
    <row r="4" spans="1:61" s="103" customFormat="1" ht="15" customHeight="1"/>
    <row r="5" spans="1:61" s="24" customFormat="1" ht="45" customHeight="1">
      <c r="B5" s="150" t="s">
        <v>2</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row>
    <row r="6" spans="1:61" s="24" customFormat="1" ht="15" customHeight="1">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row>
    <row r="7" spans="1:61" s="2" customFormat="1" ht="60" customHeight="1">
      <c r="B7" s="174" t="s">
        <v>4962</v>
      </c>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row>
    <row r="8" spans="1:61" s="103" customFormat="1" ht="15" customHeight="1"/>
    <row r="9" spans="1:61" s="81" customFormat="1" ht="15" customHeight="1" thickBot="1">
      <c r="B9" s="82" t="s">
        <v>4</v>
      </c>
      <c r="N9" s="82" t="s">
        <v>5</v>
      </c>
      <c r="AA9"/>
      <c r="AB9"/>
      <c r="AC9"/>
      <c r="AD9"/>
      <c r="AE9"/>
      <c r="AF9"/>
      <c r="AG9"/>
      <c r="AH9"/>
      <c r="AI9"/>
      <c r="AJ9"/>
      <c r="AK9"/>
      <c r="AL9"/>
      <c r="AM9"/>
      <c r="AN9"/>
      <c r="AO9"/>
      <c r="AP9"/>
      <c r="AQ9"/>
      <c r="AR9"/>
      <c r="AS9"/>
      <c r="AT9"/>
      <c r="AU9"/>
      <c r="AV9"/>
      <c r="AW9"/>
      <c r="AX9"/>
      <c r="AY9"/>
      <c r="AZ9"/>
      <c r="BA9"/>
      <c r="BB9" s="175" t="s">
        <v>3</v>
      </c>
      <c r="BC9" s="175"/>
      <c r="BD9" s="175"/>
      <c r="BE9" s="175"/>
    </row>
    <row r="10" spans="1:61" s="2" customFormat="1" ht="15" customHeight="1" thickBot="1">
      <c r="A10" s="104"/>
      <c r="B10" s="153" t="str">
        <f>IF(Presentación!$B$10="","",Presentación!$B$10)</f>
        <v/>
      </c>
      <c r="C10" s="154"/>
      <c r="D10" s="154"/>
      <c r="E10" s="154"/>
      <c r="F10" s="154"/>
      <c r="G10" s="154"/>
      <c r="H10" s="154"/>
      <c r="I10" s="154"/>
      <c r="J10" s="154"/>
      <c r="K10" s="154"/>
      <c r="L10" s="155"/>
      <c r="M10" s="44"/>
      <c r="N10" s="153" t="str">
        <f>IF(Presentación!$N$10="","",Presentación!$N$10)</f>
        <v/>
      </c>
      <c r="O10" s="155"/>
    </row>
    <row r="11" spans="1:61" ht="15.75" thickBot="1"/>
    <row r="12" spans="1:61" ht="15" customHeight="1" thickBot="1">
      <c r="A12" s="105"/>
      <c r="B12" s="176" t="s">
        <v>4963</v>
      </c>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72"/>
      <c r="BG12" s="72"/>
      <c r="BH12" s="72"/>
      <c r="BI12" s="72"/>
    </row>
    <row r="13" spans="1:61" ht="15" customHeight="1">
      <c r="A13" s="73"/>
      <c r="B13" s="197" t="s">
        <v>4964</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9"/>
    </row>
    <row r="14" spans="1:61" ht="15" customHeight="1">
      <c r="A14" s="73"/>
      <c r="B14" s="74"/>
      <c r="C14" s="191" t="s">
        <v>4965</v>
      </c>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2"/>
      <c r="BF14" s="75"/>
    </row>
    <row r="15" spans="1:61" ht="15" customHeight="1">
      <c r="A15" s="73"/>
      <c r="B15" s="74"/>
      <c r="C15" s="191" t="s">
        <v>4966</v>
      </c>
      <c r="D15" s="191"/>
      <c r="E15" s="191"/>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2"/>
      <c r="BF15" s="75"/>
    </row>
    <row r="16" spans="1:61" ht="15" customHeight="1">
      <c r="A16" s="73"/>
      <c r="B16" s="74"/>
      <c r="C16" s="191" t="s">
        <v>4967</v>
      </c>
      <c r="D16" s="191"/>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2"/>
      <c r="BF16" s="75"/>
    </row>
    <row r="17" spans="1:61" ht="15" customHeight="1">
      <c r="A17" s="73"/>
      <c r="B17" s="74"/>
      <c r="C17" s="191" t="s">
        <v>4968</v>
      </c>
      <c r="D17" s="191"/>
      <c r="E17" s="191"/>
      <c r="F17" s="191"/>
      <c r="G17" s="191"/>
      <c r="H17" s="191"/>
      <c r="I17" s="191"/>
      <c r="J17" s="191"/>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c r="AV17" s="191"/>
      <c r="AW17" s="191"/>
      <c r="AX17" s="191"/>
      <c r="AY17" s="191"/>
      <c r="AZ17" s="191"/>
      <c r="BA17" s="191"/>
      <c r="BB17" s="191"/>
      <c r="BC17" s="191"/>
      <c r="BD17" s="191"/>
      <c r="BE17" s="192"/>
      <c r="BF17" s="75"/>
    </row>
    <row r="18" spans="1:61" ht="15" customHeight="1">
      <c r="A18" s="73"/>
      <c r="B18" s="14"/>
      <c r="C18" s="191" t="s">
        <v>4969</v>
      </c>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191"/>
      <c r="BB18" s="191"/>
      <c r="BC18" s="191"/>
      <c r="BD18" s="191"/>
      <c r="BE18" s="192"/>
      <c r="BF18" s="75"/>
    </row>
    <row r="19" spans="1:61" ht="15" customHeight="1">
      <c r="A19" s="73"/>
      <c r="B19" s="14"/>
      <c r="C19" s="191" t="s">
        <v>4970</v>
      </c>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2"/>
      <c r="BF19" s="75"/>
    </row>
    <row r="20" spans="1:61" ht="48" customHeight="1">
      <c r="A20" s="73"/>
      <c r="B20" s="14"/>
      <c r="C20" s="191" t="s">
        <v>4971</v>
      </c>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2"/>
      <c r="BF20" s="75"/>
    </row>
    <row r="21" spans="1:61" ht="15" customHeight="1">
      <c r="A21" s="73"/>
      <c r="B21" s="14"/>
      <c r="C21" s="193" t="s">
        <v>4972</v>
      </c>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4"/>
    </row>
    <row r="22" spans="1:61" ht="15" customHeight="1">
      <c r="A22" s="73"/>
      <c r="B22" s="14"/>
      <c r="D22" s="195" t="s">
        <v>4973</v>
      </c>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6"/>
    </row>
    <row r="23" spans="1:61" ht="15" customHeight="1">
      <c r="A23" s="73"/>
      <c r="B23" s="14"/>
      <c r="D23" s="195" t="s">
        <v>4974</v>
      </c>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6"/>
    </row>
    <row r="24" spans="1:61" ht="15" customHeight="1">
      <c r="A24" s="73"/>
      <c r="B24" s="14"/>
      <c r="D24" s="195" t="s">
        <v>4975</v>
      </c>
      <c r="E24" s="195"/>
      <c r="F24" s="195"/>
      <c r="G24" s="195"/>
      <c r="H24" s="195"/>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6"/>
    </row>
    <row r="25" spans="1:61" s="106" customFormat="1" ht="216" customHeight="1">
      <c r="B25" s="76"/>
      <c r="E25" s="191" t="s">
        <v>4976</v>
      </c>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2"/>
    </row>
    <row r="26" spans="1:61" ht="15" customHeight="1">
      <c r="A26" s="73"/>
      <c r="B26" s="15"/>
      <c r="C26" s="202" t="s">
        <v>4977</v>
      </c>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3"/>
    </row>
    <row r="27" spans="1:61" ht="15" customHeight="1" thickBot="1">
      <c r="A27" s="73"/>
      <c r="B27" s="12"/>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row>
    <row r="28" spans="1:61" ht="15" customHeight="1">
      <c r="A28" s="34"/>
      <c r="B28" s="204" t="s">
        <v>4978</v>
      </c>
      <c r="C28" s="200" t="s">
        <v>4979</v>
      </c>
      <c r="D28" s="200"/>
      <c r="E28" s="200"/>
      <c r="F28" s="200" t="s">
        <v>4980</v>
      </c>
      <c r="G28" s="200"/>
      <c r="H28" s="200"/>
      <c r="I28" s="200" t="s">
        <v>4981</v>
      </c>
      <c r="J28" s="200"/>
      <c r="K28" s="200"/>
      <c r="L28" s="200" t="s">
        <v>4982</v>
      </c>
      <c r="M28" s="200"/>
      <c r="N28" s="200"/>
      <c r="O28" s="200" t="s">
        <v>4983</v>
      </c>
      <c r="P28" s="200"/>
      <c r="Q28" s="200"/>
      <c r="R28" s="200"/>
      <c r="S28" s="200" t="s">
        <v>4984</v>
      </c>
      <c r="T28" s="200"/>
      <c r="U28" s="200"/>
      <c r="V28" s="200" t="s">
        <v>4985</v>
      </c>
      <c r="W28" s="200"/>
      <c r="X28" s="200"/>
      <c r="Y28" s="200" t="s">
        <v>4986</v>
      </c>
      <c r="Z28" s="200"/>
      <c r="AA28" s="200"/>
      <c r="AB28" s="200" t="s">
        <v>4987</v>
      </c>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6"/>
      <c r="BF28" s="77"/>
      <c r="BG28" s="77"/>
      <c r="BH28" s="77"/>
      <c r="BI28" s="77"/>
    </row>
    <row r="29" spans="1:61" ht="15" customHeight="1">
      <c r="A29" s="34"/>
      <c r="B29" s="205"/>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t="s">
        <v>4988</v>
      </c>
      <c r="AC29" s="201"/>
      <c r="AD29" s="201"/>
      <c r="AE29" s="201"/>
      <c r="AF29" s="201"/>
      <c r="AG29" s="201"/>
      <c r="AH29" s="201"/>
      <c r="AI29" s="201"/>
      <c r="AJ29" s="201" t="s">
        <v>4989</v>
      </c>
      <c r="AK29" s="201"/>
      <c r="AL29" s="201"/>
      <c r="AM29" s="201"/>
      <c r="AN29" s="201"/>
      <c r="AO29" s="201"/>
      <c r="AP29" s="201"/>
      <c r="AQ29" s="201"/>
      <c r="AR29" s="201" t="s">
        <v>4990</v>
      </c>
      <c r="AS29" s="201"/>
      <c r="AT29" s="201"/>
      <c r="AU29" s="201"/>
      <c r="AV29" s="201"/>
      <c r="AW29" s="201"/>
      <c r="AX29" s="201"/>
      <c r="AY29" s="201"/>
      <c r="AZ29" s="201" t="s">
        <v>4991</v>
      </c>
      <c r="BA29" s="201"/>
      <c r="BB29" s="201"/>
      <c r="BC29" s="201"/>
      <c r="BD29" s="201"/>
      <c r="BE29" s="207"/>
      <c r="BF29" s="77"/>
      <c r="BG29" s="77"/>
      <c r="BH29" s="77"/>
      <c r="BI29" s="77"/>
    </row>
    <row r="30" spans="1:61" ht="24" customHeight="1">
      <c r="A30" s="34"/>
      <c r="B30" s="205"/>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t="s">
        <v>4992</v>
      </c>
      <c r="AC30" s="201"/>
      <c r="AD30" s="201"/>
      <c r="AE30" s="201"/>
      <c r="AF30" s="201" t="s">
        <v>4993</v>
      </c>
      <c r="AG30" s="201"/>
      <c r="AH30" s="201"/>
      <c r="AI30" s="201"/>
      <c r="AJ30" s="201" t="s">
        <v>4992</v>
      </c>
      <c r="AK30" s="201"/>
      <c r="AL30" s="201"/>
      <c r="AM30" s="201"/>
      <c r="AN30" s="201" t="s">
        <v>4993</v>
      </c>
      <c r="AO30" s="201"/>
      <c r="AP30" s="201"/>
      <c r="AQ30" s="201"/>
      <c r="AR30" s="201" t="s">
        <v>4992</v>
      </c>
      <c r="AS30" s="201"/>
      <c r="AT30" s="201"/>
      <c r="AU30" s="201"/>
      <c r="AV30" s="201" t="s">
        <v>4993</v>
      </c>
      <c r="AW30" s="201"/>
      <c r="AX30" s="201"/>
      <c r="AY30" s="201"/>
      <c r="AZ30" s="201"/>
      <c r="BA30" s="201"/>
      <c r="BB30" s="201"/>
      <c r="BC30" s="201"/>
      <c r="BD30" s="201"/>
      <c r="BE30" s="207"/>
      <c r="BF30" s="77"/>
      <c r="BG30" s="77"/>
      <c r="BH30" s="77"/>
      <c r="BI30" s="77"/>
    </row>
    <row r="31" spans="1:61" ht="48" customHeight="1">
      <c r="A31" s="35"/>
      <c r="B31" s="83" t="s">
        <v>4994</v>
      </c>
      <c r="C31" s="211" t="s">
        <v>4995</v>
      </c>
      <c r="D31" s="211"/>
      <c r="E31" s="211"/>
      <c r="F31" s="211" t="s">
        <v>1039</v>
      </c>
      <c r="G31" s="211"/>
      <c r="H31" s="211"/>
      <c r="I31" s="211" t="s">
        <v>4996</v>
      </c>
      <c r="J31" s="211"/>
      <c r="K31" s="211"/>
      <c r="L31" s="211" t="s">
        <v>1078</v>
      </c>
      <c r="M31" s="211"/>
      <c r="N31" s="211"/>
      <c r="O31" s="211" t="s">
        <v>4997</v>
      </c>
      <c r="P31" s="211"/>
      <c r="Q31" s="211"/>
      <c r="R31" s="211"/>
      <c r="S31" s="211" t="s">
        <v>4998</v>
      </c>
      <c r="T31" s="211"/>
      <c r="U31" s="211"/>
      <c r="V31" s="212" t="s">
        <v>4999</v>
      </c>
      <c r="W31" s="213"/>
      <c r="X31" s="213"/>
      <c r="Y31" s="211" t="s">
        <v>5000</v>
      </c>
      <c r="Z31" s="211"/>
      <c r="AA31" s="211"/>
      <c r="AB31" s="208" t="s">
        <v>5001</v>
      </c>
      <c r="AC31" s="208"/>
      <c r="AD31" s="208"/>
      <c r="AE31" s="208"/>
      <c r="AF31" s="208" t="s">
        <v>5002</v>
      </c>
      <c r="AG31" s="208"/>
      <c r="AH31" s="208"/>
      <c r="AI31" s="208"/>
      <c r="AJ31" s="208" t="s">
        <v>5003</v>
      </c>
      <c r="AK31" s="208"/>
      <c r="AL31" s="208"/>
      <c r="AM31" s="208"/>
      <c r="AN31" s="208" t="s">
        <v>5004</v>
      </c>
      <c r="AO31" s="208"/>
      <c r="AP31" s="208"/>
      <c r="AQ31" s="208"/>
      <c r="AR31" s="208" t="s">
        <v>5001</v>
      </c>
      <c r="AS31" s="208"/>
      <c r="AT31" s="208"/>
      <c r="AU31" s="208"/>
      <c r="AV31" s="208" t="s">
        <v>5005</v>
      </c>
      <c r="AW31" s="208"/>
      <c r="AX31" s="208"/>
      <c r="AY31" s="208"/>
      <c r="AZ31" s="208"/>
      <c r="BA31" s="208"/>
      <c r="BB31" s="208"/>
      <c r="BC31" s="208"/>
      <c r="BD31" s="208"/>
      <c r="BE31" s="209"/>
      <c r="BF31" s="73"/>
      <c r="BG31" s="73"/>
      <c r="BH31" s="73"/>
      <c r="BI31" s="73"/>
    </row>
    <row r="32" spans="1:61" ht="15" customHeight="1">
      <c r="B32" s="84" t="s">
        <v>5006</v>
      </c>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4"/>
      <c r="BG32">
        <v>1</v>
      </c>
      <c r="BH32" t="s">
        <v>5004</v>
      </c>
    </row>
    <row r="33" spans="2:60" ht="15" customHeight="1">
      <c r="B33" s="84" t="s">
        <v>5007</v>
      </c>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4"/>
      <c r="BG33">
        <v>2</v>
      </c>
      <c r="BH33" t="s">
        <v>5008</v>
      </c>
    </row>
    <row r="34" spans="2:60" ht="15" customHeight="1">
      <c r="B34" s="84" t="s">
        <v>5009</v>
      </c>
      <c r="C34" s="210"/>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5"/>
      <c r="BA34" s="216"/>
      <c r="BB34" s="210"/>
      <c r="BC34" s="210"/>
      <c r="BD34" s="216"/>
      <c r="BE34" s="217"/>
      <c r="BG34">
        <v>3</v>
      </c>
      <c r="BH34" t="s">
        <v>5002</v>
      </c>
    </row>
    <row r="35" spans="2:60" ht="15" customHeight="1">
      <c r="B35" s="84" t="s">
        <v>5010</v>
      </c>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4"/>
      <c r="BG35">
        <v>4</v>
      </c>
      <c r="BH35" t="s">
        <v>5011</v>
      </c>
    </row>
    <row r="36" spans="2:60" ht="15" customHeight="1">
      <c r="B36" s="84" t="s">
        <v>5012</v>
      </c>
      <c r="C36" s="210"/>
      <c r="D36" s="210"/>
      <c r="E36" s="210"/>
      <c r="F36" s="210"/>
      <c r="G36" s="210"/>
      <c r="H36" s="210"/>
      <c r="I36" s="210"/>
      <c r="J36" s="210"/>
      <c r="K36" s="210"/>
      <c r="L36" s="210"/>
      <c r="M36" s="210"/>
      <c r="N36" s="210"/>
      <c r="O36" s="210"/>
      <c r="P36" s="210"/>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4"/>
      <c r="BG36">
        <v>5</v>
      </c>
      <c r="BH36" t="s">
        <v>5013</v>
      </c>
    </row>
    <row r="37" spans="2:60" ht="15" customHeight="1">
      <c r="B37" s="84" t="s">
        <v>5014</v>
      </c>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4"/>
      <c r="BG37">
        <v>6</v>
      </c>
      <c r="BH37" t="s">
        <v>5015</v>
      </c>
    </row>
    <row r="38" spans="2:60" ht="15" customHeight="1">
      <c r="B38" s="84" t="s">
        <v>5016</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4"/>
      <c r="BG38">
        <v>7</v>
      </c>
      <c r="BH38" t="s">
        <v>5017</v>
      </c>
    </row>
    <row r="39" spans="2:60" ht="15" customHeight="1">
      <c r="B39" s="84" t="s">
        <v>5018</v>
      </c>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4"/>
      <c r="BG39">
        <v>8</v>
      </c>
      <c r="BH39" t="s">
        <v>5019</v>
      </c>
    </row>
    <row r="40" spans="2:60" ht="15" customHeight="1">
      <c r="B40" s="84" t="s">
        <v>5020</v>
      </c>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4"/>
      <c r="BG40">
        <v>9</v>
      </c>
      <c r="BH40" t="s">
        <v>5021</v>
      </c>
    </row>
    <row r="41" spans="2:60" ht="15" customHeight="1">
      <c r="B41" s="84" t="s">
        <v>5022</v>
      </c>
      <c r="C41" s="210"/>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4"/>
      <c r="BG41">
        <v>10</v>
      </c>
      <c r="BH41" t="s">
        <v>5023</v>
      </c>
    </row>
    <row r="42" spans="2:60" ht="15" customHeight="1">
      <c r="B42" s="84" t="s">
        <v>5024</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4"/>
    </row>
    <row r="43" spans="2:60" ht="15" customHeight="1">
      <c r="B43" s="84" t="s">
        <v>5025</v>
      </c>
      <c r="C43" s="210"/>
      <c r="D43" s="210"/>
      <c r="E43" s="210"/>
      <c r="F43" s="210"/>
      <c r="G43" s="210"/>
      <c r="H43" s="210"/>
      <c r="I43" s="210"/>
      <c r="J43" s="210"/>
      <c r="K43" s="210"/>
      <c r="L43" s="210"/>
      <c r="M43" s="210"/>
      <c r="N43" s="210"/>
      <c r="O43" s="210"/>
      <c r="P43" s="210"/>
      <c r="Q43" s="210"/>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4"/>
    </row>
    <row r="44" spans="2:60" ht="15" customHeight="1">
      <c r="B44" s="84" t="s">
        <v>5026</v>
      </c>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4"/>
    </row>
    <row r="45" spans="2:60" ht="15" customHeight="1">
      <c r="B45" s="84" t="s">
        <v>5027</v>
      </c>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4"/>
    </row>
    <row r="46" spans="2:60" ht="15" customHeight="1">
      <c r="B46" s="84" t="s">
        <v>5028</v>
      </c>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4"/>
    </row>
    <row r="47" spans="2:60" ht="15" customHeight="1">
      <c r="B47" s="84" t="s">
        <v>5029</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4"/>
    </row>
    <row r="48" spans="2:60" ht="15" customHeight="1">
      <c r="B48" s="84" t="s">
        <v>5030</v>
      </c>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4"/>
    </row>
    <row r="49" spans="2:57" ht="15" customHeight="1">
      <c r="B49" s="84" t="s">
        <v>5031</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4"/>
    </row>
    <row r="50" spans="2:57" ht="15" customHeight="1">
      <c r="B50" s="84" t="s">
        <v>5032</v>
      </c>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4"/>
    </row>
    <row r="51" spans="2:57" ht="15" customHeight="1">
      <c r="B51" s="84" t="s">
        <v>5033</v>
      </c>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4"/>
    </row>
    <row r="52" spans="2:57" ht="15" customHeight="1">
      <c r="B52" s="84" t="s">
        <v>5034</v>
      </c>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4"/>
    </row>
    <row r="53" spans="2:57" ht="15" customHeight="1">
      <c r="B53" s="84" t="s">
        <v>5035</v>
      </c>
      <c r="C53" s="210"/>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214"/>
    </row>
    <row r="54" spans="2:57" ht="15" customHeight="1">
      <c r="B54" s="84" t="s">
        <v>5036</v>
      </c>
      <c r="C54" s="210"/>
      <c r="D54" s="210"/>
      <c r="E54" s="210"/>
      <c r="F54" s="210"/>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4"/>
    </row>
    <row r="55" spans="2:57" ht="15" customHeight="1">
      <c r="B55" s="84" t="s">
        <v>5037</v>
      </c>
      <c r="C55" s="210"/>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214"/>
    </row>
    <row r="56" spans="2:57" ht="15" customHeight="1">
      <c r="B56" s="84" t="s">
        <v>5038</v>
      </c>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214"/>
    </row>
    <row r="57" spans="2:57" ht="15" customHeight="1">
      <c r="B57" s="84" t="s">
        <v>5039</v>
      </c>
      <c r="C57" s="210"/>
      <c r="D57" s="210"/>
      <c r="E57" s="210"/>
      <c r="F57" s="210"/>
      <c r="G57" s="210"/>
      <c r="H57" s="210"/>
      <c r="I57" s="210"/>
      <c r="J57" s="210"/>
      <c r="K57" s="210"/>
      <c r="L57" s="210"/>
      <c r="M57" s="210"/>
      <c r="N57" s="210"/>
      <c r="O57" s="210"/>
      <c r="P57" s="210"/>
      <c r="Q57" s="210"/>
      <c r="R57" s="210"/>
      <c r="S57" s="210"/>
      <c r="T57" s="210"/>
      <c r="U57" s="210"/>
      <c r="V57" s="210"/>
      <c r="W57" s="210"/>
      <c r="X57" s="210"/>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214"/>
    </row>
    <row r="58" spans="2:57" ht="15" customHeight="1">
      <c r="B58" s="84" t="s">
        <v>5040</v>
      </c>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214"/>
    </row>
    <row r="59" spans="2:57" ht="15" customHeight="1">
      <c r="B59" s="84" t="s">
        <v>5041</v>
      </c>
      <c r="C59" s="210"/>
      <c r="D59" s="210"/>
      <c r="E59" s="210"/>
      <c r="F59" s="210"/>
      <c r="G59" s="210"/>
      <c r="H59" s="210"/>
      <c r="I59" s="210"/>
      <c r="J59" s="210"/>
      <c r="K59" s="210"/>
      <c r="L59" s="210"/>
      <c r="M59" s="210"/>
      <c r="N59" s="210"/>
      <c r="O59" s="210"/>
      <c r="P59" s="210"/>
      <c r="Q59" s="210"/>
      <c r="R59" s="210"/>
      <c r="S59" s="210"/>
      <c r="T59" s="210"/>
      <c r="U59" s="210"/>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4"/>
    </row>
    <row r="60" spans="2:57" ht="15" customHeight="1">
      <c r="B60" s="84" t="s">
        <v>5042</v>
      </c>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4"/>
    </row>
    <row r="61" spans="2:57" ht="15" customHeight="1">
      <c r="B61" s="84" t="s">
        <v>5043</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4"/>
    </row>
    <row r="62" spans="2:57" ht="15" customHeight="1">
      <c r="B62" s="84" t="s">
        <v>5044</v>
      </c>
      <c r="C62" s="210"/>
      <c r="D62" s="210"/>
      <c r="E62" s="210"/>
      <c r="F62" s="210"/>
      <c r="G62" s="210"/>
      <c r="H62" s="210"/>
      <c r="I62" s="210"/>
      <c r="J62" s="210"/>
      <c r="K62" s="210"/>
      <c r="L62" s="210"/>
      <c r="M62" s="210"/>
      <c r="N62" s="210"/>
      <c r="O62" s="210"/>
      <c r="P62" s="210"/>
      <c r="Q62" s="210"/>
      <c r="R62" s="210"/>
      <c r="S62" s="210"/>
      <c r="T62" s="210"/>
      <c r="U62" s="210"/>
      <c r="V62" s="210"/>
      <c r="W62" s="210"/>
      <c r="X62" s="210"/>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214"/>
    </row>
    <row r="63" spans="2:57" ht="15" customHeight="1">
      <c r="B63" s="84" t="s">
        <v>5045</v>
      </c>
      <c r="C63" s="210"/>
      <c r="D63" s="210"/>
      <c r="E63" s="210"/>
      <c r="F63" s="210"/>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214"/>
    </row>
    <row r="64" spans="2:57" ht="15" customHeight="1">
      <c r="B64" s="84" t="s">
        <v>5046</v>
      </c>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4"/>
    </row>
    <row r="65" spans="2:57" ht="15" customHeight="1">
      <c r="B65" s="84" t="s">
        <v>5047</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4"/>
    </row>
    <row r="66" spans="2:57" ht="15" customHeight="1" thickBot="1">
      <c r="B66" s="85" t="s">
        <v>5048</v>
      </c>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9"/>
    </row>
    <row r="67" spans="2:57" ht="15">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row>
    <row r="68" spans="2:57" ht="15">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c r="BD68" s="78"/>
      <c r="BE68" s="78"/>
    </row>
    <row r="69" spans="2:57" ht="15">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c r="BD69" s="78"/>
      <c r="BE69" s="78"/>
    </row>
    <row r="70" spans="2:57" ht="15"/>
    <row r="71" spans="2:57" ht="15" hidden="1"/>
  </sheetData>
  <sheetProtection algorithmName="SHA-512" hashValue="iNONg3zfOQmMKS9tPfsr+A1P6xY8IRKRwLJKOuk18CEXLcNlaSzPZuSRLndeGdbeZqIvokD1rOWGyxM46ZNpAA==" saltValue="ieA0odbw00ce99SJ/iUKBA==" spinCount="100000" sheet="1" objects="1" scenarios="1"/>
  <mergeCells count="582">
    <mergeCell ref="AR66:AU66"/>
    <mergeCell ref="AV66:AY66"/>
    <mergeCell ref="AZ66:BE66"/>
    <mergeCell ref="V66:X66"/>
    <mergeCell ref="Y66:AA66"/>
    <mergeCell ref="AB66:AE66"/>
    <mergeCell ref="AF66:AI66"/>
    <mergeCell ref="AJ66:AM66"/>
    <mergeCell ref="AN66:AQ66"/>
    <mergeCell ref="C66:E66"/>
    <mergeCell ref="F66:H66"/>
    <mergeCell ref="I66:K66"/>
    <mergeCell ref="L66:N66"/>
    <mergeCell ref="O66:R66"/>
    <mergeCell ref="S66:U66"/>
    <mergeCell ref="AF65:AI65"/>
    <mergeCell ref="AJ65:AM65"/>
    <mergeCell ref="AN65:AQ65"/>
    <mergeCell ref="C65:E65"/>
    <mergeCell ref="F65:H65"/>
    <mergeCell ref="I65:K65"/>
    <mergeCell ref="L65:N65"/>
    <mergeCell ref="O65:R65"/>
    <mergeCell ref="S65:U65"/>
    <mergeCell ref="V65:X65"/>
    <mergeCell ref="Y65:AA65"/>
    <mergeCell ref="AB65:AE65"/>
    <mergeCell ref="AR65:AU65"/>
    <mergeCell ref="AV65:AY65"/>
    <mergeCell ref="AZ65:BE65"/>
    <mergeCell ref="AZ64:BE64"/>
    <mergeCell ref="AB64:AE64"/>
    <mergeCell ref="AF64:AI64"/>
    <mergeCell ref="AJ64:AM64"/>
    <mergeCell ref="AN64:AQ64"/>
    <mergeCell ref="AR64:AU64"/>
    <mergeCell ref="AV64:AY64"/>
    <mergeCell ref="O62:R62"/>
    <mergeCell ref="S62:U62"/>
    <mergeCell ref="AV63:AY63"/>
    <mergeCell ref="AZ63:BE63"/>
    <mergeCell ref="C64:E64"/>
    <mergeCell ref="F64:H64"/>
    <mergeCell ref="I64:K64"/>
    <mergeCell ref="L64:N64"/>
    <mergeCell ref="O64:R64"/>
    <mergeCell ref="S64:U64"/>
    <mergeCell ref="V64:X64"/>
    <mergeCell ref="Y64:AA64"/>
    <mergeCell ref="Y63:AA63"/>
    <mergeCell ref="AB63:AE63"/>
    <mergeCell ref="AF63:AI63"/>
    <mergeCell ref="AJ63:AM63"/>
    <mergeCell ref="AN63:AQ63"/>
    <mergeCell ref="AR63:AU63"/>
    <mergeCell ref="I60:K60"/>
    <mergeCell ref="L60:N60"/>
    <mergeCell ref="O60:R60"/>
    <mergeCell ref="S60:U60"/>
    <mergeCell ref="AR62:AU62"/>
    <mergeCell ref="AV62:AY62"/>
    <mergeCell ref="AZ62:BE62"/>
    <mergeCell ref="C63:E63"/>
    <mergeCell ref="F63:H63"/>
    <mergeCell ref="I63:K63"/>
    <mergeCell ref="L63:N63"/>
    <mergeCell ref="O63:R63"/>
    <mergeCell ref="S63:U63"/>
    <mergeCell ref="V63:X63"/>
    <mergeCell ref="V62:X62"/>
    <mergeCell ref="Y62:AA62"/>
    <mergeCell ref="AB62:AE62"/>
    <mergeCell ref="AF62:AI62"/>
    <mergeCell ref="AJ62:AM62"/>
    <mergeCell ref="AN62:AQ62"/>
    <mergeCell ref="C62:E62"/>
    <mergeCell ref="F62:H62"/>
    <mergeCell ref="I62:K62"/>
    <mergeCell ref="L62:N62"/>
    <mergeCell ref="AF61:AI61"/>
    <mergeCell ref="AJ61:AM61"/>
    <mergeCell ref="AN61:AQ61"/>
    <mergeCell ref="AR61:AU61"/>
    <mergeCell ref="AV61:AY61"/>
    <mergeCell ref="AZ61:BE61"/>
    <mergeCell ref="AZ60:BE60"/>
    <mergeCell ref="C61:E61"/>
    <mergeCell ref="F61:H61"/>
    <mergeCell ref="I61:K61"/>
    <mergeCell ref="L61:N61"/>
    <mergeCell ref="O61:R61"/>
    <mergeCell ref="S61:U61"/>
    <mergeCell ref="V61:X61"/>
    <mergeCell ref="Y61:AA61"/>
    <mergeCell ref="AB61:AE61"/>
    <mergeCell ref="AB60:AE60"/>
    <mergeCell ref="AF60:AI60"/>
    <mergeCell ref="AJ60:AM60"/>
    <mergeCell ref="AN60:AQ60"/>
    <mergeCell ref="AR60:AU60"/>
    <mergeCell ref="AV60:AY60"/>
    <mergeCell ref="C60:E60"/>
    <mergeCell ref="F60:H60"/>
    <mergeCell ref="C58:E58"/>
    <mergeCell ref="F58:H58"/>
    <mergeCell ref="I58:K58"/>
    <mergeCell ref="L58:N58"/>
    <mergeCell ref="O58:R58"/>
    <mergeCell ref="AB59:AE59"/>
    <mergeCell ref="AF59:AI59"/>
    <mergeCell ref="AJ59:AM59"/>
    <mergeCell ref="AN59:AQ59"/>
    <mergeCell ref="AN56:AQ56"/>
    <mergeCell ref="AR56:AU56"/>
    <mergeCell ref="AV56:AY56"/>
    <mergeCell ref="C56:E56"/>
    <mergeCell ref="F56:H56"/>
    <mergeCell ref="I56:K56"/>
    <mergeCell ref="V60:X60"/>
    <mergeCell ref="Y60:AA60"/>
    <mergeCell ref="Y59:AA59"/>
    <mergeCell ref="AR58:AU58"/>
    <mergeCell ref="AV58:AY58"/>
    <mergeCell ref="C59:E59"/>
    <mergeCell ref="F59:H59"/>
    <mergeCell ref="I59:K59"/>
    <mergeCell ref="L59:N59"/>
    <mergeCell ref="O59:R59"/>
    <mergeCell ref="S59:U59"/>
    <mergeCell ref="V59:X59"/>
    <mergeCell ref="V58:X58"/>
    <mergeCell ref="Y58:AA58"/>
    <mergeCell ref="AB58:AE58"/>
    <mergeCell ref="AF58:AI58"/>
    <mergeCell ref="AJ58:AM58"/>
    <mergeCell ref="AN58:AQ58"/>
    <mergeCell ref="C57:E57"/>
    <mergeCell ref="F57:H57"/>
    <mergeCell ref="I57:K57"/>
    <mergeCell ref="L57:N57"/>
    <mergeCell ref="O57:R57"/>
    <mergeCell ref="S57:U57"/>
    <mergeCell ref="V57:X57"/>
    <mergeCell ref="Y57:AA57"/>
    <mergeCell ref="AB57:AE57"/>
    <mergeCell ref="AF57:AI57"/>
    <mergeCell ref="AJ57:AM57"/>
    <mergeCell ref="AN57:AQ57"/>
    <mergeCell ref="AR57:AU57"/>
    <mergeCell ref="S58:U58"/>
    <mergeCell ref="AV59:AY59"/>
    <mergeCell ref="AZ59:BE59"/>
    <mergeCell ref="AV57:AY57"/>
    <mergeCell ref="AZ57:BE57"/>
    <mergeCell ref="AZ58:BE58"/>
    <mergeCell ref="AR59:AU59"/>
    <mergeCell ref="L56:N56"/>
    <mergeCell ref="O56:R56"/>
    <mergeCell ref="S56:U56"/>
    <mergeCell ref="V56:X56"/>
    <mergeCell ref="Y56:AA56"/>
    <mergeCell ref="Y55:AA55"/>
    <mergeCell ref="AR54:AU54"/>
    <mergeCell ref="AV54:AY54"/>
    <mergeCell ref="AZ54:BE54"/>
    <mergeCell ref="AB54:AE54"/>
    <mergeCell ref="AF54:AI54"/>
    <mergeCell ref="AJ54:AM54"/>
    <mergeCell ref="AN54:AQ54"/>
    <mergeCell ref="AV55:AY55"/>
    <mergeCell ref="AZ55:BE55"/>
    <mergeCell ref="AB55:AE55"/>
    <mergeCell ref="AF55:AI55"/>
    <mergeCell ref="AJ55:AM55"/>
    <mergeCell ref="AN55:AQ55"/>
    <mergeCell ref="AR55:AU55"/>
    <mergeCell ref="AZ56:BE56"/>
    <mergeCell ref="AB56:AE56"/>
    <mergeCell ref="AF56:AI56"/>
    <mergeCell ref="AJ56:AM56"/>
    <mergeCell ref="V55:X55"/>
    <mergeCell ref="V54:X54"/>
    <mergeCell ref="Y54:AA54"/>
    <mergeCell ref="C54:E54"/>
    <mergeCell ref="F54:H54"/>
    <mergeCell ref="I54:K54"/>
    <mergeCell ref="L54:N54"/>
    <mergeCell ref="O54:R54"/>
    <mergeCell ref="S54:U54"/>
    <mergeCell ref="I52:K52"/>
    <mergeCell ref="L52:N52"/>
    <mergeCell ref="O52:R52"/>
    <mergeCell ref="S52:U52"/>
    <mergeCell ref="C55:E55"/>
    <mergeCell ref="F55:H55"/>
    <mergeCell ref="I55:K55"/>
    <mergeCell ref="L55:N55"/>
    <mergeCell ref="O55:R55"/>
    <mergeCell ref="S55:U55"/>
    <mergeCell ref="AF53:AI53"/>
    <mergeCell ref="AJ53:AM53"/>
    <mergeCell ref="AN53:AQ53"/>
    <mergeCell ref="AR53:AU53"/>
    <mergeCell ref="AV53:AY53"/>
    <mergeCell ref="AZ53:BE53"/>
    <mergeCell ref="AZ52:BE52"/>
    <mergeCell ref="C53:E53"/>
    <mergeCell ref="F53:H53"/>
    <mergeCell ref="I53:K53"/>
    <mergeCell ref="L53:N53"/>
    <mergeCell ref="O53:R53"/>
    <mergeCell ref="S53:U53"/>
    <mergeCell ref="V53:X53"/>
    <mergeCell ref="Y53:AA53"/>
    <mergeCell ref="AB53:AE53"/>
    <mergeCell ref="AB52:AE52"/>
    <mergeCell ref="AF52:AI52"/>
    <mergeCell ref="AJ52:AM52"/>
    <mergeCell ref="AN52:AQ52"/>
    <mergeCell ref="AR52:AU52"/>
    <mergeCell ref="AV52:AY52"/>
    <mergeCell ref="C52:E52"/>
    <mergeCell ref="F52:H52"/>
    <mergeCell ref="C50:E50"/>
    <mergeCell ref="F50:H50"/>
    <mergeCell ref="I50:K50"/>
    <mergeCell ref="L50:N50"/>
    <mergeCell ref="O50:R50"/>
    <mergeCell ref="AB51:AE51"/>
    <mergeCell ref="AF51:AI51"/>
    <mergeCell ref="AJ51:AM51"/>
    <mergeCell ref="AN51:AQ51"/>
    <mergeCell ref="AN48:AQ48"/>
    <mergeCell ref="AR48:AU48"/>
    <mergeCell ref="AV48:AY48"/>
    <mergeCell ref="C48:E48"/>
    <mergeCell ref="F48:H48"/>
    <mergeCell ref="I48:K48"/>
    <mergeCell ref="V52:X52"/>
    <mergeCell ref="Y52:AA52"/>
    <mergeCell ref="Y51:AA51"/>
    <mergeCell ref="AR50:AU50"/>
    <mergeCell ref="AV50:AY50"/>
    <mergeCell ref="C51:E51"/>
    <mergeCell ref="F51:H51"/>
    <mergeCell ref="I51:K51"/>
    <mergeCell ref="L51:N51"/>
    <mergeCell ref="O51:R51"/>
    <mergeCell ref="S51:U51"/>
    <mergeCell ref="V51:X51"/>
    <mergeCell ref="V50:X50"/>
    <mergeCell ref="Y50:AA50"/>
    <mergeCell ref="AB50:AE50"/>
    <mergeCell ref="AF50:AI50"/>
    <mergeCell ref="AJ50:AM50"/>
    <mergeCell ref="AN50:AQ50"/>
    <mergeCell ref="C49:E49"/>
    <mergeCell ref="F49:H49"/>
    <mergeCell ref="I49:K49"/>
    <mergeCell ref="L49:N49"/>
    <mergeCell ref="O49:R49"/>
    <mergeCell ref="S49:U49"/>
    <mergeCell ref="V49:X49"/>
    <mergeCell ref="Y49:AA49"/>
    <mergeCell ref="AB49:AE49"/>
    <mergeCell ref="AF49:AI49"/>
    <mergeCell ref="AJ49:AM49"/>
    <mergeCell ref="AN49:AQ49"/>
    <mergeCell ref="AR49:AU49"/>
    <mergeCell ref="S50:U50"/>
    <mergeCell ref="AV51:AY51"/>
    <mergeCell ref="AZ51:BE51"/>
    <mergeCell ref="AV49:AY49"/>
    <mergeCell ref="AZ49:BE49"/>
    <mergeCell ref="AZ50:BE50"/>
    <mergeCell ref="AR51:AU51"/>
    <mergeCell ref="L48:N48"/>
    <mergeCell ref="O48:R48"/>
    <mergeCell ref="S48:U48"/>
    <mergeCell ref="V48:X48"/>
    <mergeCell ref="Y48:AA48"/>
    <mergeCell ref="Y47:AA47"/>
    <mergeCell ref="AR46:AU46"/>
    <mergeCell ref="AV46:AY46"/>
    <mergeCell ref="AZ46:BE46"/>
    <mergeCell ref="AB46:AE46"/>
    <mergeCell ref="AF46:AI46"/>
    <mergeCell ref="AJ46:AM46"/>
    <mergeCell ref="AN46:AQ46"/>
    <mergeCell ref="AV47:AY47"/>
    <mergeCell ref="AZ47:BE47"/>
    <mergeCell ref="AB47:AE47"/>
    <mergeCell ref="AF47:AI47"/>
    <mergeCell ref="AJ47:AM47"/>
    <mergeCell ref="AN47:AQ47"/>
    <mergeCell ref="AR47:AU47"/>
    <mergeCell ref="AZ48:BE48"/>
    <mergeCell ref="AB48:AE48"/>
    <mergeCell ref="AF48:AI48"/>
    <mergeCell ref="AJ48:AM48"/>
    <mergeCell ref="V47:X47"/>
    <mergeCell ref="V46:X46"/>
    <mergeCell ref="Y46:AA46"/>
    <mergeCell ref="C46:E46"/>
    <mergeCell ref="F46:H46"/>
    <mergeCell ref="I46:K46"/>
    <mergeCell ref="L46:N46"/>
    <mergeCell ref="O46:R46"/>
    <mergeCell ref="S46:U46"/>
    <mergeCell ref="I44:K44"/>
    <mergeCell ref="L44:N44"/>
    <mergeCell ref="O44:R44"/>
    <mergeCell ref="S44:U44"/>
    <mergeCell ref="C47:E47"/>
    <mergeCell ref="F47:H47"/>
    <mergeCell ref="I47:K47"/>
    <mergeCell ref="L47:N47"/>
    <mergeCell ref="O47:R47"/>
    <mergeCell ref="S47:U47"/>
    <mergeCell ref="AF45:AI45"/>
    <mergeCell ref="AJ45:AM45"/>
    <mergeCell ref="AN45:AQ45"/>
    <mergeCell ref="AR45:AU45"/>
    <mergeCell ref="AV45:AY45"/>
    <mergeCell ref="AZ45:BE45"/>
    <mergeCell ref="AZ44:BE44"/>
    <mergeCell ref="C45:E45"/>
    <mergeCell ref="F45:H45"/>
    <mergeCell ref="I45:K45"/>
    <mergeCell ref="L45:N45"/>
    <mergeCell ref="O45:R45"/>
    <mergeCell ref="S45:U45"/>
    <mergeCell ref="V45:X45"/>
    <mergeCell ref="Y45:AA45"/>
    <mergeCell ref="AB45:AE45"/>
    <mergeCell ref="AB44:AE44"/>
    <mergeCell ref="AF44:AI44"/>
    <mergeCell ref="AJ44:AM44"/>
    <mergeCell ref="AN44:AQ44"/>
    <mergeCell ref="AR44:AU44"/>
    <mergeCell ref="AV44:AY44"/>
    <mergeCell ref="C44:E44"/>
    <mergeCell ref="F44:H44"/>
    <mergeCell ref="C42:E42"/>
    <mergeCell ref="F42:H42"/>
    <mergeCell ref="I42:K42"/>
    <mergeCell ref="L42:N42"/>
    <mergeCell ref="O42:R42"/>
    <mergeCell ref="AB43:AE43"/>
    <mergeCell ref="AF43:AI43"/>
    <mergeCell ref="AJ43:AM43"/>
    <mergeCell ref="AN43:AQ43"/>
    <mergeCell ref="AN40:AQ40"/>
    <mergeCell ref="AR40:AU40"/>
    <mergeCell ref="AV40:AY40"/>
    <mergeCell ref="C40:E40"/>
    <mergeCell ref="F40:H40"/>
    <mergeCell ref="I40:K40"/>
    <mergeCell ref="V44:X44"/>
    <mergeCell ref="Y44:AA44"/>
    <mergeCell ref="Y43:AA43"/>
    <mergeCell ref="AR42:AU42"/>
    <mergeCell ref="AV42:AY42"/>
    <mergeCell ref="C43:E43"/>
    <mergeCell ref="F43:H43"/>
    <mergeCell ref="I43:K43"/>
    <mergeCell ref="L43:N43"/>
    <mergeCell ref="O43:R43"/>
    <mergeCell ref="S43:U43"/>
    <mergeCell ref="V43:X43"/>
    <mergeCell ref="V42:X42"/>
    <mergeCell ref="Y42:AA42"/>
    <mergeCell ref="AB42:AE42"/>
    <mergeCell ref="AF42:AI42"/>
    <mergeCell ref="AJ42:AM42"/>
    <mergeCell ref="AN42:AQ42"/>
    <mergeCell ref="C41:E41"/>
    <mergeCell ref="F41:H41"/>
    <mergeCell ref="I41:K41"/>
    <mergeCell ref="L41:N41"/>
    <mergeCell ref="O41:R41"/>
    <mergeCell ref="S41:U41"/>
    <mergeCell ref="V41:X41"/>
    <mergeCell ref="Y41:AA41"/>
    <mergeCell ref="AB41:AE41"/>
    <mergeCell ref="AF41:AI41"/>
    <mergeCell ref="AJ41:AM41"/>
    <mergeCell ref="AN41:AQ41"/>
    <mergeCell ref="AR41:AU41"/>
    <mergeCell ref="S42:U42"/>
    <mergeCell ref="AV43:AY43"/>
    <mergeCell ref="AZ43:BE43"/>
    <mergeCell ref="AV41:AY41"/>
    <mergeCell ref="AZ41:BE41"/>
    <mergeCell ref="AZ42:BE42"/>
    <mergeCell ref="AR43:AU43"/>
    <mergeCell ref="L40:N40"/>
    <mergeCell ref="O40:R40"/>
    <mergeCell ref="S40:U40"/>
    <mergeCell ref="V40:X40"/>
    <mergeCell ref="Y40:AA40"/>
    <mergeCell ref="Y39:AA39"/>
    <mergeCell ref="AR38:AU38"/>
    <mergeCell ref="AV38:AY38"/>
    <mergeCell ref="AZ38:BE38"/>
    <mergeCell ref="AB38:AE38"/>
    <mergeCell ref="AF38:AI38"/>
    <mergeCell ref="AJ38:AM38"/>
    <mergeCell ref="AN38:AQ38"/>
    <mergeCell ref="AV39:AY39"/>
    <mergeCell ref="AZ39:BE39"/>
    <mergeCell ref="AB39:AE39"/>
    <mergeCell ref="AF39:AI39"/>
    <mergeCell ref="AJ39:AM39"/>
    <mergeCell ref="AN39:AQ39"/>
    <mergeCell ref="AR39:AU39"/>
    <mergeCell ref="AZ40:BE40"/>
    <mergeCell ref="AB40:AE40"/>
    <mergeCell ref="AF40:AI40"/>
    <mergeCell ref="AJ40:AM40"/>
    <mergeCell ref="V39:X39"/>
    <mergeCell ref="V38:X38"/>
    <mergeCell ref="Y38:AA38"/>
    <mergeCell ref="C38:E38"/>
    <mergeCell ref="F38:H38"/>
    <mergeCell ref="I38:K38"/>
    <mergeCell ref="L38:N38"/>
    <mergeCell ref="O38:R38"/>
    <mergeCell ref="S38:U38"/>
    <mergeCell ref="I36:K36"/>
    <mergeCell ref="L36:N36"/>
    <mergeCell ref="O36:R36"/>
    <mergeCell ref="S36:U36"/>
    <mergeCell ref="C39:E39"/>
    <mergeCell ref="F39:H39"/>
    <mergeCell ref="I39:K39"/>
    <mergeCell ref="L39:N39"/>
    <mergeCell ref="O39:R39"/>
    <mergeCell ref="S39:U39"/>
    <mergeCell ref="AF37:AI37"/>
    <mergeCell ref="AJ37:AM37"/>
    <mergeCell ref="AN37:AQ37"/>
    <mergeCell ref="AR37:AU37"/>
    <mergeCell ref="AV37:AY37"/>
    <mergeCell ref="AZ37:BE37"/>
    <mergeCell ref="AZ36:BE36"/>
    <mergeCell ref="C37:E37"/>
    <mergeCell ref="F37:H37"/>
    <mergeCell ref="I37:K37"/>
    <mergeCell ref="L37:N37"/>
    <mergeCell ref="O37:R37"/>
    <mergeCell ref="S37:U37"/>
    <mergeCell ref="V37:X37"/>
    <mergeCell ref="Y37:AA37"/>
    <mergeCell ref="AB37:AE37"/>
    <mergeCell ref="AB36:AE36"/>
    <mergeCell ref="AF36:AI36"/>
    <mergeCell ref="AJ36:AM36"/>
    <mergeCell ref="AN36:AQ36"/>
    <mergeCell ref="AR36:AU36"/>
    <mergeCell ref="AV36:AY36"/>
    <mergeCell ref="C36:E36"/>
    <mergeCell ref="F36:H36"/>
    <mergeCell ref="V36:X36"/>
    <mergeCell ref="Y36:AA36"/>
    <mergeCell ref="Y35:AA35"/>
    <mergeCell ref="AR34:AU34"/>
    <mergeCell ref="AV34:AY34"/>
    <mergeCell ref="AZ34:BE34"/>
    <mergeCell ref="C35:E35"/>
    <mergeCell ref="F35:H35"/>
    <mergeCell ref="I35:K35"/>
    <mergeCell ref="L35:N35"/>
    <mergeCell ref="O35:R35"/>
    <mergeCell ref="S35:U35"/>
    <mergeCell ref="V35:X35"/>
    <mergeCell ref="V34:X34"/>
    <mergeCell ref="Y34:AA34"/>
    <mergeCell ref="AB34:AE34"/>
    <mergeCell ref="AF34:AI34"/>
    <mergeCell ref="AJ34:AM34"/>
    <mergeCell ref="AN34:AQ34"/>
    <mergeCell ref="C34:E34"/>
    <mergeCell ref="F34:H34"/>
    <mergeCell ref="I34:K34"/>
    <mergeCell ref="L34:N34"/>
    <mergeCell ref="O34:R34"/>
    <mergeCell ref="AB32:AE32"/>
    <mergeCell ref="AF32:AI32"/>
    <mergeCell ref="AJ32:AM32"/>
    <mergeCell ref="AN32:AQ32"/>
    <mergeCell ref="AR32:AU32"/>
    <mergeCell ref="AV32:AY32"/>
    <mergeCell ref="S34:U34"/>
    <mergeCell ref="AV35:AY35"/>
    <mergeCell ref="AZ35:BE35"/>
    <mergeCell ref="AF33:AI33"/>
    <mergeCell ref="AJ33:AM33"/>
    <mergeCell ref="AN33:AQ33"/>
    <mergeCell ref="AR33:AU33"/>
    <mergeCell ref="AV33:AY33"/>
    <mergeCell ref="AZ33:BE33"/>
    <mergeCell ref="AB35:AE35"/>
    <mergeCell ref="AF35:AI35"/>
    <mergeCell ref="AJ35:AM35"/>
    <mergeCell ref="AN35:AQ35"/>
    <mergeCell ref="AR35:AU35"/>
    <mergeCell ref="C33:E33"/>
    <mergeCell ref="F33:H33"/>
    <mergeCell ref="I33:K33"/>
    <mergeCell ref="L33:N33"/>
    <mergeCell ref="O33:R33"/>
    <mergeCell ref="S33:U33"/>
    <mergeCell ref="V33:X33"/>
    <mergeCell ref="Y33:AA33"/>
    <mergeCell ref="AB33:AE33"/>
    <mergeCell ref="AV31:AY31"/>
    <mergeCell ref="AZ31:BE31"/>
    <mergeCell ref="C32:E32"/>
    <mergeCell ref="F32:H32"/>
    <mergeCell ref="I32:K32"/>
    <mergeCell ref="L32:N32"/>
    <mergeCell ref="O32:R32"/>
    <mergeCell ref="S32:U32"/>
    <mergeCell ref="V32:X32"/>
    <mergeCell ref="Y32:AA32"/>
    <mergeCell ref="Y31:AA31"/>
    <mergeCell ref="AB31:AE31"/>
    <mergeCell ref="AF31:AI31"/>
    <mergeCell ref="AJ31:AM31"/>
    <mergeCell ref="AN31:AQ31"/>
    <mergeCell ref="AR31:AU31"/>
    <mergeCell ref="C31:E31"/>
    <mergeCell ref="F31:H31"/>
    <mergeCell ref="I31:K31"/>
    <mergeCell ref="L31:N31"/>
    <mergeCell ref="O31:R31"/>
    <mergeCell ref="S31:U31"/>
    <mergeCell ref="V31:X31"/>
    <mergeCell ref="AZ32:BE32"/>
    <mergeCell ref="V28:X30"/>
    <mergeCell ref="Y28:AA30"/>
    <mergeCell ref="D24:BE24"/>
    <mergeCell ref="E25:BE25"/>
    <mergeCell ref="C26:BE26"/>
    <mergeCell ref="B28:B30"/>
    <mergeCell ref="C28:E30"/>
    <mergeCell ref="F28:H30"/>
    <mergeCell ref="I28:K30"/>
    <mergeCell ref="L28:N30"/>
    <mergeCell ref="O28:R30"/>
    <mergeCell ref="S28:U30"/>
    <mergeCell ref="AN30:AQ30"/>
    <mergeCell ref="AR30:AU30"/>
    <mergeCell ref="AV30:AY30"/>
    <mergeCell ref="AB28:BE28"/>
    <mergeCell ref="AB29:AI29"/>
    <mergeCell ref="AJ29:AQ29"/>
    <mergeCell ref="AR29:AY29"/>
    <mergeCell ref="AZ29:BE30"/>
    <mergeCell ref="AB30:AE30"/>
    <mergeCell ref="AF30:AI30"/>
    <mergeCell ref="AJ30:AM30"/>
    <mergeCell ref="C20:BE20"/>
    <mergeCell ref="C21:BE21"/>
    <mergeCell ref="D22:BE22"/>
    <mergeCell ref="D23:BE23"/>
    <mergeCell ref="B12:BE12"/>
    <mergeCell ref="B13:BE13"/>
    <mergeCell ref="C14:BE14"/>
    <mergeCell ref="C15:BE15"/>
    <mergeCell ref="C16:BE16"/>
    <mergeCell ref="C17:BE17"/>
    <mergeCell ref="B1:BE1"/>
    <mergeCell ref="B3:BE3"/>
    <mergeCell ref="B5:BE5"/>
    <mergeCell ref="B7:BE7"/>
    <mergeCell ref="BB9:BE9"/>
    <mergeCell ref="B10:L10"/>
    <mergeCell ref="N10:O10"/>
    <mergeCell ref="C18:BE18"/>
    <mergeCell ref="C19:BE19"/>
  </mergeCells>
  <dataValidations count="1">
    <dataValidation type="list" allowBlank="1" showInputMessage="1" showErrorMessage="1" sqref="AF31:AI66 AV31:AY66 AN31:AQ66" xr:uid="{49BD4A44-DA8F-4810-A7C5-FAA19DDAE78E}">
      <formula1>$BH$32:$BH$41</formula1>
    </dataValidation>
  </dataValidations>
  <hyperlinks>
    <hyperlink ref="BB9:BE9" location="Índice!B15" display="Índice" xr:uid="{6465E2C8-06A5-4EA4-90B5-6666D7F82540}"/>
    <hyperlink ref="V31" r:id="rId1" xr:uid="{E00EFEB1-F750-4903-9392-9AAD9177263D}"/>
  </hyperlinks>
  <printOptions horizontalCentered="1" verticalCentered="1"/>
  <pageMargins left="0.70866141732283472" right="0.70866141732283472" top="0.74803149606299213" bottom="0.74803149606299213" header="0.31496062992125984" footer="0.31496062992125984"/>
  <pageSetup scale="75" orientation="portrait" r:id="rId2"/>
  <headerFooter>
    <oddHeader>&amp;CMódulo 1 Sección XI
Participantes</oddHeader>
    <oddFooter>&amp;LCenso Nacional de Gobiernos Estatales 2023&amp;R&amp;P de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5AB3-287E-4248-B61E-A355390103F2}">
  <sheetPr codeName="Hoja5"/>
  <dimension ref="A1:BH339"/>
  <sheetViews>
    <sheetView showGridLines="0" topLeftCell="A2" zoomScaleNormal="100" workbookViewId="0">
      <selection activeCell="B11" sqref="B11:AD11"/>
    </sheetView>
  </sheetViews>
  <sheetFormatPr defaultColWidth="0" defaultRowHeight="12" customHeight="1" zeroHeight="1"/>
  <cols>
    <col min="1" max="1" width="5.7109375" style="35" customWidth="1"/>
    <col min="2" max="30" width="3.7109375" customWidth="1"/>
    <col min="31" max="31" width="5.7109375" customWidth="1"/>
    <col min="32" max="32" width="3.7109375" style="124" hidden="1" customWidth="1"/>
    <col min="33" max="33" width="5" hidden="1" customWidth="1"/>
    <col min="34" max="34" width="5.140625" hidden="1" customWidth="1"/>
    <col min="35" max="35" width="7" hidden="1" customWidth="1"/>
    <col min="36" max="16384" width="3.7109375" hidden="1"/>
  </cols>
  <sheetData>
    <row r="1" spans="1:37" ht="173.25" customHeight="1">
      <c r="A1" s="103"/>
      <c r="B1" s="148" t="s">
        <v>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2"/>
    </row>
    <row r="2" spans="1:37" ht="15" customHeight="1">
      <c r="A2" s="103"/>
      <c r="B2" s="8"/>
      <c r="C2" s="8"/>
      <c r="D2" s="8"/>
      <c r="E2" s="8"/>
      <c r="F2" s="8"/>
      <c r="G2" s="8"/>
      <c r="H2" s="8"/>
      <c r="I2" s="8"/>
      <c r="J2" s="8"/>
      <c r="K2" s="8"/>
      <c r="L2" s="8"/>
      <c r="M2" s="8"/>
      <c r="N2" s="8"/>
      <c r="O2" s="8"/>
      <c r="P2" s="8"/>
      <c r="Q2" s="8"/>
      <c r="R2" s="8"/>
      <c r="S2" s="8"/>
      <c r="T2" s="8"/>
      <c r="U2" s="8"/>
      <c r="V2" s="8"/>
      <c r="W2" s="8"/>
      <c r="X2" s="8"/>
      <c r="Y2" s="8"/>
      <c r="Z2" s="8"/>
      <c r="AA2" s="8"/>
      <c r="AB2" s="8"/>
      <c r="AC2" s="8"/>
      <c r="AD2" s="8"/>
      <c r="AE2" s="2"/>
    </row>
    <row r="3" spans="1:37" ht="45" customHeight="1">
      <c r="A3" s="103"/>
      <c r="B3" s="150" t="s">
        <v>1</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2"/>
      <c r="AG3" t="s">
        <v>5049</v>
      </c>
      <c r="AH3">
        <v>1</v>
      </c>
      <c r="AI3">
        <v>1</v>
      </c>
      <c r="AJ3">
        <v>1</v>
      </c>
      <c r="AK3">
        <v>1</v>
      </c>
    </row>
    <row r="4" spans="1:37" ht="15" customHeight="1">
      <c r="A4" s="103"/>
      <c r="B4" s="36"/>
      <c r="C4" s="9"/>
      <c r="D4" s="9"/>
      <c r="E4" s="9"/>
      <c r="F4" s="9"/>
      <c r="G4" s="9"/>
      <c r="H4" s="9"/>
      <c r="I4" s="9"/>
      <c r="J4" s="9"/>
      <c r="K4" s="9"/>
      <c r="L4" s="9"/>
      <c r="M4" s="9"/>
      <c r="N4" s="9"/>
      <c r="O4" s="9"/>
      <c r="P4" s="9"/>
      <c r="Q4" s="9"/>
      <c r="R4" s="9"/>
      <c r="S4" s="9"/>
      <c r="T4" s="9"/>
      <c r="U4" s="9"/>
      <c r="V4" s="9"/>
      <c r="W4" s="9"/>
      <c r="X4" s="9"/>
      <c r="Y4" s="9"/>
      <c r="Z4" s="9"/>
      <c r="AA4" s="9"/>
      <c r="AB4" s="9"/>
      <c r="AC4" s="9"/>
      <c r="AD4" s="9"/>
      <c r="AE4" s="2"/>
      <c r="AH4">
        <v>2</v>
      </c>
      <c r="AI4">
        <v>2</v>
      </c>
      <c r="AJ4">
        <v>2</v>
      </c>
      <c r="AK4">
        <v>2</v>
      </c>
    </row>
    <row r="5" spans="1:37" ht="45" customHeight="1">
      <c r="A5" s="103"/>
      <c r="B5" s="152" t="s">
        <v>2</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2"/>
      <c r="AH5">
        <v>9</v>
      </c>
      <c r="AI5">
        <v>3</v>
      </c>
      <c r="AJ5">
        <v>3</v>
      </c>
      <c r="AK5">
        <v>3</v>
      </c>
    </row>
    <row r="6" spans="1:37" ht="15" customHeight="1">
      <c r="A6" s="10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I6">
        <v>9</v>
      </c>
      <c r="AJ6">
        <v>4</v>
      </c>
      <c r="AK6">
        <v>4</v>
      </c>
    </row>
    <row r="7" spans="1:37" ht="15" customHeight="1" thickBot="1">
      <c r="A7" s="6"/>
      <c r="B7" s="7" t="s">
        <v>4</v>
      </c>
      <c r="C7" s="44"/>
      <c r="D7" s="44"/>
      <c r="E7" s="44"/>
      <c r="F7" s="44"/>
      <c r="G7" s="44"/>
      <c r="H7" s="44"/>
      <c r="I7" s="44"/>
      <c r="J7" s="44"/>
      <c r="K7" s="44"/>
      <c r="L7" s="44"/>
      <c r="M7" s="44"/>
      <c r="N7" s="7" t="s">
        <v>5</v>
      </c>
      <c r="O7" s="44"/>
      <c r="P7" s="44"/>
      <c r="Q7" s="44"/>
      <c r="R7" s="44"/>
      <c r="S7" s="44"/>
      <c r="T7" s="44"/>
      <c r="U7" s="44"/>
      <c r="V7" s="44"/>
      <c r="W7" s="44"/>
      <c r="X7" s="44"/>
      <c r="Y7" s="44"/>
      <c r="Z7" s="44"/>
      <c r="AA7" s="220" t="s">
        <v>3</v>
      </c>
      <c r="AB7" s="220"/>
      <c r="AC7" s="220"/>
      <c r="AD7" s="220"/>
      <c r="AE7" s="6"/>
      <c r="AJ7">
        <v>9</v>
      </c>
      <c r="AK7">
        <v>5</v>
      </c>
    </row>
    <row r="8" spans="1:37" ht="15" customHeight="1" thickBot="1">
      <c r="A8" s="6"/>
      <c r="B8" s="153" t="str">
        <f>IF(Presentación!$B$10="","",Presentación!$B$10)</f>
        <v/>
      </c>
      <c r="C8" s="154"/>
      <c r="D8" s="154"/>
      <c r="E8" s="154"/>
      <c r="F8" s="154"/>
      <c r="G8" s="154"/>
      <c r="H8" s="154"/>
      <c r="I8" s="154"/>
      <c r="J8" s="154"/>
      <c r="K8" s="154"/>
      <c r="L8" s="155"/>
      <c r="M8" s="44"/>
      <c r="N8" s="153" t="str">
        <f>IF(Presentación!$N$10="","",Presentación!$N$10)</f>
        <v/>
      </c>
      <c r="O8" s="155"/>
      <c r="P8" s="16"/>
      <c r="Q8" s="16"/>
      <c r="R8" s="16"/>
      <c r="S8" s="16"/>
      <c r="T8" s="16"/>
      <c r="U8" s="16"/>
      <c r="V8" s="16"/>
      <c r="W8" s="16"/>
      <c r="X8" s="16"/>
      <c r="Y8" s="16"/>
      <c r="Z8" s="16"/>
      <c r="AA8" s="16"/>
      <c r="AB8" s="16"/>
      <c r="AC8" s="16"/>
      <c r="AD8" s="16"/>
      <c r="AE8" s="6"/>
      <c r="AK8">
        <v>6</v>
      </c>
    </row>
    <row r="9" spans="1:37" ht="15" customHeight="1" thickBot="1">
      <c r="A9" s="103"/>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K9">
        <v>7</v>
      </c>
    </row>
    <row r="10" spans="1:37" ht="15" customHeight="1" thickBot="1">
      <c r="A10" s="66" t="s">
        <v>5050</v>
      </c>
      <c r="B10" s="283" t="s">
        <v>5051</v>
      </c>
      <c r="C10" s="284"/>
      <c r="D10" s="284"/>
      <c r="E10" s="284"/>
      <c r="F10" s="284"/>
      <c r="G10" s="284"/>
      <c r="H10" s="284"/>
      <c r="I10" s="284"/>
      <c r="J10" s="284"/>
      <c r="K10" s="284"/>
      <c r="L10" s="284"/>
      <c r="M10" s="284"/>
      <c r="N10" s="284"/>
      <c r="O10" s="284"/>
      <c r="P10" s="284"/>
      <c r="Q10" s="284"/>
      <c r="R10" s="284"/>
      <c r="S10" s="284"/>
      <c r="T10" s="284"/>
      <c r="U10" s="284"/>
      <c r="V10" s="284"/>
      <c r="W10" s="284"/>
      <c r="X10" s="284"/>
      <c r="Y10" s="284"/>
      <c r="Z10" s="284"/>
      <c r="AA10" s="284"/>
      <c r="AB10" s="284"/>
      <c r="AC10" s="284"/>
      <c r="AD10" s="285"/>
      <c r="AE10" s="1"/>
      <c r="AK10">
        <v>8</v>
      </c>
    </row>
    <row r="11" spans="1:37" ht="15" customHeight="1">
      <c r="A11" s="103"/>
      <c r="B11" s="268" t="s">
        <v>5052</v>
      </c>
      <c r="C11" s="269"/>
      <c r="D11" s="269"/>
      <c r="E11" s="269"/>
      <c r="F11" s="269"/>
      <c r="G11" s="269"/>
      <c r="H11" s="269"/>
      <c r="I11" s="269"/>
      <c r="J11" s="269"/>
      <c r="K11" s="269"/>
      <c r="L11" s="269"/>
      <c r="M11" s="269"/>
      <c r="N11" s="269"/>
      <c r="O11" s="269"/>
      <c r="P11" s="269"/>
      <c r="Q11" s="269"/>
      <c r="R11" s="269"/>
      <c r="S11" s="269"/>
      <c r="T11" s="269"/>
      <c r="U11" s="269"/>
      <c r="V11" s="269"/>
      <c r="W11" s="269"/>
      <c r="X11" s="269"/>
      <c r="Y11" s="269"/>
      <c r="Z11" s="269"/>
      <c r="AA11" s="269"/>
      <c r="AB11" s="269"/>
      <c r="AC11" s="269"/>
      <c r="AD11" s="270"/>
      <c r="AE11" s="2"/>
      <c r="AK11">
        <v>9</v>
      </c>
    </row>
    <row r="12" spans="1:37" ht="36" customHeight="1">
      <c r="A12" s="103"/>
      <c r="B12" s="5"/>
      <c r="C12" s="251" t="s">
        <v>5053</v>
      </c>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71"/>
      <c r="AE12" s="2"/>
      <c r="AK12">
        <v>10</v>
      </c>
    </row>
    <row r="13" spans="1:37" ht="24" customHeight="1">
      <c r="A13" s="103"/>
      <c r="B13" s="5"/>
      <c r="C13" s="251" t="s">
        <v>5054</v>
      </c>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72"/>
      <c r="AE13" s="2"/>
      <c r="AK13">
        <v>11</v>
      </c>
    </row>
    <row r="14" spans="1:37" ht="24" customHeight="1">
      <c r="A14" s="103"/>
      <c r="B14" s="5"/>
      <c r="C14" s="251" t="s">
        <v>5055</v>
      </c>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63"/>
      <c r="AE14" s="2"/>
      <c r="AK14">
        <v>12</v>
      </c>
    </row>
    <row r="15" spans="1:37" ht="24" customHeight="1">
      <c r="A15" s="103"/>
      <c r="B15" s="5"/>
      <c r="C15" s="191" t="s">
        <v>5056</v>
      </c>
      <c r="D15" s="191"/>
      <c r="E15" s="191"/>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264"/>
      <c r="AE15" s="2"/>
    </row>
    <row r="16" spans="1:37" ht="24" customHeight="1">
      <c r="A16" s="103"/>
      <c r="B16" s="5"/>
      <c r="C16" s="251" t="s">
        <v>5057</v>
      </c>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71"/>
      <c r="AE16" s="2"/>
    </row>
    <row r="17" spans="1:31" ht="24" customHeight="1">
      <c r="A17" s="103"/>
      <c r="B17" s="5"/>
      <c r="C17" s="191" t="s">
        <v>5058</v>
      </c>
      <c r="D17" s="224"/>
      <c r="E17" s="224"/>
      <c r="F17" s="224"/>
      <c r="G17" s="224"/>
      <c r="H17" s="224"/>
      <c r="I17" s="224"/>
      <c r="J17" s="224"/>
      <c r="K17" s="224"/>
      <c r="L17" s="224"/>
      <c r="M17" s="224"/>
      <c r="N17" s="224"/>
      <c r="O17" s="224"/>
      <c r="P17" s="224"/>
      <c r="Q17" s="224"/>
      <c r="R17" s="224"/>
      <c r="S17" s="224"/>
      <c r="T17" s="224"/>
      <c r="U17" s="224"/>
      <c r="V17" s="224"/>
      <c r="W17" s="224"/>
      <c r="X17" s="224"/>
      <c r="Y17" s="224"/>
      <c r="Z17" s="224"/>
      <c r="AA17" s="224"/>
      <c r="AB17" s="224"/>
      <c r="AC17" s="224"/>
      <c r="AD17" s="265"/>
      <c r="AE17" s="2"/>
    </row>
    <row r="18" spans="1:31" ht="24" customHeight="1">
      <c r="A18" s="103"/>
      <c r="B18" s="5"/>
      <c r="C18" s="191" t="s">
        <v>5059</v>
      </c>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264"/>
      <c r="AE18" s="2"/>
    </row>
    <row r="19" spans="1:31" ht="36" customHeight="1">
      <c r="A19" s="103"/>
      <c r="B19" s="5"/>
      <c r="C19" s="191" t="s">
        <v>5060</v>
      </c>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2"/>
    </row>
    <row r="20" spans="1:31" ht="48" customHeight="1">
      <c r="A20" s="103"/>
      <c r="B20" s="5"/>
      <c r="C20" s="191" t="s">
        <v>5061</v>
      </c>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2"/>
    </row>
    <row r="21" spans="1:31" ht="15" customHeight="1">
      <c r="A21" s="103"/>
      <c r="B21" s="71"/>
      <c r="C21" s="202" t="s">
        <v>5062</v>
      </c>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3"/>
    </row>
    <row r="22" spans="1:31" ht="15" customHeight="1">
      <c r="A22" s="103"/>
      <c r="B22" s="275" t="s">
        <v>5063</v>
      </c>
      <c r="C22" s="276"/>
      <c r="D22" s="276"/>
      <c r="E22" s="276"/>
      <c r="F22" s="276"/>
      <c r="G22" s="276"/>
      <c r="H22" s="276"/>
      <c r="I22" s="276"/>
      <c r="J22" s="276"/>
      <c r="K22" s="276"/>
      <c r="L22" s="276"/>
      <c r="M22" s="276"/>
      <c r="N22" s="276"/>
      <c r="O22" s="276"/>
      <c r="P22" s="276"/>
      <c r="Q22" s="276"/>
      <c r="R22" s="276"/>
      <c r="S22" s="276"/>
      <c r="T22" s="276"/>
      <c r="U22" s="276"/>
      <c r="V22" s="276"/>
      <c r="W22" s="276"/>
      <c r="X22" s="276"/>
      <c r="Y22" s="276"/>
      <c r="Z22" s="276"/>
      <c r="AA22" s="276"/>
      <c r="AB22" s="276"/>
      <c r="AC22" s="276"/>
      <c r="AD22" s="277"/>
    </row>
    <row r="23" spans="1:31" ht="36" customHeight="1">
      <c r="A23" s="103"/>
      <c r="B23" s="58"/>
      <c r="C23" s="191" t="s">
        <v>5064</v>
      </c>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2"/>
    </row>
    <row r="24" spans="1:31" ht="36" customHeight="1">
      <c r="A24" s="103"/>
      <c r="B24" s="58"/>
      <c r="C24" s="191" t="s">
        <v>5065</v>
      </c>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2"/>
    </row>
    <row r="25" spans="1:31" ht="36" customHeight="1">
      <c r="A25" s="103"/>
      <c r="B25" s="58"/>
      <c r="C25" s="191" t="s">
        <v>5066</v>
      </c>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2"/>
    </row>
    <row r="26" spans="1:31" ht="36" customHeight="1">
      <c r="A26" s="103"/>
      <c r="B26" s="58"/>
      <c r="C26" s="191" t="s">
        <v>5067</v>
      </c>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2"/>
    </row>
    <row r="27" spans="1:31" ht="24" customHeight="1">
      <c r="A27" s="103"/>
      <c r="B27" s="58"/>
      <c r="C27" s="191" t="s">
        <v>5068</v>
      </c>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2"/>
    </row>
    <row r="28" spans="1:31" ht="24" customHeight="1">
      <c r="A28" s="103"/>
      <c r="B28" s="58"/>
      <c r="C28" s="191" t="s">
        <v>5069</v>
      </c>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2"/>
    </row>
    <row r="29" spans="1:31" ht="36" customHeight="1">
      <c r="A29" s="103"/>
      <c r="B29" s="58"/>
      <c r="C29" s="191" t="s">
        <v>5070</v>
      </c>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2"/>
    </row>
    <row r="30" spans="1:31" ht="36" customHeight="1">
      <c r="A30" s="103"/>
      <c r="B30" s="58"/>
      <c r="C30" s="191" t="s">
        <v>5071</v>
      </c>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2"/>
    </row>
    <row r="31" spans="1:31" ht="24" customHeight="1">
      <c r="A31" s="103"/>
      <c r="B31" s="58"/>
      <c r="C31" s="191" t="s">
        <v>5072</v>
      </c>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2"/>
    </row>
    <row r="32" spans="1:31" ht="24" customHeight="1">
      <c r="A32" s="103"/>
      <c r="B32" s="58"/>
      <c r="C32" s="191" t="s">
        <v>5073</v>
      </c>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2"/>
    </row>
    <row r="33" spans="1:36" ht="36" customHeight="1">
      <c r="A33" s="103"/>
      <c r="B33" s="58"/>
      <c r="C33" s="191" t="s">
        <v>5074</v>
      </c>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2"/>
    </row>
    <row r="34" spans="1:36" ht="48" customHeight="1">
      <c r="A34" s="103"/>
      <c r="B34" s="58"/>
      <c r="C34" s="191" t="s">
        <v>5075</v>
      </c>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2"/>
    </row>
    <row r="35" spans="1:36" ht="36" customHeight="1">
      <c r="A35" s="103"/>
      <c r="B35" s="74"/>
      <c r="C35" s="191" t="s">
        <v>5076</v>
      </c>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2"/>
    </row>
    <row r="36" spans="1:36" ht="36" customHeight="1">
      <c r="A36" s="103"/>
      <c r="B36" s="74"/>
      <c r="C36" s="191" t="s">
        <v>5077</v>
      </c>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2"/>
    </row>
    <row r="37" spans="1:36" ht="60" customHeight="1">
      <c r="A37" s="103"/>
      <c r="B37" s="128"/>
      <c r="C37" s="278" t="s">
        <v>5078</v>
      </c>
      <c r="D37" s="278"/>
      <c r="E37" s="278"/>
      <c r="F37" s="278"/>
      <c r="G37" s="278"/>
      <c r="H37" s="278"/>
      <c r="I37" s="278"/>
      <c r="J37" s="278"/>
      <c r="K37" s="278"/>
      <c r="L37" s="278"/>
      <c r="M37" s="278"/>
      <c r="N37" s="278"/>
      <c r="O37" s="278"/>
      <c r="P37" s="278"/>
      <c r="Q37" s="278"/>
      <c r="R37" s="278"/>
      <c r="S37" s="278"/>
      <c r="T37" s="278"/>
      <c r="U37" s="278"/>
      <c r="V37" s="278"/>
      <c r="W37" s="278"/>
      <c r="X37" s="278"/>
      <c r="Y37" s="278"/>
      <c r="Z37" s="278"/>
      <c r="AA37" s="278"/>
      <c r="AB37" s="278"/>
      <c r="AC37" s="278"/>
      <c r="AD37" s="279"/>
    </row>
    <row r="38" spans="1:36" ht="15" customHeight="1">
      <c r="A38" s="103"/>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2"/>
    </row>
    <row r="39" spans="1:36" ht="24" customHeight="1">
      <c r="A39" s="56" t="s">
        <v>5079</v>
      </c>
      <c r="B39" s="250" t="s">
        <v>5080</v>
      </c>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1"/>
    </row>
    <row r="40" spans="1:36" ht="24" customHeight="1">
      <c r="A40" s="116"/>
      <c r="B40" s="39"/>
      <c r="C40" s="258" t="s">
        <v>5081</v>
      </c>
      <c r="D40" s="258"/>
      <c r="E40" s="258"/>
      <c r="F40" s="258"/>
      <c r="G40" s="258"/>
      <c r="H40" s="258"/>
      <c r="I40" s="258"/>
      <c r="J40" s="258"/>
      <c r="K40" s="258"/>
      <c r="L40" s="258"/>
      <c r="M40" s="258"/>
      <c r="N40" s="258"/>
      <c r="O40" s="258"/>
      <c r="P40" s="258"/>
      <c r="Q40" s="258"/>
      <c r="R40" s="258"/>
      <c r="S40" s="258"/>
      <c r="T40" s="258"/>
      <c r="U40" s="258"/>
      <c r="V40" s="258"/>
      <c r="W40" s="258"/>
      <c r="X40" s="258"/>
      <c r="Y40" s="258"/>
      <c r="Z40" s="258"/>
      <c r="AA40" s="258"/>
      <c r="AB40" s="258"/>
      <c r="AC40" s="258"/>
      <c r="AD40" s="258"/>
      <c r="AE40" s="1"/>
    </row>
    <row r="41" spans="1:36" ht="15" customHeight="1">
      <c r="A41" s="116"/>
      <c r="B41" s="39"/>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1"/>
      <c r="AG41" t="s">
        <v>5082</v>
      </c>
      <c r="AH41" t="s">
        <v>5083</v>
      </c>
      <c r="AI41" t="s">
        <v>5084</v>
      </c>
      <c r="AJ41" t="s">
        <v>5085</v>
      </c>
    </row>
    <row r="42" spans="1:36" ht="24" customHeight="1">
      <c r="A42" s="116"/>
      <c r="B42" s="39"/>
      <c r="C42" s="259" t="s">
        <v>5086</v>
      </c>
      <c r="D42" s="260"/>
      <c r="E42" s="260"/>
      <c r="F42" s="260"/>
      <c r="G42" s="260"/>
      <c r="H42" s="260"/>
      <c r="I42" s="260"/>
      <c r="J42" s="260"/>
      <c r="K42" s="260"/>
      <c r="L42" s="260"/>
      <c r="M42" s="260"/>
      <c r="N42" s="260"/>
      <c r="O42" s="260"/>
      <c r="P42" s="261"/>
      <c r="Q42" s="259" t="s">
        <v>5087</v>
      </c>
      <c r="R42" s="260"/>
      <c r="S42" s="260"/>
      <c r="T42" s="260"/>
      <c r="U42" s="260"/>
      <c r="V42" s="260"/>
      <c r="W42" s="260"/>
      <c r="X42" s="260"/>
      <c r="Y42" s="260"/>
      <c r="Z42" s="260"/>
      <c r="AA42" s="260"/>
      <c r="AB42" s="260"/>
      <c r="AC42" s="260"/>
      <c r="AD42" s="261"/>
      <c r="AE42" s="1"/>
      <c r="AG42">
        <f>COUNTBLANK(C43:AD43)</f>
        <v>28</v>
      </c>
      <c r="AH42">
        <v>28</v>
      </c>
      <c r="AI42">
        <v>26</v>
      </c>
      <c r="AJ42" s="131">
        <f>IF(OR(AG42=AH42, AG42=AI42 ), 0, 1)</f>
        <v>0</v>
      </c>
    </row>
    <row r="43" spans="1:36" ht="15" customHeight="1">
      <c r="A43" s="116"/>
      <c r="B43" s="39"/>
      <c r="C43" s="273"/>
      <c r="D43" s="188"/>
      <c r="E43" s="188"/>
      <c r="F43" s="188"/>
      <c r="G43" s="188"/>
      <c r="H43" s="188"/>
      <c r="I43" s="188"/>
      <c r="J43" s="188"/>
      <c r="K43" s="188"/>
      <c r="L43" s="188"/>
      <c r="M43" s="188"/>
      <c r="N43" s="188"/>
      <c r="O43" s="188"/>
      <c r="P43" s="274"/>
      <c r="Q43" s="273"/>
      <c r="R43" s="188"/>
      <c r="S43" s="188"/>
      <c r="T43" s="188"/>
      <c r="U43" s="188"/>
      <c r="V43" s="188"/>
      <c r="W43" s="188"/>
      <c r="X43" s="188"/>
      <c r="Y43" s="188"/>
      <c r="Z43" s="188"/>
      <c r="AA43" s="188"/>
      <c r="AB43" s="188"/>
      <c r="AC43" s="188"/>
      <c r="AD43" s="274"/>
      <c r="AE43" s="1"/>
    </row>
    <row r="44" spans="1:36" ht="15" customHeight="1">
      <c r="A44" s="6"/>
      <c r="B44" s="2"/>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1"/>
    </row>
    <row r="45" spans="1:36" ht="24" customHeight="1">
      <c r="A45" s="24"/>
      <c r="B45" s="2"/>
      <c r="C45" s="191" t="s">
        <v>5088</v>
      </c>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
    </row>
    <row r="46" spans="1:36" ht="60" customHeight="1">
      <c r="A46" s="24"/>
      <c r="B46" s="2"/>
      <c r="C46" s="280"/>
      <c r="D46" s="281"/>
      <c r="E46" s="281"/>
      <c r="F46" s="281"/>
      <c r="G46" s="281"/>
      <c r="H46" s="281"/>
      <c r="I46" s="281"/>
      <c r="J46" s="281"/>
      <c r="K46" s="281"/>
      <c r="L46" s="281"/>
      <c r="M46" s="281"/>
      <c r="N46" s="281"/>
      <c r="O46" s="281"/>
      <c r="P46" s="281"/>
      <c r="Q46" s="281"/>
      <c r="R46" s="281"/>
      <c r="S46" s="281"/>
      <c r="T46" s="281"/>
      <c r="U46" s="281"/>
      <c r="V46" s="281"/>
      <c r="W46" s="281"/>
      <c r="X46" s="281"/>
      <c r="Y46" s="281"/>
      <c r="Z46" s="281"/>
      <c r="AA46" s="281"/>
      <c r="AB46" s="281"/>
      <c r="AC46" s="281"/>
      <c r="AD46" s="282"/>
      <c r="AE46" s="1"/>
    </row>
    <row r="47" spans="1:36" ht="15" customHeight="1"/>
    <row r="48" spans="1:36" ht="15" customHeight="1">
      <c r="B48" s="266" t="str">
        <f>IF(OR(C43=2,C43=9),"concluya la sección",IF(AND(C43=1,Q43=""),"Error: debe completar toda la información requerida.",""))</f>
        <v/>
      </c>
      <c r="C48" s="266"/>
      <c r="D48" s="266"/>
      <c r="E48" s="266"/>
      <c r="F48" s="266"/>
      <c r="G48" s="266"/>
      <c r="H48" s="266"/>
      <c r="I48" s="266"/>
      <c r="J48" s="266"/>
      <c r="K48" s="266"/>
      <c r="L48" s="266"/>
      <c r="M48" s="266"/>
      <c r="N48" s="266"/>
      <c r="O48" s="266"/>
      <c r="P48" s="266"/>
      <c r="Q48" s="266"/>
      <c r="R48" s="266"/>
      <c r="S48" s="266"/>
      <c r="T48" s="266"/>
      <c r="U48" s="266"/>
      <c r="V48" s="266"/>
      <c r="W48" s="266"/>
      <c r="X48" s="266"/>
      <c r="Y48" s="266"/>
      <c r="Z48" s="266"/>
      <c r="AA48" s="266"/>
      <c r="AB48" s="266"/>
      <c r="AC48" s="266"/>
      <c r="AD48" s="266"/>
    </row>
    <row r="49" spans="1:41" ht="15" customHeight="1"/>
    <row r="50" spans="1:41" ht="15" customHeight="1"/>
    <row r="51" spans="1:41" ht="15" customHeight="1"/>
    <row r="52" spans="1:41" ht="15" customHeight="1"/>
    <row r="53" spans="1:41" ht="48" customHeight="1">
      <c r="A53" s="56" t="s">
        <v>5089</v>
      </c>
      <c r="B53" s="267" t="s">
        <v>5090</v>
      </c>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spans="1:41" ht="24" customHeight="1">
      <c r="C54" s="258" t="s">
        <v>5091</v>
      </c>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row>
    <row r="55" spans="1:41" ht="36" customHeight="1">
      <c r="A55" s="24"/>
      <c r="C55" s="191" t="s">
        <v>5092</v>
      </c>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row>
    <row r="56" spans="1:41" ht="24" customHeight="1">
      <c r="C56" s="258" t="s">
        <v>5093</v>
      </c>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row>
    <row r="57" spans="1:41" ht="36" customHeight="1">
      <c r="A57" s="116"/>
      <c r="B57" s="57"/>
      <c r="C57" s="258" t="s">
        <v>5094</v>
      </c>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row>
    <row r="58" spans="1:41" ht="24" customHeight="1">
      <c r="A58" s="116"/>
      <c r="B58" s="57"/>
      <c r="C58" s="251" t="s">
        <v>5095</v>
      </c>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row>
    <row r="59" spans="1:41" ht="15" customHeight="1">
      <c r="A59" s="116"/>
      <c r="B59" s="57"/>
      <c r="C59" s="191" t="s">
        <v>5096</v>
      </c>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row>
    <row r="60" spans="1:41" ht="15" customHeight="1">
      <c r="A60" s="116"/>
      <c r="B60" s="57"/>
      <c r="C60" s="191" t="s">
        <v>5097</v>
      </c>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row>
    <row r="61" spans="1:41" ht="36" customHeight="1">
      <c r="A61" s="116"/>
      <c r="B61" s="57"/>
      <c r="C61" s="251" t="s">
        <v>5098</v>
      </c>
      <c r="D61" s="251"/>
      <c r="E61" s="251"/>
      <c r="F61" s="251"/>
      <c r="G61" s="251"/>
      <c r="H61" s="251"/>
      <c r="I61" s="251"/>
      <c r="J61" s="251"/>
      <c r="K61" s="251"/>
      <c r="L61" s="251"/>
      <c r="M61" s="251"/>
      <c r="N61" s="251"/>
      <c r="O61" s="251"/>
      <c r="P61" s="251"/>
      <c r="Q61" s="251"/>
      <c r="R61" s="251"/>
      <c r="S61" s="251"/>
      <c r="T61" s="251"/>
      <c r="U61" s="251"/>
      <c r="V61" s="251"/>
      <c r="W61" s="251"/>
      <c r="X61" s="251"/>
      <c r="Y61" s="251"/>
      <c r="Z61" s="251"/>
      <c r="AA61" s="251"/>
      <c r="AB61" s="251"/>
      <c r="AC61" s="251"/>
      <c r="AD61" s="251"/>
    </row>
    <row r="62" spans="1:41" ht="24" customHeight="1">
      <c r="A62" s="116"/>
      <c r="B62" s="57"/>
      <c r="C62" s="258" t="s">
        <v>5099</v>
      </c>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c r="AG62" t="s">
        <v>5082</v>
      </c>
      <c r="AH62" t="s">
        <v>5100</v>
      </c>
      <c r="AI62" t="s">
        <v>5101</v>
      </c>
      <c r="AJ62" t="s">
        <v>5085</v>
      </c>
    </row>
    <row r="63" spans="1:41" ht="15" customHeight="1">
      <c r="AG63">
        <f>COUNTBLANK(D65:AD114)</f>
        <v>1350</v>
      </c>
      <c r="AH63">
        <v>1350</v>
      </c>
      <c r="AI63" s="78">
        <f>IF(SUM(AG65:AG114)=0,AG63,1)</f>
        <v>1350</v>
      </c>
      <c r="AJ63" s="131">
        <f>IF(OR(AG63=AH63, AG63=AI63 ), 0, 1)</f>
        <v>0</v>
      </c>
    </row>
    <row r="64" spans="1:41" ht="156" customHeight="1">
      <c r="A64" s="6"/>
      <c r="B64" s="1"/>
      <c r="C64" s="259" t="s">
        <v>5102</v>
      </c>
      <c r="D64" s="260"/>
      <c r="E64" s="260"/>
      <c r="F64" s="260"/>
      <c r="G64" s="260"/>
      <c r="H64" s="260"/>
      <c r="I64" s="260"/>
      <c r="J64" s="261"/>
      <c r="K64" s="262" t="s">
        <v>5103</v>
      </c>
      <c r="L64" s="262"/>
      <c r="M64" s="249" t="s">
        <v>5104</v>
      </c>
      <c r="N64" s="249"/>
      <c r="O64" s="249"/>
      <c r="P64" s="249"/>
      <c r="Q64" s="249"/>
      <c r="R64" s="249"/>
      <c r="S64" s="249" t="s">
        <v>5105</v>
      </c>
      <c r="T64" s="249"/>
      <c r="U64" s="249"/>
      <c r="V64" s="249"/>
      <c r="W64" s="249"/>
      <c r="X64" s="249"/>
      <c r="Y64" s="249" t="s">
        <v>5106</v>
      </c>
      <c r="Z64" s="249"/>
      <c r="AA64" s="249"/>
      <c r="AB64" s="249"/>
      <c r="AC64" s="249"/>
      <c r="AD64" s="249"/>
      <c r="AG64" t="s">
        <v>5082</v>
      </c>
      <c r="AJ64" t="s">
        <v>5107</v>
      </c>
      <c r="AL64" s="132" t="s">
        <v>5108</v>
      </c>
      <c r="AM64" s="133" t="s">
        <v>5109</v>
      </c>
      <c r="AN64" s="132" t="s">
        <v>5108</v>
      </c>
      <c r="AO64" s="133" t="s">
        <v>5109</v>
      </c>
    </row>
    <row r="65" spans="1:41" ht="15" customHeight="1">
      <c r="A65" s="24"/>
      <c r="B65" s="1"/>
      <c r="C65" s="61" t="s">
        <v>5006</v>
      </c>
      <c r="D65" s="254"/>
      <c r="E65" s="254"/>
      <c r="F65" s="254"/>
      <c r="G65" s="254"/>
      <c r="H65" s="254"/>
      <c r="I65" s="254"/>
      <c r="J65" s="254"/>
      <c r="K65" s="172"/>
      <c r="L65" s="172"/>
      <c r="M65" s="169"/>
      <c r="N65" s="170"/>
      <c r="O65" s="170"/>
      <c r="P65" s="170"/>
      <c r="Q65" s="170"/>
      <c r="R65" s="171"/>
      <c r="S65" s="169"/>
      <c r="T65" s="170"/>
      <c r="U65" s="170"/>
      <c r="V65" s="170"/>
      <c r="W65" s="170"/>
      <c r="X65" s="171"/>
      <c r="Y65" s="169"/>
      <c r="Z65" s="170"/>
      <c r="AA65" s="170"/>
      <c r="AB65" s="170"/>
      <c r="AC65" s="170"/>
      <c r="AD65" s="171"/>
      <c r="AG65">
        <f t="shared" ref="AG65:AG96" si="0">IF(OR($AG$63=$AH$63,COUNTBLANK(D65:AD65)=27),0,IF(OR(AND(S65=1,OR(COUNTBLANK(D65:AD65)=22,COUNTBLANK(D65:AD65)=23)),AND(OR(S65=2,S65=9),Y65="",OR(COUNTBLANK(D65:R65)=12,COUNTBLANK(D65:R65)=13))),0,1))</f>
        <v>0</v>
      </c>
      <c r="AI65">
        <v>1</v>
      </c>
      <c r="AJ65">
        <f t="shared" ref="AJ65:AJ96" si="1">IF($AG$63=$AH$63,0,IF(OR(AND(M65="",Y65=""),AND(M65="NS",Y65=""),AND(OR(S65=2,S65=9),Y65=""),AND(M65&gt;0,M65&lt;&gt;"NS",S65=1,M65&gt;=Y65)),0,1))</f>
        <v>0</v>
      </c>
      <c r="AL65" s="134">
        <f t="shared" ref="AL65:AL96" si="2">IF(M65="NS",0,LEN(M65)-LEN(INT(M65))-1)</f>
        <v>-2</v>
      </c>
      <c r="AM65" s="135">
        <f>IF(AL65&lt;1,0,1)</f>
        <v>0</v>
      </c>
      <c r="AN65" s="134">
        <f t="shared" ref="AN65:AN96" si="3">IF(Y65="NS",0,LEN(Y65)-LEN(INT(Y65))-1)</f>
        <v>-2</v>
      </c>
      <c r="AO65" s="135">
        <f>IF(AN65&lt;1,0,1)</f>
        <v>0</v>
      </c>
    </row>
    <row r="66" spans="1:41" ht="15" customHeight="1">
      <c r="A66" s="24"/>
      <c r="B66" s="1"/>
      <c r="C66" s="61" t="s">
        <v>5007</v>
      </c>
      <c r="D66" s="255"/>
      <c r="E66" s="256"/>
      <c r="F66" s="256"/>
      <c r="G66" s="256"/>
      <c r="H66" s="256"/>
      <c r="I66" s="256"/>
      <c r="J66" s="257"/>
      <c r="K66" s="172"/>
      <c r="L66" s="172"/>
      <c r="M66" s="169"/>
      <c r="N66" s="170"/>
      <c r="O66" s="170"/>
      <c r="P66" s="170"/>
      <c r="Q66" s="170"/>
      <c r="R66" s="171"/>
      <c r="S66" s="169"/>
      <c r="T66" s="170"/>
      <c r="U66" s="170"/>
      <c r="V66" s="170"/>
      <c r="W66" s="170"/>
      <c r="X66" s="171"/>
      <c r="Y66" s="169"/>
      <c r="Z66" s="170"/>
      <c r="AA66" s="170"/>
      <c r="AB66" s="170"/>
      <c r="AC66" s="170"/>
      <c r="AD66" s="171"/>
      <c r="AG66">
        <f t="shared" si="0"/>
        <v>0</v>
      </c>
      <c r="AI66">
        <v>2</v>
      </c>
      <c r="AJ66">
        <f t="shared" si="1"/>
        <v>0</v>
      </c>
      <c r="AL66" s="134">
        <f t="shared" si="2"/>
        <v>-2</v>
      </c>
      <c r="AM66" s="135">
        <f t="shared" ref="AM66:AM114" si="4">IF(AL66&lt;1,0,1)</f>
        <v>0</v>
      </c>
      <c r="AN66" s="134">
        <f t="shared" si="3"/>
        <v>-2</v>
      </c>
      <c r="AO66" s="135">
        <f t="shared" ref="AO66:AO114" si="5">IF(AN66&lt;1,0,1)</f>
        <v>0</v>
      </c>
    </row>
    <row r="67" spans="1:41" ht="15" customHeight="1">
      <c r="A67" s="24"/>
      <c r="B67" s="1"/>
      <c r="C67" s="61" t="s">
        <v>5009</v>
      </c>
      <c r="D67" s="255"/>
      <c r="E67" s="256"/>
      <c r="F67" s="256"/>
      <c r="G67" s="256"/>
      <c r="H67" s="256"/>
      <c r="I67" s="256"/>
      <c r="J67" s="257"/>
      <c r="K67" s="172"/>
      <c r="L67" s="172"/>
      <c r="M67" s="169"/>
      <c r="N67" s="170"/>
      <c r="O67" s="170"/>
      <c r="P67" s="170"/>
      <c r="Q67" s="170"/>
      <c r="R67" s="171"/>
      <c r="S67" s="169"/>
      <c r="T67" s="170"/>
      <c r="U67" s="170"/>
      <c r="V67" s="170"/>
      <c r="W67" s="170"/>
      <c r="X67" s="171"/>
      <c r="Y67" s="169"/>
      <c r="Z67" s="170"/>
      <c r="AA67" s="170"/>
      <c r="AB67" s="170"/>
      <c r="AC67" s="170"/>
      <c r="AD67" s="171"/>
      <c r="AG67">
        <f t="shared" si="0"/>
        <v>0</v>
      </c>
      <c r="AI67">
        <v>3</v>
      </c>
      <c r="AJ67">
        <f t="shared" si="1"/>
        <v>0</v>
      </c>
      <c r="AL67" s="134">
        <f t="shared" si="2"/>
        <v>-2</v>
      </c>
      <c r="AM67" s="135">
        <f t="shared" si="4"/>
        <v>0</v>
      </c>
      <c r="AN67" s="134">
        <f t="shared" si="3"/>
        <v>-2</v>
      </c>
      <c r="AO67" s="135">
        <f t="shared" si="5"/>
        <v>0</v>
      </c>
    </row>
    <row r="68" spans="1:41" ht="15" customHeight="1">
      <c r="A68" s="24"/>
      <c r="B68" s="1"/>
      <c r="C68" s="61" t="s">
        <v>5010</v>
      </c>
      <c r="D68" s="255"/>
      <c r="E68" s="256"/>
      <c r="F68" s="256"/>
      <c r="G68" s="256"/>
      <c r="H68" s="256"/>
      <c r="I68" s="256"/>
      <c r="J68" s="257"/>
      <c r="K68" s="172"/>
      <c r="L68" s="172"/>
      <c r="M68" s="169"/>
      <c r="N68" s="170"/>
      <c r="O68" s="170"/>
      <c r="P68" s="170"/>
      <c r="Q68" s="170"/>
      <c r="R68" s="171"/>
      <c r="S68" s="169"/>
      <c r="T68" s="170"/>
      <c r="U68" s="170"/>
      <c r="V68" s="170"/>
      <c r="W68" s="170"/>
      <c r="X68" s="171"/>
      <c r="Y68" s="169"/>
      <c r="Z68" s="170"/>
      <c r="AA68" s="170"/>
      <c r="AB68" s="170"/>
      <c r="AC68" s="170"/>
      <c r="AD68" s="171"/>
      <c r="AG68">
        <f t="shared" si="0"/>
        <v>0</v>
      </c>
      <c r="AI68">
        <v>4</v>
      </c>
      <c r="AJ68">
        <f t="shared" si="1"/>
        <v>0</v>
      </c>
      <c r="AL68" s="134">
        <f t="shared" si="2"/>
        <v>-2</v>
      </c>
      <c r="AM68" s="135">
        <f t="shared" si="4"/>
        <v>0</v>
      </c>
      <c r="AN68" s="134">
        <f t="shared" si="3"/>
        <v>-2</v>
      </c>
      <c r="AO68" s="135">
        <f t="shared" si="5"/>
        <v>0</v>
      </c>
    </row>
    <row r="69" spans="1:41" ht="15" customHeight="1">
      <c r="A69" s="24"/>
      <c r="B69" s="1"/>
      <c r="C69" s="61" t="s">
        <v>5012</v>
      </c>
      <c r="D69" s="255"/>
      <c r="E69" s="256"/>
      <c r="F69" s="256"/>
      <c r="G69" s="256"/>
      <c r="H69" s="256"/>
      <c r="I69" s="256"/>
      <c r="J69" s="257"/>
      <c r="K69" s="172"/>
      <c r="L69" s="172"/>
      <c r="M69" s="169"/>
      <c r="N69" s="170"/>
      <c r="O69" s="170"/>
      <c r="P69" s="170"/>
      <c r="Q69" s="170"/>
      <c r="R69" s="171"/>
      <c r="S69" s="169"/>
      <c r="T69" s="170"/>
      <c r="U69" s="170"/>
      <c r="V69" s="170"/>
      <c r="W69" s="170"/>
      <c r="X69" s="171"/>
      <c r="Y69" s="169"/>
      <c r="Z69" s="170"/>
      <c r="AA69" s="170"/>
      <c r="AB69" s="170"/>
      <c r="AC69" s="170"/>
      <c r="AD69" s="171"/>
      <c r="AG69">
        <f t="shared" si="0"/>
        <v>0</v>
      </c>
      <c r="AI69">
        <v>5</v>
      </c>
      <c r="AJ69">
        <f t="shared" si="1"/>
        <v>0</v>
      </c>
      <c r="AL69" s="134">
        <f t="shared" si="2"/>
        <v>-2</v>
      </c>
      <c r="AM69" s="135">
        <f t="shared" si="4"/>
        <v>0</v>
      </c>
      <c r="AN69" s="134">
        <f t="shared" si="3"/>
        <v>-2</v>
      </c>
      <c r="AO69" s="135">
        <f t="shared" si="5"/>
        <v>0</v>
      </c>
    </row>
    <row r="70" spans="1:41" ht="15" customHeight="1">
      <c r="A70" s="24"/>
      <c r="B70" s="1"/>
      <c r="C70" s="61" t="s">
        <v>5014</v>
      </c>
      <c r="D70" s="255"/>
      <c r="E70" s="256"/>
      <c r="F70" s="256"/>
      <c r="G70" s="256"/>
      <c r="H70" s="256"/>
      <c r="I70" s="256"/>
      <c r="J70" s="257"/>
      <c r="K70" s="172"/>
      <c r="L70" s="172"/>
      <c r="M70" s="169"/>
      <c r="N70" s="170"/>
      <c r="O70" s="170"/>
      <c r="P70" s="170"/>
      <c r="Q70" s="170"/>
      <c r="R70" s="171"/>
      <c r="S70" s="169"/>
      <c r="T70" s="170"/>
      <c r="U70" s="170"/>
      <c r="V70" s="170"/>
      <c r="W70" s="170"/>
      <c r="X70" s="171"/>
      <c r="Y70" s="169"/>
      <c r="Z70" s="170"/>
      <c r="AA70" s="170"/>
      <c r="AB70" s="170"/>
      <c r="AC70" s="170"/>
      <c r="AD70" s="171"/>
      <c r="AG70">
        <f t="shared" si="0"/>
        <v>0</v>
      </c>
      <c r="AI70">
        <v>6</v>
      </c>
      <c r="AJ70">
        <f t="shared" si="1"/>
        <v>0</v>
      </c>
      <c r="AL70" s="134">
        <f t="shared" si="2"/>
        <v>-2</v>
      </c>
      <c r="AM70" s="135">
        <f t="shared" si="4"/>
        <v>0</v>
      </c>
      <c r="AN70" s="134">
        <f t="shared" si="3"/>
        <v>-2</v>
      </c>
      <c r="AO70" s="135">
        <f t="shared" si="5"/>
        <v>0</v>
      </c>
    </row>
    <row r="71" spans="1:41" ht="15" customHeight="1">
      <c r="A71" s="24"/>
      <c r="B71" s="1"/>
      <c r="C71" s="61" t="s">
        <v>5016</v>
      </c>
      <c r="D71" s="255"/>
      <c r="E71" s="256"/>
      <c r="F71" s="256"/>
      <c r="G71" s="256"/>
      <c r="H71" s="256"/>
      <c r="I71" s="256"/>
      <c r="J71" s="257"/>
      <c r="K71" s="172"/>
      <c r="L71" s="172"/>
      <c r="M71" s="169"/>
      <c r="N71" s="170"/>
      <c r="O71" s="170"/>
      <c r="P71" s="170"/>
      <c r="Q71" s="170"/>
      <c r="R71" s="171"/>
      <c r="S71" s="169"/>
      <c r="T71" s="170"/>
      <c r="U71" s="170"/>
      <c r="V71" s="170"/>
      <c r="W71" s="170"/>
      <c r="X71" s="171"/>
      <c r="Y71" s="169"/>
      <c r="Z71" s="170"/>
      <c r="AA71" s="170"/>
      <c r="AB71" s="170"/>
      <c r="AC71" s="170"/>
      <c r="AD71" s="171"/>
      <c r="AG71">
        <f t="shared" si="0"/>
        <v>0</v>
      </c>
      <c r="AI71">
        <v>7</v>
      </c>
      <c r="AJ71">
        <f t="shared" si="1"/>
        <v>0</v>
      </c>
      <c r="AL71" s="134">
        <f t="shared" si="2"/>
        <v>-2</v>
      </c>
      <c r="AM71" s="135">
        <f t="shared" si="4"/>
        <v>0</v>
      </c>
      <c r="AN71" s="134">
        <f t="shared" si="3"/>
        <v>-2</v>
      </c>
      <c r="AO71" s="135">
        <f t="shared" si="5"/>
        <v>0</v>
      </c>
    </row>
    <row r="72" spans="1:41" ht="15" customHeight="1">
      <c r="A72" s="24"/>
      <c r="B72" s="1"/>
      <c r="C72" s="61" t="s">
        <v>5018</v>
      </c>
      <c r="D72" s="255"/>
      <c r="E72" s="256"/>
      <c r="F72" s="256"/>
      <c r="G72" s="256"/>
      <c r="H72" s="256"/>
      <c r="I72" s="256"/>
      <c r="J72" s="257"/>
      <c r="K72" s="172"/>
      <c r="L72" s="172"/>
      <c r="M72" s="169"/>
      <c r="N72" s="170"/>
      <c r="O72" s="170"/>
      <c r="P72" s="170"/>
      <c r="Q72" s="170"/>
      <c r="R72" s="171"/>
      <c r="S72" s="169"/>
      <c r="T72" s="170"/>
      <c r="U72" s="170"/>
      <c r="V72" s="170"/>
      <c r="W72" s="170"/>
      <c r="X72" s="171"/>
      <c r="Y72" s="169"/>
      <c r="Z72" s="170"/>
      <c r="AA72" s="170"/>
      <c r="AB72" s="170"/>
      <c r="AC72" s="170"/>
      <c r="AD72" s="171"/>
      <c r="AG72">
        <f t="shared" si="0"/>
        <v>0</v>
      </c>
      <c r="AI72">
        <v>8</v>
      </c>
      <c r="AJ72">
        <f t="shared" si="1"/>
        <v>0</v>
      </c>
      <c r="AL72" s="134">
        <f t="shared" si="2"/>
        <v>-2</v>
      </c>
      <c r="AM72" s="135">
        <f t="shared" si="4"/>
        <v>0</v>
      </c>
      <c r="AN72" s="134">
        <f t="shared" si="3"/>
        <v>-2</v>
      </c>
      <c r="AO72" s="135">
        <f t="shared" si="5"/>
        <v>0</v>
      </c>
    </row>
    <row r="73" spans="1:41" ht="15" customHeight="1">
      <c r="A73" s="24"/>
      <c r="B73" s="1"/>
      <c r="C73" s="61" t="s">
        <v>5020</v>
      </c>
      <c r="D73" s="255"/>
      <c r="E73" s="256"/>
      <c r="F73" s="256"/>
      <c r="G73" s="256"/>
      <c r="H73" s="256"/>
      <c r="I73" s="256"/>
      <c r="J73" s="257"/>
      <c r="K73" s="172"/>
      <c r="L73" s="172"/>
      <c r="M73" s="169"/>
      <c r="N73" s="170"/>
      <c r="O73" s="170"/>
      <c r="P73" s="170"/>
      <c r="Q73" s="170"/>
      <c r="R73" s="171"/>
      <c r="S73" s="169"/>
      <c r="T73" s="170"/>
      <c r="U73" s="170"/>
      <c r="V73" s="170"/>
      <c r="W73" s="170"/>
      <c r="X73" s="171"/>
      <c r="Y73" s="169"/>
      <c r="Z73" s="170"/>
      <c r="AA73" s="170"/>
      <c r="AB73" s="170"/>
      <c r="AC73" s="170"/>
      <c r="AD73" s="171"/>
      <c r="AG73">
        <f t="shared" si="0"/>
        <v>0</v>
      </c>
      <c r="AI73">
        <v>9</v>
      </c>
      <c r="AJ73">
        <f t="shared" si="1"/>
        <v>0</v>
      </c>
      <c r="AL73" s="134">
        <f t="shared" si="2"/>
        <v>-2</v>
      </c>
      <c r="AM73" s="135">
        <f t="shared" si="4"/>
        <v>0</v>
      </c>
      <c r="AN73" s="134">
        <f t="shared" si="3"/>
        <v>-2</v>
      </c>
      <c r="AO73" s="135">
        <f t="shared" si="5"/>
        <v>0</v>
      </c>
    </row>
    <row r="74" spans="1:41" ht="15" customHeight="1">
      <c r="A74" s="24"/>
      <c r="B74" s="1"/>
      <c r="C74" s="61" t="s">
        <v>5022</v>
      </c>
      <c r="D74" s="255"/>
      <c r="E74" s="256"/>
      <c r="F74" s="256"/>
      <c r="G74" s="256"/>
      <c r="H74" s="256"/>
      <c r="I74" s="256"/>
      <c r="J74" s="257"/>
      <c r="K74" s="172"/>
      <c r="L74" s="172"/>
      <c r="M74" s="169"/>
      <c r="N74" s="170"/>
      <c r="O74" s="170"/>
      <c r="P74" s="170"/>
      <c r="Q74" s="170"/>
      <c r="R74" s="171"/>
      <c r="S74" s="169"/>
      <c r="T74" s="170"/>
      <c r="U74" s="170"/>
      <c r="V74" s="170"/>
      <c r="W74" s="170"/>
      <c r="X74" s="171"/>
      <c r="Y74" s="169"/>
      <c r="Z74" s="170"/>
      <c r="AA74" s="170"/>
      <c r="AB74" s="170"/>
      <c r="AC74" s="170"/>
      <c r="AD74" s="171"/>
      <c r="AG74">
        <f t="shared" si="0"/>
        <v>0</v>
      </c>
      <c r="AI74">
        <v>10</v>
      </c>
      <c r="AJ74">
        <f t="shared" si="1"/>
        <v>0</v>
      </c>
      <c r="AL74" s="134">
        <f t="shared" si="2"/>
        <v>-2</v>
      </c>
      <c r="AM74" s="135">
        <f t="shared" si="4"/>
        <v>0</v>
      </c>
      <c r="AN74" s="134">
        <f t="shared" si="3"/>
        <v>-2</v>
      </c>
      <c r="AO74" s="135">
        <f t="shared" si="5"/>
        <v>0</v>
      </c>
    </row>
    <row r="75" spans="1:41" ht="15" customHeight="1">
      <c r="A75" s="24"/>
      <c r="B75" s="1"/>
      <c r="C75" s="61" t="s">
        <v>5024</v>
      </c>
      <c r="D75" s="254"/>
      <c r="E75" s="254"/>
      <c r="F75" s="254"/>
      <c r="G75" s="254"/>
      <c r="H75" s="254"/>
      <c r="I75" s="254"/>
      <c r="J75" s="254"/>
      <c r="K75" s="172"/>
      <c r="L75" s="172"/>
      <c r="M75" s="169"/>
      <c r="N75" s="170"/>
      <c r="O75" s="170"/>
      <c r="P75" s="170"/>
      <c r="Q75" s="170"/>
      <c r="R75" s="171"/>
      <c r="S75" s="169"/>
      <c r="T75" s="170"/>
      <c r="U75" s="170"/>
      <c r="V75" s="170"/>
      <c r="W75" s="170"/>
      <c r="X75" s="171"/>
      <c r="Y75" s="169"/>
      <c r="Z75" s="170"/>
      <c r="AA75" s="170"/>
      <c r="AB75" s="170"/>
      <c r="AC75" s="170"/>
      <c r="AD75" s="171"/>
      <c r="AG75">
        <f t="shared" si="0"/>
        <v>0</v>
      </c>
      <c r="AI75">
        <v>11</v>
      </c>
      <c r="AJ75">
        <f t="shared" si="1"/>
        <v>0</v>
      </c>
      <c r="AL75" s="134">
        <f t="shared" si="2"/>
        <v>-2</v>
      </c>
      <c r="AM75" s="135">
        <f t="shared" si="4"/>
        <v>0</v>
      </c>
      <c r="AN75" s="134">
        <f t="shared" si="3"/>
        <v>-2</v>
      </c>
      <c r="AO75" s="135">
        <f t="shared" si="5"/>
        <v>0</v>
      </c>
    </row>
    <row r="76" spans="1:41" ht="15" customHeight="1">
      <c r="A76" s="24"/>
      <c r="B76" s="1"/>
      <c r="C76" s="61" t="s">
        <v>5025</v>
      </c>
      <c r="D76" s="254"/>
      <c r="E76" s="254"/>
      <c r="F76" s="254"/>
      <c r="G76" s="254"/>
      <c r="H76" s="254"/>
      <c r="I76" s="254"/>
      <c r="J76" s="254"/>
      <c r="K76" s="172"/>
      <c r="L76" s="172"/>
      <c r="M76" s="169"/>
      <c r="N76" s="170"/>
      <c r="O76" s="170"/>
      <c r="P76" s="170"/>
      <c r="Q76" s="170"/>
      <c r="R76" s="171"/>
      <c r="S76" s="169"/>
      <c r="T76" s="170"/>
      <c r="U76" s="170"/>
      <c r="V76" s="170"/>
      <c r="W76" s="170"/>
      <c r="X76" s="171"/>
      <c r="Y76" s="169"/>
      <c r="Z76" s="170"/>
      <c r="AA76" s="170"/>
      <c r="AB76" s="170"/>
      <c r="AC76" s="170"/>
      <c r="AD76" s="171"/>
      <c r="AG76">
        <f t="shared" si="0"/>
        <v>0</v>
      </c>
      <c r="AI76">
        <v>12</v>
      </c>
      <c r="AJ76">
        <f t="shared" si="1"/>
        <v>0</v>
      </c>
      <c r="AL76" s="134">
        <f t="shared" si="2"/>
        <v>-2</v>
      </c>
      <c r="AM76" s="135">
        <f t="shared" si="4"/>
        <v>0</v>
      </c>
      <c r="AN76" s="134">
        <f t="shared" si="3"/>
        <v>-2</v>
      </c>
      <c r="AO76" s="135">
        <f t="shared" si="5"/>
        <v>0</v>
      </c>
    </row>
    <row r="77" spans="1:41" ht="15" customHeight="1">
      <c r="A77" s="24"/>
      <c r="B77" s="1"/>
      <c r="C77" s="61" t="s">
        <v>5026</v>
      </c>
      <c r="D77" s="254"/>
      <c r="E77" s="254"/>
      <c r="F77" s="254"/>
      <c r="G77" s="254"/>
      <c r="H77" s="254"/>
      <c r="I77" s="254"/>
      <c r="J77" s="254"/>
      <c r="K77" s="172"/>
      <c r="L77" s="172"/>
      <c r="M77" s="169"/>
      <c r="N77" s="170"/>
      <c r="O77" s="170"/>
      <c r="P77" s="170"/>
      <c r="Q77" s="170"/>
      <c r="R77" s="171"/>
      <c r="S77" s="169"/>
      <c r="T77" s="170"/>
      <c r="U77" s="170"/>
      <c r="V77" s="170"/>
      <c r="W77" s="170"/>
      <c r="X77" s="171"/>
      <c r="Y77" s="169"/>
      <c r="Z77" s="170"/>
      <c r="AA77" s="170"/>
      <c r="AB77" s="170"/>
      <c r="AC77" s="170"/>
      <c r="AD77" s="171"/>
      <c r="AG77">
        <f t="shared" si="0"/>
        <v>0</v>
      </c>
      <c r="AI77">
        <v>13</v>
      </c>
      <c r="AJ77">
        <f t="shared" si="1"/>
        <v>0</v>
      </c>
      <c r="AL77" s="134">
        <f t="shared" si="2"/>
        <v>-2</v>
      </c>
      <c r="AM77" s="135">
        <f t="shared" si="4"/>
        <v>0</v>
      </c>
      <c r="AN77" s="134">
        <f t="shared" si="3"/>
        <v>-2</v>
      </c>
      <c r="AO77" s="135">
        <f t="shared" si="5"/>
        <v>0</v>
      </c>
    </row>
    <row r="78" spans="1:41" ht="15" customHeight="1">
      <c r="A78" s="24"/>
      <c r="B78" s="1"/>
      <c r="C78" s="61" t="s">
        <v>5027</v>
      </c>
      <c r="D78" s="254"/>
      <c r="E78" s="254"/>
      <c r="F78" s="254"/>
      <c r="G78" s="254"/>
      <c r="H78" s="254"/>
      <c r="I78" s="254"/>
      <c r="J78" s="254"/>
      <c r="K78" s="172"/>
      <c r="L78" s="172"/>
      <c r="M78" s="169"/>
      <c r="N78" s="170"/>
      <c r="O78" s="170"/>
      <c r="P78" s="170"/>
      <c r="Q78" s="170"/>
      <c r="R78" s="171"/>
      <c r="S78" s="169"/>
      <c r="T78" s="170"/>
      <c r="U78" s="170"/>
      <c r="V78" s="170"/>
      <c r="W78" s="170"/>
      <c r="X78" s="171"/>
      <c r="Y78" s="169"/>
      <c r="Z78" s="170"/>
      <c r="AA78" s="170"/>
      <c r="AB78" s="170"/>
      <c r="AC78" s="170"/>
      <c r="AD78" s="171"/>
      <c r="AG78">
        <f t="shared" si="0"/>
        <v>0</v>
      </c>
      <c r="AI78">
        <v>14</v>
      </c>
      <c r="AJ78">
        <f t="shared" si="1"/>
        <v>0</v>
      </c>
      <c r="AL78" s="134">
        <f t="shared" si="2"/>
        <v>-2</v>
      </c>
      <c r="AM78" s="135">
        <f t="shared" si="4"/>
        <v>0</v>
      </c>
      <c r="AN78" s="134">
        <f t="shared" si="3"/>
        <v>-2</v>
      </c>
      <c r="AO78" s="135">
        <f t="shared" si="5"/>
        <v>0</v>
      </c>
    </row>
    <row r="79" spans="1:41" ht="15" customHeight="1">
      <c r="A79" s="24"/>
      <c r="B79" s="1"/>
      <c r="C79" s="61" t="s">
        <v>5028</v>
      </c>
      <c r="D79" s="254"/>
      <c r="E79" s="254"/>
      <c r="F79" s="254"/>
      <c r="G79" s="254"/>
      <c r="H79" s="254"/>
      <c r="I79" s="254"/>
      <c r="J79" s="254"/>
      <c r="K79" s="172"/>
      <c r="L79" s="172"/>
      <c r="M79" s="169"/>
      <c r="N79" s="170"/>
      <c r="O79" s="170"/>
      <c r="P79" s="170"/>
      <c r="Q79" s="170"/>
      <c r="R79" s="171"/>
      <c r="S79" s="169"/>
      <c r="T79" s="170"/>
      <c r="U79" s="170"/>
      <c r="V79" s="170"/>
      <c r="W79" s="170"/>
      <c r="X79" s="171"/>
      <c r="Y79" s="169"/>
      <c r="Z79" s="170"/>
      <c r="AA79" s="170"/>
      <c r="AB79" s="170"/>
      <c r="AC79" s="170"/>
      <c r="AD79" s="171"/>
      <c r="AG79">
        <f t="shared" si="0"/>
        <v>0</v>
      </c>
      <c r="AI79">
        <v>15</v>
      </c>
      <c r="AJ79">
        <f t="shared" si="1"/>
        <v>0</v>
      </c>
      <c r="AL79" s="134">
        <f t="shared" si="2"/>
        <v>-2</v>
      </c>
      <c r="AM79" s="135">
        <f t="shared" si="4"/>
        <v>0</v>
      </c>
      <c r="AN79" s="134">
        <f t="shared" si="3"/>
        <v>-2</v>
      </c>
      <c r="AO79" s="135">
        <f t="shared" si="5"/>
        <v>0</v>
      </c>
    </row>
    <row r="80" spans="1:41" ht="15" customHeight="1">
      <c r="A80" s="24"/>
      <c r="B80" s="1"/>
      <c r="C80" s="61" t="s">
        <v>5029</v>
      </c>
      <c r="D80" s="254"/>
      <c r="E80" s="254"/>
      <c r="F80" s="254"/>
      <c r="G80" s="254"/>
      <c r="H80" s="254"/>
      <c r="I80" s="254"/>
      <c r="J80" s="254"/>
      <c r="K80" s="172"/>
      <c r="L80" s="172"/>
      <c r="M80" s="169"/>
      <c r="N80" s="170"/>
      <c r="O80" s="170"/>
      <c r="P80" s="170"/>
      <c r="Q80" s="170"/>
      <c r="R80" s="171"/>
      <c r="S80" s="169"/>
      <c r="T80" s="170"/>
      <c r="U80" s="170"/>
      <c r="V80" s="170"/>
      <c r="W80" s="170"/>
      <c r="X80" s="171"/>
      <c r="Y80" s="169"/>
      <c r="Z80" s="170"/>
      <c r="AA80" s="170"/>
      <c r="AB80" s="170"/>
      <c r="AC80" s="170"/>
      <c r="AD80" s="171"/>
      <c r="AG80">
        <f t="shared" si="0"/>
        <v>0</v>
      </c>
      <c r="AI80">
        <v>16</v>
      </c>
      <c r="AJ80">
        <f t="shared" si="1"/>
        <v>0</v>
      </c>
      <c r="AL80" s="134">
        <f t="shared" si="2"/>
        <v>-2</v>
      </c>
      <c r="AM80" s="135">
        <f t="shared" si="4"/>
        <v>0</v>
      </c>
      <c r="AN80" s="134">
        <f t="shared" si="3"/>
        <v>-2</v>
      </c>
      <c r="AO80" s="135">
        <f t="shared" si="5"/>
        <v>0</v>
      </c>
    </row>
    <row r="81" spans="1:41" ht="15" customHeight="1">
      <c r="A81" s="24"/>
      <c r="B81" s="1"/>
      <c r="C81" s="61" t="s">
        <v>5030</v>
      </c>
      <c r="D81" s="254"/>
      <c r="E81" s="254"/>
      <c r="F81" s="254"/>
      <c r="G81" s="254"/>
      <c r="H81" s="254"/>
      <c r="I81" s="254"/>
      <c r="J81" s="254"/>
      <c r="K81" s="172"/>
      <c r="L81" s="172"/>
      <c r="M81" s="169"/>
      <c r="N81" s="170"/>
      <c r="O81" s="170"/>
      <c r="P81" s="170"/>
      <c r="Q81" s="170"/>
      <c r="R81" s="171"/>
      <c r="S81" s="169"/>
      <c r="T81" s="170"/>
      <c r="U81" s="170"/>
      <c r="V81" s="170"/>
      <c r="W81" s="170"/>
      <c r="X81" s="171"/>
      <c r="Y81" s="169"/>
      <c r="Z81" s="170"/>
      <c r="AA81" s="170"/>
      <c r="AB81" s="170"/>
      <c r="AC81" s="170"/>
      <c r="AD81" s="171"/>
      <c r="AG81">
        <f t="shared" si="0"/>
        <v>0</v>
      </c>
      <c r="AI81">
        <v>17</v>
      </c>
      <c r="AJ81">
        <f t="shared" si="1"/>
        <v>0</v>
      </c>
      <c r="AL81" s="134">
        <f t="shared" si="2"/>
        <v>-2</v>
      </c>
      <c r="AM81" s="135">
        <f t="shared" si="4"/>
        <v>0</v>
      </c>
      <c r="AN81" s="134">
        <f t="shared" si="3"/>
        <v>-2</v>
      </c>
      <c r="AO81" s="135">
        <f t="shared" si="5"/>
        <v>0</v>
      </c>
    </row>
    <row r="82" spans="1:41" ht="15" customHeight="1">
      <c r="A82" s="24"/>
      <c r="B82" s="1"/>
      <c r="C82" s="61" t="s">
        <v>5031</v>
      </c>
      <c r="D82" s="254"/>
      <c r="E82" s="254"/>
      <c r="F82" s="254"/>
      <c r="G82" s="254"/>
      <c r="H82" s="254"/>
      <c r="I82" s="254"/>
      <c r="J82" s="254"/>
      <c r="K82" s="172"/>
      <c r="L82" s="172"/>
      <c r="M82" s="169"/>
      <c r="N82" s="170"/>
      <c r="O82" s="170"/>
      <c r="P82" s="170"/>
      <c r="Q82" s="170"/>
      <c r="R82" s="171"/>
      <c r="S82" s="169"/>
      <c r="T82" s="170"/>
      <c r="U82" s="170"/>
      <c r="V82" s="170"/>
      <c r="W82" s="170"/>
      <c r="X82" s="171"/>
      <c r="Y82" s="169"/>
      <c r="Z82" s="170"/>
      <c r="AA82" s="170"/>
      <c r="AB82" s="170"/>
      <c r="AC82" s="170"/>
      <c r="AD82" s="171"/>
      <c r="AG82">
        <f t="shared" si="0"/>
        <v>0</v>
      </c>
      <c r="AI82">
        <v>18</v>
      </c>
      <c r="AJ82">
        <f t="shared" si="1"/>
        <v>0</v>
      </c>
      <c r="AL82" s="134">
        <f t="shared" si="2"/>
        <v>-2</v>
      </c>
      <c r="AM82" s="135">
        <f t="shared" si="4"/>
        <v>0</v>
      </c>
      <c r="AN82" s="134">
        <f t="shared" si="3"/>
        <v>-2</v>
      </c>
      <c r="AO82" s="135">
        <f t="shared" si="5"/>
        <v>0</v>
      </c>
    </row>
    <row r="83" spans="1:41" ht="15" customHeight="1">
      <c r="A83" s="24"/>
      <c r="B83" s="1"/>
      <c r="C83" s="61" t="s">
        <v>5032</v>
      </c>
      <c r="D83" s="254"/>
      <c r="E83" s="254"/>
      <c r="F83" s="254"/>
      <c r="G83" s="254"/>
      <c r="H83" s="254"/>
      <c r="I83" s="254"/>
      <c r="J83" s="254"/>
      <c r="K83" s="172"/>
      <c r="L83" s="172"/>
      <c r="M83" s="169"/>
      <c r="N83" s="170"/>
      <c r="O83" s="170"/>
      <c r="P83" s="170"/>
      <c r="Q83" s="170"/>
      <c r="R83" s="171"/>
      <c r="S83" s="169"/>
      <c r="T83" s="170"/>
      <c r="U83" s="170"/>
      <c r="V83" s="170"/>
      <c r="W83" s="170"/>
      <c r="X83" s="171"/>
      <c r="Y83" s="169"/>
      <c r="Z83" s="170"/>
      <c r="AA83" s="170"/>
      <c r="AB83" s="170"/>
      <c r="AC83" s="170"/>
      <c r="AD83" s="171"/>
      <c r="AG83">
        <f t="shared" si="0"/>
        <v>0</v>
      </c>
      <c r="AI83">
        <v>19</v>
      </c>
      <c r="AJ83">
        <f t="shared" si="1"/>
        <v>0</v>
      </c>
      <c r="AL83" s="134">
        <f t="shared" si="2"/>
        <v>-2</v>
      </c>
      <c r="AM83" s="135">
        <f t="shared" si="4"/>
        <v>0</v>
      </c>
      <c r="AN83" s="134">
        <f t="shared" si="3"/>
        <v>-2</v>
      </c>
      <c r="AO83" s="135">
        <f t="shared" si="5"/>
        <v>0</v>
      </c>
    </row>
    <row r="84" spans="1:41" ht="15" customHeight="1">
      <c r="A84" s="24"/>
      <c r="B84" s="1"/>
      <c r="C84" s="61" t="s">
        <v>5033</v>
      </c>
      <c r="D84" s="254"/>
      <c r="E84" s="254"/>
      <c r="F84" s="254"/>
      <c r="G84" s="254"/>
      <c r="H84" s="254"/>
      <c r="I84" s="254"/>
      <c r="J84" s="254"/>
      <c r="K84" s="172"/>
      <c r="L84" s="172"/>
      <c r="M84" s="169"/>
      <c r="N84" s="170"/>
      <c r="O84" s="170"/>
      <c r="P84" s="170"/>
      <c r="Q84" s="170"/>
      <c r="R84" s="171"/>
      <c r="S84" s="169"/>
      <c r="T84" s="170"/>
      <c r="U84" s="170"/>
      <c r="V84" s="170"/>
      <c r="W84" s="170"/>
      <c r="X84" s="171"/>
      <c r="Y84" s="169"/>
      <c r="Z84" s="170"/>
      <c r="AA84" s="170"/>
      <c r="AB84" s="170"/>
      <c r="AC84" s="170"/>
      <c r="AD84" s="171"/>
      <c r="AG84">
        <f t="shared" si="0"/>
        <v>0</v>
      </c>
      <c r="AI84">
        <v>20</v>
      </c>
      <c r="AJ84">
        <f t="shared" si="1"/>
        <v>0</v>
      </c>
      <c r="AL84" s="134">
        <f t="shared" si="2"/>
        <v>-2</v>
      </c>
      <c r="AM84" s="135">
        <f t="shared" si="4"/>
        <v>0</v>
      </c>
      <c r="AN84" s="134">
        <f t="shared" si="3"/>
        <v>-2</v>
      </c>
      <c r="AO84" s="135">
        <f t="shared" si="5"/>
        <v>0</v>
      </c>
    </row>
    <row r="85" spans="1:41" ht="15" customHeight="1">
      <c r="A85" s="24"/>
      <c r="B85" s="1"/>
      <c r="C85" s="61" t="s">
        <v>5034</v>
      </c>
      <c r="D85" s="254"/>
      <c r="E85" s="254"/>
      <c r="F85" s="254"/>
      <c r="G85" s="254"/>
      <c r="H85" s="254"/>
      <c r="I85" s="254"/>
      <c r="J85" s="254"/>
      <c r="K85" s="172"/>
      <c r="L85" s="172"/>
      <c r="M85" s="169"/>
      <c r="N85" s="170"/>
      <c r="O85" s="170"/>
      <c r="P85" s="170"/>
      <c r="Q85" s="170"/>
      <c r="R85" s="171"/>
      <c r="S85" s="169"/>
      <c r="T85" s="170"/>
      <c r="U85" s="170"/>
      <c r="V85" s="170"/>
      <c r="W85" s="170"/>
      <c r="X85" s="171"/>
      <c r="Y85" s="169"/>
      <c r="Z85" s="170"/>
      <c r="AA85" s="170"/>
      <c r="AB85" s="170"/>
      <c r="AC85" s="170"/>
      <c r="AD85" s="171"/>
      <c r="AG85">
        <f t="shared" si="0"/>
        <v>0</v>
      </c>
      <c r="AI85">
        <v>21</v>
      </c>
      <c r="AJ85">
        <f t="shared" si="1"/>
        <v>0</v>
      </c>
      <c r="AL85" s="134">
        <f t="shared" si="2"/>
        <v>-2</v>
      </c>
      <c r="AM85" s="135">
        <f t="shared" si="4"/>
        <v>0</v>
      </c>
      <c r="AN85" s="134">
        <f t="shared" si="3"/>
        <v>-2</v>
      </c>
      <c r="AO85" s="135">
        <f t="shared" si="5"/>
        <v>0</v>
      </c>
    </row>
    <row r="86" spans="1:41" ht="15" customHeight="1">
      <c r="A86" s="24"/>
      <c r="B86" s="1"/>
      <c r="C86" s="61" t="s">
        <v>5035</v>
      </c>
      <c r="D86" s="254"/>
      <c r="E86" s="254"/>
      <c r="F86" s="254"/>
      <c r="G86" s="254"/>
      <c r="H86" s="254"/>
      <c r="I86" s="254"/>
      <c r="J86" s="254"/>
      <c r="K86" s="172"/>
      <c r="L86" s="172"/>
      <c r="M86" s="169"/>
      <c r="N86" s="170"/>
      <c r="O86" s="170"/>
      <c r="P86" s="170"/>
      <c r="Q86" s="170"/>
      <c r="R86" s="171"/>
      <c r="S86" s="169"/>
      <c r="T86" s="170"/>
      <c r="U86" s="170"/>
      <c r="V86" s="170"/>
      <c r="W86" s="170"/>
      <c r="X86" s="171"/>
      <c r="Y86" s="169"/>
      <c r="Z86" s="170"/>
      <c r="AA86" s="170"/>
      <c r="AB86" s="170"/>
      <c r="AC86" s="170"/>
      <c r="AD86" s="171"/>
      <c r="AG86">
        <f t="shared" si="0"/>
        <v>0</v>
      </c>
      <c r="AI86">
        <v>22</v>
      </c>
      <c r="AJ86">
        <f t="shared" si="1"/>
        <v>0</v>
      </c>
      <c r="AL86" s="134">
        <f t="shared" si="2"/>
        <v>-2</v>
      </c>
      <c r="AM86" s="135">
        <f t="shared" si="4"/>
        <v>0</v>
      </c>
      <c r="AN86" s="134">
        <f t="shared" si="3"/>
        <v>-2</v>
      </c>
      <c r="AO86" s="135">
        <f t="shared" si="5"/>
        <v>0</v>
      </c>
    </row>
    <row r="87" spans="1:41" ht="15" customHeight="1">
      <c r="A87" s="24"/>
      <c r="B87" s="1"/>
      <c r="C87" s="61" t="s">
        <v>5036</v>
      </c>
      <c r="D87" s="254"/>
      <c r="E87" s="254"/>
      <c r="F87" s="254"/>
      <c r="G87" s="254"/>
      <c r="H87" s="254"/>
      <c r="I87" s="254"/>
      <c r="J87" s="254"/>
      <c r="K87" s="172"/>
      <c r="L87" s="172"/>
      <c r="M87" s="169"/>
      <c r="N87" s="170"/>
      <c r="O87" s="170"/>
      <c r="P87" s="170"/>
      <c r="Q87" s="170"/>
      <c r="R87" s="171"/>
      <c r="S87" s="169"/>
      <c r="T87" s="170"/>
      <c r="U87" s="170"/>
      <c r="V87" s="170"/>
      <c r="W87" s="170"/>
      <c r="X87" s="171"/>
      <c r="Y87" s="169"/>
      <c r="Z87" s="170"/>
      <c r="AA87" s="170"/>
      <c r="AB87" s="170"/>
      <c r="AC87" s="170"/>
      <c r="AD87" s="171"/>
      <c r="AG87">
        <f t="shared" si="0"/>
        <v>0</v>
      </c>
      <c r="AI87">
        <v>23</v>
      </c>
      <c r="AJ87">
        <f t="shared" si="1"/>
        <v>0</v>
      </c>
      <c r="AL87" s="134">
        <f t="shared" si="2"/>
        <v>-2</v>
      </c>
      <c r="AM87" s="135">
        <f t="shared" si="4"/>
        <v>0</v>
      </c>
      <c r="AN87" s="134">
        <f t="shared" si="3"/>
        <v>-2</v>
      </c>
      <c r="AO87" s="135">
        <f t="shared" si="5"/>
        <v>0</v>
      </c>
    </row>
    <row r="88" spans="1:41" ht="15" customHeight="1">
      <c r="A88" s="24"/>
      <c r="B88" s="1"/>
      <c r="C88" s="61" t="s">
        <v>5037</v>
      </c>
      <c r="D88" s="254"/>
      <c r="E88" s="254"/>
      <c r="F88" s="254"/>
      <c r="G88" s="254"/>
      <c r="H88" s="254"/>
      <c r="I88" s="254"/>
      <c r="J88" s="254"/>
      <c r="K88" s="172"/>
      <c r="L88" s="172"/>
      <c r="M88" s="169"/>
      <c r="N88" s="170"/>
      <c r="O88" s="170"/>
      <c r="P88" s="170"/>
      <c r="Q88" s="170"/>
      <c r="R88" s="171"/>
      <c r="S88" s="169"/>
      <c r="T88" s="170"/>
      <c r="U88" s="170"/>
      <c r="V88" s="170"/>
      <c r="W88" s="170"/>
      <c r="X88" s="171"/>
      <c r="Y88" s="169"/>
      <c r="Z88" s="170"/>
      <c r="AA88" s="170"/>
      <c r="AB88" s="170"/>
      <c r="AC88" s="170"/>
      <c r="AD88" s="171"/>
      <c r="AG88">
        <f t="shared" si="0"/>
        <v>0</v>
      </c>
      <c r="AI88">
        <v>24</v>
      </c>
      <c r="AJ88">
        <f t="shared" si="1"/>
        <v>0</v>
      </c>
      <c r="AL88" s="134">
        <f t="shared" si="2"/>
        <v>-2</v>
      </c>
      <c r="AM88" s="135">
        <f t="shared" si="4"/>
        <v>0</v>
      </c>
      <c r="AN88" s="134">
        <f t="shared" si="3"/>
        <v>-2</v>
      </c>
      <c r="AO88" s="135">
        <f t="shared" si="5"/>
        <v>0</v>
      </c>
    </row>
    <row r="89" spans="1:41" ht="15" customHeight="1">
      <c r="A89" s="24"/>
      <c r="B89" s="1"/>
      <c r="C89" s="61" t="s">
        <v>5038</v>
      </c>
      <c r="D89" s="254"/>
      <c r="E89" s="254"/>
      <c r="F89" s="254"/>
      <c r="G89" s="254"/>
      <c r="H89" s="254"/>
      <c r="I89" s="254"/>
      <c r="J89" s="254"/>
      <c r="K89" s="172"/>
      <c r="L89" s="172"/>
      <c r="M89" s="169"/>
      <c r="N89" s="170"/>
      <c r="O89" s="170"/>
      <c r="P89" s="170"/>
      <c r="Q89" s="170"/>
      <c r="R89" s="171"/>
      <c r="S89" s="169"/>
      <c r="T89" s="170"/>
      <c r="U89" s="170"/>
      <c r="V89" s="170"/>
      <c r="W89" s="170"/>
      <c r="X89" s="171"/>
      <c r="Y89" s="169"/>
      <c r="Z89" s="170"/>
      <c r="AA89" s="170"/>
      <c r="AB89" s="170"/>
      <c r="AC89" s="170"/>
      <c r="AD89" s="171"/>
      <c r="AG89">
        <f t="shared" si="0"/>
        <v>0</v>
      </c>
      <c r="AI89">
        <v>25</v>
      </c>
      <c r="AJ89">
        <f t="shared" si="1"/>
        <v>0</v>
      </c>
      <c r="AL89" s="134">
        <f t="shared" si="2"/>
        <v>-2</v>
      </c>
      <c r="AM89" s="135">
        <f t="shared" si="4"/>
        <v>0</v>
      </c>
      <c r="AN89" s="134">
        <f t="shared" si="3"/>
        <v>-2</v>
      </c>
      <c r="AO89" s="135">
        <f t="shared" si="5"/>
        <v>0</v>
      </c>
    </row>
    <row r="90" spans="1:41" ht="15" customHeight="1">
      <c r="A90" s="24"/>
      <c r="B90" s="1"/>
      <c r="C90" s="61" t="s">
        <v>5039</v>
      </c>
      <c r="D90" s="254"/>
      <c r="E90" s="254"/>
      <c r="F90" s="254"/>
      <c r="G90" s="254"/>
      <c r="H90" s="254"/>
      <c r="I90" s="254"/>
      <c r="J90" s="254"/>
      <c r="K90" s="172"/>
      <c r="L90" s="172"/>
      <c r="M90" s="169"/>
      <c r="N90" s="170"/>
      <c r="O90" s="170"/>
      <c r="P90" s="170"/>
      <c r="Q90" s="170"/>
      <c r="R90" s="171"/>
      <c r="S90" s="169"/>
      <c r="T90" s="170"/>
      <c r="U90" s="170"/>
      <c r="V90" s="170"/>
      <c r="W90" s="170"/>
      <c r="X90" s="171"/>
      <c r="Y90" s="169"/>
      <c r="Z90" s="170"/>
      <c r="AA90" s="170"/>
      <c r="AB90" s="170"/>
      <c r="AC90" s="170"/>
      <c r="AD90" s="171"/>
      <c r="AG90">
        <f t="shared" si="0"/>
        <v>0</v>
      </c>
      <c r="AI90">
        <v>26</v>
      </c>
      <c r="AJ90">
        <f t="shared" si="1"/>
        <v>0</v>
      </c>
      <c r="AL90" s="134">
        <f t="shared" si="2"/>
        <v>-2</v>
      </c>
      <c r="AM90" s="135">
        <f t="shared" si="4"/>
        <v>0</v>
      </c>
      <c r="AN90" s="134">
        <f t="shared" si="3"/>
        <v>-2</v>
      </c>
      <c r="AO90" s="135">
        <f t="shared" si="5"/>
        <v>0</v>
      </c>
    </row>
    <row r="91" spans="1:41" ht="15" customHeight="1">
      <c r="A91" s="24"/>
      <c r="B91" s="1"/>
      <c r="C91" s="61" t="s">
        <v>5040</v>
      </c>
      <c r="D91" s="254"/>
      <c r="E91" s="254"/>
      <c r="F91" s="254"/>
      <c r="G91" s="254"/>
      <c r="H91" s="254"/>
      <c r="I91" s="254"/>
      <c r="J91" s="254"/>
      <c r="K91" s="172"/>
      <c r="L91" s="172"/>
      <c r="M91" s="169"/>
      <c r="N91" s="170"/>
      <c r="O91" s="170"/>
      <c r="P91" s="170"/>
      <c r="Q91" s="170"/>
      <c r="R91" s="171"/>
      <c r="S91" s="169"/>
      <c r="T91" s="170"/>
      <c r="U91" s="170"/>
      <c r="V91" s="170"/>
      <c r="W91" s="170"/>
      <c r="X91" s="171"/>
      <c r="Y91" s="169"/>
      <c r="Z91" s="170"/>
      <c r="AA91" s="170"/>
      <c r="AB91" s="170"/>
      <c r="AC91" s="170"/>
      <c r="AD91" s="171"/>
      <c r="AG91">
        <f t="shared" si="0"/>
        <v>0</v>
      </c>
      <c r="AI91">
        <v>27</v>
      </c>
      <c r="AJ91">
        <f t="shared" si="1"/>
        <v>0</v>
      </c>
      <c r="AL91" s="134">
        <f t="shared" si="2"/>
        <v>-2</v>
      </c>
      <c r="AM91" s="135">
        <f t="shared" si="4"/>
        <v>0</v>
      </c>
      <c r="AN91" s="134">
        <f t="shared" si="3"/>
        <v>-2</v>
      </c>
      <c r="AO91" s="135">
        <f t="shared" si="5"/>
        <v>0</v>
      </c>
    </row>
    <row r="92" spans="1:41" ht="15" customHeight="1">
      <c r="A92" s="24"/>
      <c r="B92" s="1"/>
      <c r="C92" s="61" t="s">
        <v>5041</v>
      </c>
      <c r="D92" s="254"/>
      <c r="E92" s="254"/>
      <c r="F92" s="254"/>
      <c r="G92" s="254"/>
      <c r="H92" s="254"/>
      <c r="I92" s="254"/>
      <c r="J92" s="254"/>
      <c r="K92" s="172"/>
      <c r="L92" s="172"/>
      <c r="M92" s="169"/>
      <c r="N92" s="170"/>
      <c r="O92" s="170"/>
      <c r="P92" s="170"/>
      <c r="Q92" s="170"/>
      <c r="R92" s="171"/>
      <c r="S92" s="169"/>
      <c r="T92" s="170"/>
      <c r="U92" s="170"/>
      <c r="V92" s="170"/>
      <c r="W92" s="170"/>
      <c r="X92" s="171"/>
      <c r="Y92" s="169"/>
      <c r="Z92" s="170"/>
      <c r="AA92" s="170"/>
      <c r="AB92" s="170"/>
      <c r="AC92" s="170"/>
      <c r="AD92" s="171"/>
      <c r="AG92">
        <f t="shared" si="0"/>
        <v>0</v>
      </c>
      <c r="AI92">
        <v>28</v>
      </c>
      <c r="AJ92">
        <f t="shared" si="1"/>
        <v>0</v>
      </c>
      <c r="AL92" s="134">
        <f t="shared" si="2"/>
        <v>-2</v>
      </c>
      <c r="AM92" s="135">
        <f t="shared" si="4"/>
        <v>0</v>
      </c>
      <c r="AN92" s="134">
        <f t="shared" si="3"/>
        <v>-2</v>
      </c>
      <c r="AO92" s="135">
        <f t="shared" si="5"/>
        <v>0</v>
      </c>
    </row>
    <row r="93" spans="1:41" ht="15" customHeight="1">
      <c r="A93" s="24"/>
      <c r="B93" s="1"/>
      <c r="C93" s="61" t="s">
        <v>5042</v>
      </c>
      <c r="D93" s="254"/>
      <c r="E93" s="254"/>
      <c r="F93" s="254"/>
      <c r="G93" s="254"/>
      <c r="H93" s="254"/>
      <c r="I93" s="254"/>
      <c r="J93" s="254"/>
      <c r="K93" s="172"/>
      <c r="L93" s="172"/>
      <c r="M93" s="169"/>
      <c r="N93" s="170"/>
      <c r="O93" s="170"/>
      <c r="P93" s="170"/>
      <c r="Q93" s="170"/>
      <c r="R93" s="171"/>
      <c r="S93" s="169"/>
      <c r="T93" s="170"/>
      <c r="U93" s="170"/>
      <c r="V93" s="170"/>
      <c r="W93" s="170"/>
      <c r="X93" s="171"/>
      <c r="Y93" s="169"/>
      <c r="Z93" s="170"/>
      <c r="AA93" s="170"/>
      <c r="AB93" s="170"/>
      <c r="AC93" s="170"/>
      <c r="AD93" s="171"/>
      <c r="AG93">
        <f t="shared" si="0"/>
        <v>0</v>
      </c>
      <c r="AI93">
        <v>29</v>
      </c>
      <c r="AJ93">
        <f t="shared" si="1"/>
        <v>0</v>
      </c>
      <c r="AL93" s="134">
        <f t="shared" si="2"/>
        <v>-2</v>
      </c>
      <c r="AM93" s="135">
        <f t="shared" si="4"/>
        <v>0</v>
      </c>
      <c r="AN93" s="134">
        <f t="shared" si="3"/>
        <v>-2</v>
      </c>
      <c r="AO93" s="135">
        <f t="shared" si="5"/>
        <v>0</v>
      </c>
    </row>
    <row r="94" spans="1:41" ht="15" customHeight="1">
      <c r="A94" s="24"/>
      <c r="B94" s="1"/>
      <c r="C94" s="61" t="s">
        <v>5043</v>
      </c>
      <c r="D94" s="254"/>
      <c r="E94" s="254"/>
      <c r="F94" s="254"/>
      <c r="G94" s="254"/>
      <c r="H94" s="254"/>
      <c r="I94" s="254"/>
      <c r="J94" s="254"/>
      <c r="K94" s="172"/>
      <c r="L94" s="172"/>
      <c r="M94" s="169"/>
      <c r="N94" s="170"/>
      <c r="O94" s="170"/>
      <c r="P94" s="170"/>
      <c r="Q94" s="170"/>
      <c r="R94" s="171"/>
      <c r="S94" s="169"/>
      <c r="T94" s="170"/>
      <c r="U94" s="170"/>
      <c r="V94" s="170"/>
      <c r="W94" s="170"/>
      <c r="X94" s="171"/>
      <c r="Y94" s="169"/>
      <c r="Z94" s="170"/>
      <c r="AA94" s="170"/>
      <c r="AB94" s="170"/>
      <c r="AC94" s="170"/>
      <c r="AD94" s="171"/>
      <c r="AG94">
        <f t="shared" si="0"/>
        <v>0</v>
      </c>
      <c r="AI94">
        <v>30</v>
      </c>
      <c r="AJ94">
        <f t="shared" si="1"/>
        <v>0</v>
      </c>
      <c r="AL94" s="134">
        <f t="shared" si="2"/>
        <v>-2</v>
      </c>
      <c r="AM94" s="135">
        <f t="shared" si="4"/>
        <v>0</v>
      </c>
      <c r="AN94" s="134">
        <f t="shared" si="3"/>
        <v>-2</v>
      </c>
      <c r="AO94" s="135">
        <f t="shared" si="5"/>
        <v>0</v>
      </c>
    </row>
    <row r="95" spans="1:41" ht="15" customHeight="1">
      <c r="A95" s="24"/>
      <c r="B95" s="1"/>
      <c r="C95" s="61" t="s">
        <v>5044</v>
      </c>
      <c r="D95" s="254"/>
      <c r="E95" s="254"/>
      <c r="F95" s="254"/>
      <c r="G95" s="254"/>
      <c r="H95" s="254"/>
      <c r="I95" s="254"/>
      <c r="J95" s="254"/>
      <c r="K95" s="172"/>
      <c r="L95" s="172"/>
      <c r="M95" s="169"/>
      <c r="N95" s="170"/>
      <c r="O95" s="170"/>
      <c r="P95" s="170"/>
      <c r="Q95" s="170"/>
      <c r="R95" s="171"/>
      <c r="S95" s="169"/>
      <c r="T95" s="170"/>
      <c r="U95" s="170"/>
      <c r="V95" s="170"/>
      <c r="W95" s="170"/>
      <c r="X95" s="171"/>
      <c r="Y95" s="169"/>
      <c r="Z95" s="170"/>
      <c r="AA95" s="170"/>
      <c r="AB95" s="170"/>
      <c r="AC95" s="170"/>
      <c r="AD95" s="171"/>
      <c r="AG95">
        <f t="shared" si="0"/>
        <v>0</v>
      </c>
      <c r="AI95">
        <v>31</v>
      </c>
      <c r="AJ95">
        <f t="shared" si="1"/>
        <v>0</v>
      </c>
      <c r="AL95" s="134">
        <f t="shared" si="2"/>
        <v>-2</v>
      </c>
      <c r="AM95" s="135">
        <f t="shared" si="4"/>
        <v>0</v>
      </c>
      <c r="AN95" s="134">
        <f t="shared" si="3"/>
        <v>-2</v>
      </c>
      <c r="AO95" s="135">
        <f t="shared" si="5"/>
        <v>0</v>
      </c>
    </row>
    <row r="96" spans="1:41" ht="15" customHeight="1">
      <c r="A96" s="24"/>
      <c r="B96" s="1"/>
      <c r="C96" s="61" t="s">
        <v>5045</v>
      </c>
      <c r="D96" s="254"/>
      <c r="E96" s="254"/>
      <c r="F96" s="254"/>
      <c r="G96" s="254"/>
      <c r="H96" s="254"/>
      <c r="I96" s="254"/>
      <c r="J96" s="254"/>
      <c r="K96" s="172"/>
      <c r="L96" s="172"/>
      <c r="M96" s="169"/>
      <c r="N96" s="170"/>
      <c r="O96" s="170"/>
      <c r="P96" s="170"/>
      <c r="Q96" s="170"/>
      <c r="R96" s="171"/>
      <c r="S96" s="169"/>
      <c r="T96" s="170"/>
      <c r="U96" s="170"/>
      <c r="V96" s="170"/>
      <c r="W96" s="170"/>
      <c r="X96" s="171"/>
      <c r="Y96" s="169"/>
      <c r="Z96" s="170"/>
      <c r="AA96" s="170"/>
      <c r="AB96" s="170"/>
      <c r="AC96" s="170"/>
      <c r="AD96" s="171"/>
      <c r="AG96">
        <f t="shared" si="0"/>
        <v>0</v>
      </c>
      <c r="AI96">
        <v>32</v>
      </c>
      <c r="AJ96">
        <f t="shared" si="1"/>
        <v>0</v>
      </c>
      <c r="AL96" s="134">
        <f t="shared" si="2"/>
        <v>-2</v>
      </c>
      <c r="AM96" s="135">
        <f t="shared" si="4"/>
        <v>0</v>
      </c>
      <c r="AN96" s="134">
        <f t="shared" si="3"/>
        <v>-2</v>
      </c>
      <c r="AO96" s="135">
        <f t="shared" si="5"/>
        <v>0</v>
      </c>
    </row>
    <row r="97" spans="1:41" ht="15" customHeight="1">
      <c r="A97" s="24"/>
      <c r="B97" s="1"/>
      <c r="C97" s="61" t="s">
        <v>5046</v>
      </c>
      <c r="D97" s="254"/>
      <c r="E97" s="254"/>
      <c r="F97" s="254"/>
      <c r="G97" s="254"/>
      <c r="H97" s="254"/>
      <c r="I97" s="254"/>
      <c r="J97" s="254"/>
      <c r="K97" s="172"/>
      <c r="L97" s="172"/>
      <c r="M97" s="169"/>
      <c r="N97" s="170"/>
      <c r="O97" s="170"/>
      <c r="P97" s="170"/>
      <c r="Q97" s="170"/>
      <c r="R97" s="171"/>
      <c r="S97" s="169"/>
      <c r="T97" s="170"/>
      <c r="U97" s="170"/>
      <c r="V97" s="170"/>
      <c r="W97" s="170"/>
      <c r="X97" s="171"/>
      <c r="Y97" s="169"/>
      <c r="Z97" s="170"/>
      <c r="AA97" s="170"/>
      <c r="AB97" s="170"/>
      <c r="AC97" s="170"/>
      <c r="AD97" s="171"/>
      <c r="AG97">
        <f t="shared" ref="AG97:AG114" si="6">IF(OR($AG$63=$AH$63,COUNTBLANK(D97:AD97)=27),0,IF(OR(AND(S97=1,OR(COUNTBLANK(D97:AD97)=22,COUNTBLANK(D97:AD97)=23)),AND(OR(S97=2,S97=9),Y97="",OR(COUNTBLANK(D97:R97)=12,COUNTBLANK(D97:R97)=13))),0,1))</f>
        <v>0</v>
      </c>
      <c r="AI97">
        <v>33</v>
      </c>
      <c r="AJ97">
        <f t="shared" ref="AJ97:AJ114" si="7">IF($AG$63=$AH$63,0,IF(OR(AND(M97="",Y97=""),AND(M97="NS",Y97=""),AND(OR(S97=2,S97=9),Y97=""),AND(M97&gt;0,M97&lt;&gt;"NS",S97=1,M97&gt;=Y97)),0,1))</f>
        <v>0</v>
      </c>
      <c r="AL97" s="134">
        <f t="shared" ref="AL97:AL114" si="8">IF(M97="NS",0,LEN(M97)-LEN(INT(M97))-1)</f>
        <v>-2</v>
      </c>
      <c r="AM97" s="135">
        <f t="shared" si="4"/>
        <v>0</v>
      </c>
      <c r="AN97" s="134">
        <f t="shared" ref="AN97:AN114" si="9">IF(Y97="NS",0,LEN(Y97)-LEN(INT(Y97))-1)</f>
        <v>-2</v>
      </c>
      <c r="AO97" s="135">
        <f t="shared" si="5"/>
        <v>0</v>
      </c>
    </row>
    <row r="98" spans="1:41" ht="15" customHeight="1">
      <c r="A98" s="24"/>
      <c r="B98" s="1"/>
      <c r="C98" s="61" t="s">
        <v>5047</v>
      </c>
      <c r="D98" s="254"/>
      <c r="E98" s="254"/>
      <c r="F98" s="254"/>
      <c r="G98" s="254"/>
      <c r="H98" s="254"/>
      <c r="I98" s="254"/>
      <c r="J98" s="254"/>
      <c r="K98" s="172"/>
      <c r="L98" s="172"/>
      <c r="M98" s="169"/>
      <c r="N98" s="170"/>
      <c r="O98" s="170"/>
      <c r="P98" s="170"/>
      <c r="Q98" s="170"/>
      <c r="R98" s="171"/>
      <c r="S98" s="169"/>
      <c r="T98" s="170"/>
      <c r="U98" s="170"/>
      <c r="V98" s="170"/>
      <c r="W98" s="170"/>
      <c r="X98" s="171"/>
      <c r="Y98" s="169"/>
      <c r="Z98" s="170"/>
      <c r="AA98" s="170"/>
      <c r="AB98" s="170"/>
      <c r="AC98" s="170"/>
      <c r="AD98" s="171"/>
      <c r="AG98">
        <f t="shared" si="6"/>
        <v>0</v>
      </c>
      <c r="AI98">
        <v>34</v>
      </c>
      <c r="AJ98">
        <f t="shared" si="7"/>
        <v>0</v>
      </c>
      <c r="AL98" s="134">
        <f t="shared" si="8"/>
        <v>-2</v>
      </c>
      <c r="AM98" s="135">
        <f t="shared" si="4"/>
        <v>0</v>
      </c>
      <c r="AN98" s="134">
        <f t="shared" si="9"/>
        <v>-2</v>
      </c>
      <c r="AO98" s="135">
        <f t="shared" si="5"/>
        <v>0</v>
      </c>
    </row>
    <row r="99" spans="1:41" ht="15" customHeight="1">
      <c r="A99" s="24"/>
      <c r="B99" s="1"/>
      <c r="C99" s="61" t="s">
        <v>5048</v>
      </c>
      <c r="D99" s="254"/>
      <c r="E99" s="254"/>
      <c r="F99" s="254"/>
      <c r="G99" s="254"/>
      <c r="H99" s="254"/>
      <c r="I99" s="254"/>
      <c r="J99" s="254"/>
      <c r="K99" s="172"/>
      <c r="L99" s="172"/>
      <c r="M99" s="169"/>
      <c r="N99" s="170"/>
      <c r="O99" s="170"/>
      <c r="P99" s="170"/>
      <c r="Q99" s="170"/>
      <c r="R99" s="171"/>
      <c r="S99" s="169"/>
      <c r="T99" s="170"/>
      <c r="U99" s="170"/>
      <c r="V99" s="170"/>
      <c r="W99" s="170"/>
      <c r="X99" s="171"/>
      <c r="Y99" s="169"/>
      <c r="Z99" s="170"/>
      <c r="AA99" s="170"/>
      <c r="AB99" s="170"/>
      <c r="AC99" s="170"/>
      <c r="AD99" s="171"/>
      <c r="AG99">
        <f t="shared" si="6"/>
        <v>0</v>
      </c>
      <c r="AI99">
        <v>35</v>
      </c>
      <c r="AJ99">
        <f t="shared" si="7"/>
        <v>0</v>
      </c>
      <c r="AL99" s="134">
        <f t="shared" si="8"/>
        <v>-2</v>
      </c>
      <c r="AM99" s="135">
        <f t="shared" si="4"/>
        <v>0</v>
      </c>
      <c r="AN99" s="134">
        <f t="shared" si="9"/>
        <v>-2</v>
      </c>
      <c r="AO99" s="135">
        <f t="shared" si="5"/>
        <v>0</v>
      </c>
    </row>
    <row r="100" spans="1:41" ht="15" customHeight="1">
      <c r="A100" s="24"/>
      <c r="B100" s="1"/>
      <c r="C100" s="61" t="s">
        <v>5110</v>
      </c>
      <c r="D100" s="254"/>
      <c r="E100" s="254"/>
      <c r="F100" s="254"/>
      <c r="G100" s="254"/>
      <c r="H100" s="254"/>
      <c r="I100" s="254"/>
      <c r="J100" s="254"/>
      <c r="K100" s="172"/>
      <c r="L100" s="172"/>
      <c r="M100" s="169"/>
      <c r="N100" s="170"/>
      <c r="O100" s="170"/>
      <c r="P100" s="170"/>
      <c r="Q100" s="170"/>
      <c r="R100" s="171"/>
      <c r="S100" s="169"/>
      <c r="T100" s="170"/>
      <c r="U100" s="170"/>
      <c r="V100" s="170"/>
      <c r="W100" s="170"/>
      <c r="X100" s="171"/>
      <c r="Y100" s="169"/>
      <c r="Z100" s="170"/>
      <c r="AA100" s="170"/>
      <c r="AB100" s="170"/>
      <c r="AC100" s="170"/>
      <c r="AD100" s="171"/>
      <c r="AG100">
        <f t="shared" si="6"/>
        <v>0</v>
      </c>
      <c r="AI100">
        <v>36</v>
      </c>
      <c r="AJ100">
        <f t="shared" si="7"/>
        <v>0</v>
      </c>
      <c r="AL100" s="134">
        <f t="shared" si="8"/>
        <v>-2</v>
      </c>
      <c r="AM100" s="135">
        <f t="shared" si="4"/>
        <v>0</v>
      </c>
      <c r="AN100" s="134">
        <f t="shared" si="9"/>
        <v>-2</v>
      </c>
      <c r="AO100" s="135">
        <f t="shared" si="5"/>
        <v>0</v>
      </c>
    </row>
    <row r="101" spans="1:41" ht="15" customHeight="1">
      <c r="A101" s="24"/>
      <c r="B101" s="1"/>
      <c r="C101" s="61" t="s">
        <v>5111</v>
      </c>
      <c r="D101" s="254"/>
      <c r="E101" s="254"/>
      <c r="F101" s="254"/>
      <c r="G101" s="254"/>
      <c r="H101" s="254"/>
      <c r="I101" s="254"/>
      <c r="J101" s="254"/>
      <c r="K101" s="172"/>
      <c r="L101" s="172"/>
      <c r="M101" s="169"/>
      <c r="N101" s="170"/>
      <c r="O101" s="170"/>
      <c r="P101" s="170"/>
      <c r="Q101" s="170"/>
      <c r="R101" s="171"/>
      <c r="S101" s="169"/>
      <c r="T101" s="170"/>
      <c r="U101" s="170"/>
      <c r="V101" s="170"/>
      <c r="W101" s="170"/>
      <c r="X101" s="171"/>
      <c r="Y101" s="169"/>
      <c r="Z101" s="170"/>
      <c r="AA101" s="170"/>
      <c r="AB101" s="170"/>
      <c r="AC101" s="170"/>
      <c r="AD101" s="171"/>
      <c r="AG101">
        <f t="shared" si="6"/>
        <v>0</v>
      </c>
      <c r="AI101">
        <v>37</v>
      </c>
      <c r="AJ101">
        <f t="shared" si="7"/>
        <v>0</v>
      </c>
      <c r="AL101" s="134">
        <f t="shared" si="8"/>
        <v>-2</v>
      </c>
      <c r="AM101" s="135">
        <f t="shared" si="4"/>
        <v>0</v>
      </c>
      <c r="AN101" s="134">
        <f t="shared" si="9"/>
        <v>-2</v>
      </c>
      <c r="AO101" s="135">
        <f t="shared" si="5"/>
        <v>0</v>
      </c>
    </row>
    <row r="102" spans="1:41" ht="15" customHeight="1">
      <c r="A102" s="24"/>
      <c r="B102" s="1"/>
      <c r="C102" s="61" t="s">
        <v>5112</v>
      </c>
      <c r="D102" s="254"/>
      <c r="E102" s="254"/>
      <c r="F102" s="254"/>
      <c r="G102" s="254"/>
      <c r="H102" s="254"/>
      <c r="I102" s="254"/>
      <c r="J102" s="254"/>
      <c r="K102" s="172"/>
      <c r="L102" s="172"/>
      <c r="M102" s="169"/>
      <c r="N102" s="170"/>
      <c r="O102" s="170"/>
      <c r="P102" s="170"/>
      <c r="Q102" s="170"/>
      <c r="R102" s="171"/>
      <c r="S102" s="169"/>
      <c r="T102" s="170"/>
      <c r="U102" s="170"/>
      <c r="V102" s="170"/>
      <c r="W102" s="170"/>
      <c r="X102" s="171"/>
      <c r="Y102" s="169"/>
      <c r="Z102" s="170"/>
      <c r="AA102" s="170"/>
      <c r="AB102" s="170"/>
      <c r="AC102" s="170"/>
      <c r="AD102" s="171"/>
      <c r="AG102">
        <f t="shared" si="6"/>
        <v>0</v>
      </c>
      <c r="AI102">
        <v>38</v>
      </c>
      <c r="AJ102">
        <f t="shared" si="7"/>
        <v>0</v>
      </c>
      <c r="AL102" s="134">
        <f t="shared" si="8"/>
        <v>-2</v>
      </c>
      <c r="AM102" s="135">
        <f t="shared" si="4"/>
        <v>0</v>
      </c>
      <c r="AN102" s="134">
        <f t="shared" si="9"/>
        <v>-2</v>
      </c>
      <c r="AO102" s="135">
        <f t="shared" si="5"/>
        <v>0</v>
      </c>
    </row>
    <row r="103" spans="1:41" ht="15" customHeight="1">
      <c r="A103" s="24"/>
      <c r="B103" s="1"/>
      <c r="C103" s="61" t="s">
        <v>5113</v>
      </c>
      <c r="D103" s="254"/>
      <c r="E103" s="254"/>
      <c r="F103" s="254"/>
      <c r="G103" s="254"/>
      <c r="H103" s="254"/>
      <c r="I103" s="254"/>
      <c r="J103" s="254"/>
      <c r="K103" s="172"/>
      <c r="L103" s="172"/>
      <c r="M103" s="169"/>
      <c r="N103" s="170"/>
      <c r="O103" s="170"/>
      <c r="P103" s="170"/>
      <c r="Q103" s="170"/>
      <c r="R103" s="171"/>
      <c r="S103" s="169"/>
      <c r="T103" s="170"/>
      <c r="U103" s="170"/>
      <c r="V103" s="170"/>
      <c r="W103" s="170"/>
      <c r="X103" s="171"/>
      <c r="Y103" s="169"/>
      <c r="Z103" s="170"/>
      <c r="AA103" s="170"/>
      <c r="AB103" s="170"/>
      <c r="AC103" s="170"/>
      <c r="AD103" s="171"/>
      <c r="AG103">
        <f t="shared" si="6"/>
        <v>0</v>
      </c>
      <c r="AI103">
        <v>39</v>
      </c>
      <c r="AJ103">
        <f t="shared" si="7"/>
        <v>0</v>
      </c>
      <c r="AL103" s="134">
        <f t="shared" si="8"/>
        <v>-2</v>
      </c>
      <c r="AM103" s="135">
        <f t="shared" si="4"/>
        <v>0</v>
      </c>
      <c r="AN103" s="134">
        <f t="shared" si="9"/>
        <v>-2</v>
      </c>
      <c r="AO103" s="135">
        <f t="shared" si="5"/>
        <v>0</v>
      </c>
    </row>
    <row r="104" spans="1:41" ht="15" customHeight="1">
      <c r="A104" s="24"/>
      <c r="B104" s="1"/>
      <c r="C104" s="61" t="s">
        <v>5114</v>
      </c>
      <c r="D104" s="254"/>
      <c r="E104" s="254"/>
      <c r="F104" s="254"/>
      <c r="G104" s="254"/>
      <c r="H104" s="254"/>
      <c r="I104" s="254"/>
      <c r="J104" s="254"/>
      <c r="K104" s="172"/>
      <c r="L104" s="172"/>
      <c r="M104" s="169"/>
      <c r="N104" s="170"/>
      <c r="O104" s="170"/>
      <c r="P104" s="170"/>
      <c r="Q104" s="170"/>
      <c r="R104" s="171"/>
      <c r="S104" s="169"/>
      <c r="T104" s="170"/>
      <c r="U104" s="170"/>
      <c r="V104" s="170"/>
      <c r="W104" s="170"/>
      <c r="X104" s="171"/>
      <c r="Y104" s="169"/>
      <c r="Z104" s="170"/>
      <c r="AA104" s="170"/>
      <c r="AB104" s="170"/>
      <c r="AC104" s="170"/>
      <c r="AD104" s="171"/>
      <c r="AG104">
        <f t="shared" si="6"/>
        <v>0</v>
      </c>
      <c r="AI104">
        <v>40</v>
      </c>
      <c r="AJ104">
        <f t="shared" si="7"/>
        <v>0</v>
      </c>
      <c r="AL104" s="134">
        <f t="shared" si="8"/>
        <v>-2</v>
      </c>
      <c r="AM104" s="135">
        <f t="shared" si="4"/>
        <v>0</v>
      </c>
      <c r="AN104" s="134">
        <f t="shared" si="9"/>
        <v>-2</v>
      </c>
      <c r="AO104" s="135">
        <f t="shared" si="5"/>
        <v>0</v>
      </c>
    </row>
    <row r="105" spans="1:41" ht="15" customHeight="1">
      <c r="A105" s="24"/>
      <c r="B105" s="1"/>
      <c r="C105" s="61" t="s">
        <v>5115</v>
      </c>
      <c r="D105" s="254"/>
      <c r="E105" s="254"/>
      <c r="F105" s="254"/>
      <c r="G105" s="254"/>
      <c r="H105" s="254"/>
      <c r="I105" s="254"/>
      <c r="J105" s="254"/>
      <c r="K105" s="172"/>
      <c r="L105" s="172"/>
      <c r="M105" s="169"/>
      <c r="N105" s="170"/>
      <c r="O105" s="170"/>
      <c r="P105" s="170"/>
      <c r="Q105" s="170"/>
      <c r="R105" s="171"/>
      <c r="S105" s="169"/>
      <c r="T105" s="170"/>
      <c r="U105" s="170"/>
      <c r="V105" s="170"/>
      <c r="W105" s="170"/>
      <c r="X105" s="171"/>
      <c r="Y105" s="169"/>
      <c r="Z105" s="170"/>
      <c r="AA105" s="170"/>
      <c r="AB105" s="170"/>
      <c r="AC105" s="170"/>
      <c r="AD105" s="171"/>
      <c r="AG105">
        <f t="shared" si="6"/>
        <v>0</v>
      </c>
      <c r="AI105">
        <v>41</v>
      </c>
      <c r="AJ105">
        <f t="shared" si="7"/>
        <v>0</v>
      </c>
      <c r="AL105" s="134">
        <f t="shared" si="8"/>
        <v>-2</v>
      </c>
      <c r="AM105" s="135">
        <f t="shared" si="4"/>
        <v>0</v>
      </c>
      <c r="AN105" s="134">
        <f t="shared" si="9"/>
        <v>-2</v>
      </c>
      <c r="AO105" s="135">
        <f t="shared" si="5"/>
        <v>0</v>
      </c>
    </row>
    <row r="106" spans="1:41" ht="15" customHeight="1">
      <c r="A106" s="24"/>
      <c r="B106" s="1"/>
      <c r="C106" s="61" t="s">
        <v>5116</v>
      </c>
      <c r="D106" s="254"/>
      <c r="E106" s="254"/>
      <c r="F106" s="254"/>
      <c r="G106" s="254"/>
      <c r="H106" s="254"/>
      <c r="I106" s="254"/>
      <c r="J106" s="254"/>
      <c r="K106" s="172"/>
      <c r="L106" s="172"/>
      <c r="M106" s="169"/>
      <c r="N106" s="170"/>
      <c r="O106" s="170"/>
      <c r="P106" s="170"/>
      <c r="Q106" s="170"/>
      <c r="R106" s="171"/>
      <c r="S106" s="169"/>
      <c r="T106" s="170"/>
      <c r="U106" s="170"/>
      <c r="V106" s="170"/>
      <c r="W106" s="170"/>
      <c r="X106" s="171"/>
      <c r="Y106" s="169"/>
      <c r="Z106" s="170"/>
      <c r="AA106" s="170"/>
      <c r="AB106" s="170"/>
      <c r="AC106" s="170"/>
      <c r="AD106" s="171"/>
      <c r="AG106">
        <f t="shared" si="6"/>
        <v>0</v>
      </c>
      <c r="AI106">
        <v>42</v>
      </c>
      <c r="AJ106">
        <f t="shared" si="7"/>
        <v>0</v>
      </c>
      <c r="AL106" s="134">
        <f t="shared" si="8"/>
        <v>-2</v>
      </c>
      <c r="AM106" s="135">
        <f t="shared" si="4"/>
        <v>0</v>
      </c>
      <c r="AN106" s="134">
        <f t="shared" si="9"/>
        <v>-2</v>
      </c>
      <c r="AO106" s="135">
        <f t="shared" si="5"/>
        <v>0</v>
      </c>
    </row>
    <row r="107" spans="1:41" ht="15" customHeight="1">
      <c r="A107" s="24"/>
      <c r="B107" s="1"/>
      <c r="C107" s="61" t="s">
        <v>5117</v>
      </c>
      <c r="D107" s="254"/>
      <c r="E107" s="254"/>
      <c r="F107" s="254"/>
      <c r="G107" s="254"/>
      <c r="H107" s="254"/>
      <c r="I107" s="254"/>
      <c r="J107" s="254"/>
      <c r="K107" s="172"/>
      <c r="L107" s="172"/>
      <c r="M107" s="169"/>
      <c r="N107" s="170"/>
      <c r="O107" s="170"/>
      <c r="P107" s="170"/>
      <c r="Q107" s="170"/>
      <c r="R107" s="171"/>
      <c r="S107" s="169"/>
      <c r="T107" s="170"/>
      <c r="U107" s="170"/>
      <c r="V107" s="170"/>
      <c r="W107" s="170"/>
      <c r="X107" s="171"/>
      <c r="Y107" s="169"/>
      <c r="Z107" s="170"/>
      <c r="AA107" s="170"/>
      <c r="AB107" s="170"/>
      <c r="AC107" s="170"/>
      <c r="AD107" s="171"/>
      <c r="AG107">
        <f t="shared" si="6"/>
        <v>0</v>
      </c>
      <c r="AI107">
        <v>43</v>
      </c>
      <c r="AJ107">
        <f t="shared" si="7"/>
        <v>0</v>
      </c>
      <c r="AL107" s="134">
        <f t="shared" si="8"/>
        <v>-2</v>
      </c>
      <c r="AM107" s="135">
        <f t="shared" si="4"/>
        <v>0</v>
      </c>
      <c r="AN107" s="134">
        <f t="shared" si="9"/>
        <v>-2</v>
      </c>
      <c r="AO107" s="135">
        <f t="shared" si="5"/>
        <v>0</v>
      </c>
    </row>
    <row r="108" spans="1:41" ht="15" customHeight="1">
      <c r="A108" s="24"/>
      <c r="B108" s="1"/>
      <c r="C108" s="61" t="s">
        <v>5118</v>
      </c>
      <c r="D108" s="254"/>
      <c r="E108" s="254"/>
      <c r="F108" s="254"/>
      <c r="G108" s="254"/>
      <c r="H108" s="254"/>
      <c r="I108" s="254"/>
      <c r="J108" s="254"/>
      <c r="K108" s="172"/>
      <c r="L108" s="172"/>
      <c r="M108" s="169"/>
      <c r="N108" s="170"/>
      <c r="O108" s="170"/>
      <c r="P108" s="170"/>
      <c r="Q108" s="170"/>
      <c r="R108" s="171"/>
      <c r="S108" s="169"/>
      <c r="T108" s="170"/>
      <c r="U108" s="170"/>
      <c r="V108" s="170"/>
      <c r="W108" s="170"/>
      <c r="X108" s="171"/>
      <c r="Y108" s="169"/>
      <c r="Z108" s="170"/>
      <c r="AA108" s="170"/>
      <c r="AB108" s="170"/>
      <c r="AC108" s="170"/>
      <c r="AD108" s="171"/>
      <c r="AG108">
        <f t="shared" si="6"/>
        <v>0</v>
      </c>
      <c r="AI108">
        <v>44</v>
      </c>
      <c r="AJ108">
        <f t="shared" si="7"/>
        <v>0</v>
      </c>
      <c r="AL108" s="134">
        <f t="shared" si="8"/>
        <v>-2</v>
      </c>
      <c r="AM108" s="135">
        <f t="shared" si="4"/>
        <v>0</v>
      </c>
      <c r="AN108" s="134">
        <f t="shared" si="9"/>
        <v>-2</v>
      </c>
      <c r="AO108" s="135">
        <f t="shared" si="5"/>
        <v>0</v>
      </c>
    </row>
    <row r="109" spans="1:41" ht="15" customHeight="1">
      <c r="A109" s="24"/>
      <c r="B109" s="1"/>
      <c r="C109" s="61" t="s">
        <v>5119</v>
      </c>
      <c r="D109" s="254"/>
      <c r="E109" s="254"/>
      <c r="F109" s="254"/>
      <c r="G109" s="254"/>
      <c r="H109" s="254"/>
      <c r="I109" s="254"/>
      <c r="J109" s="254"/>
      <c r="K109" s="172"/>
      <c r="L109" s="172"/>
      <c r="M109" s="169"/>
      <c r="N109" s="170"/>
      <c r="O109" s="170"/>
      <c r="P109" s="170"/>
      <c r="Q109" s="170"/>
      <c r="R109" s="171"/>
      <c r="S109" s="169"/>
      <c r="T109" s="170"/>
      <c r="U109" s="170"/>
      <c r="V109" s="170"/>
      <c r="W109" s="170"/>
      <c r="X109" s="171"/>
      <c r="Y109" s="169"/>
      <c r="Z109" s="170"/>
      <c r="AA109" s="170"/>
      <c r="AB109" s="170"/>
      <c r="AC109" s="170"/>
      <c r="AD109" s="171"/>
      <c r="AG109">
        <f t="shared" si="6"/>
        <v>0</v>
      </c>
      <c r="AI109">
        <v>45</v>
      </c>
      <c r="AJ109">
        <f t="shared" si="7"/>
        <v>0</v>
      </c>
      <c r="AL109" s="134">
        <f t="shared" si="8"/>
        <v>-2</v>
      </c>
      <c r="AM109" s="135">
        <f t="shared" si="4"/>
        <v>0</v>
      </c>
      <c r="AN109" s="134">
        <f t="shared" si="9"/>
        <v>-2</v>
      </c>
      <c r="AO109" s="135">
        <f t="shared" si="5"/>
        <v>0</v>
      </c>
    </row>
    <row r="110" spans="1:41" ht="15" customHeight="1">
      <c r="A110" s="24"/>
      <c r="B110" s="1"/>
      <c r="C110" s="61" t="s">
        <v>5120</v>
      </c>
      <c r="D110" s="254"/>
      <c r="E110" s="254"/>
      <c r="F110" s="254"/>
      <c r="G110" s="254"/>
      <c r="H110" s="254"/>
      <c r="I110" s="254"/>
      <c r="J110" s="254"/>
      <c r="K110" s="172"/>
      <c r="L110" s="172"/>
      <c r="M110" s="169"/>
      <c r="N110" s="170"/>
      <c r="O110" s="170"/>
      <c r="P110" s="170"/>
      <c r="Q110" s="170"/>
      <c r="R110" s="171"/>
      <c r="S110" s="169"/>
      <c r="T110" s="170"/>
      <c r="U110" s="170"/>
      <c r="V110" s="170"/>
      <c r="W110" s="170"/>
      <c r="X110" s="171"/>
      <c r="Y110" s="169"/>
      <c r="Z110" s="170"/>
      <c r="AA110" s="170"/>
      <c r="AB110" s="170"/>
      <c r="AC110" s="170"/>
      <c r="AD110" s="171"/>
      <c r="AG110">
        <f t="shared" si="6"/>
        <v>0</v>
      </c>
      <c r="AI110">
        <v>46</v>
      </c>
      <c r="AJ110">
        <f t="shared" si="7"/>
        <v>0</v>
      </c>
      <c r="AL110" s="134">
        <f t="shared" si="8"/>
        <v>-2</v>
      </c>
      <c r="AM110" s="135">
        <f t="shared" si="4"/>
        <v>0</v>
      </c>
      <c r="AN110" s="134">
        <f t="shared" si="9"/>
        <v>-2</v>
      </c>
      <c r="AO110" s="135">
        <f t="shared" si="5"/>
        <v>0</v>
      </c>
    </row>
    <row r="111" spans="1:41" ht="15" customHeight="1">
      <c r="A111" s="24"/>
      <c r="B111" s="1"/>
      <c r="C111" s="61" t="s">
        <v>5121</v>
      </c>
      <c r="D111" s="254"/>
      <c r="E111" s="254"/>
      <c r="F111" s="254"/>
      <c r="G111" s="254"/>
      <c r="H111" s="254"/>
      <c r="I111" s="254"/>
      <c r="J111" s="254"/>
      <c r="K111" s="172"/>
      <c r="L111" s="172"/>
      <c r="M111" s="169"/>
      <c r="N111" s="170"/>
      <c r="O111" s="170"/>
      <c r="P111" s="170"/>
      <c r="Q111" s="170"/>
      <c r="R111" s="171"/>
      <c r="S111" s="169"/>
      <c r="T111" s="170"/>
      <c r="U111" s="170"/>
      <c r="V111" s="170"/>
      <c r="W111" s="170"/>
      <c r="X111" s="171"/>
      <c r="Y111" s="169"/>
      <c r="Z111" s="170"/>
      <c r="AA111" s="170"/>
      <c r="AB111" s="170"/>
      <c r="AC111" s="170"/>
      <c r="AD111" s="171"/>
      <c r="AG111">
        <f t="shared" si="6"/>
        <v>0</v>
      </c>
      <c r="AI111">
        <v>47</v>
      </c>
      <c r="AJ111">
        <f t="shared" si="7"/>
        <v>0</v>
      </c>
      <c r="AL111" s="134">
        <f t="shared" si="8"/>
        <v>-2</v>
      </c>
      <c r="AM111" s="135">
        <f t="shared" si="4"/>
        <v>0</v>
      </c>
      <c r="AN111" s="134">
        <f t="shared" si="9"/>
        <v>-2</v>
      </c>
      <c r="AO111" s="135">
        <f t="shared" si="5"/>
        <v>0</v>
      </c>
    </row>
    <row r="112" spans="1:41" ht="15" customHeight="1">
      <c r="A112" s="24"/>
      <c r="B112" s="1"/>
      <c r="C112" s="61" t="s">
        <v>5122</v>
      </c>
      <c r="D112" s="254"/>
      <c r="E112" s="254"/>
      <c r="F112" s="254"/>
      <c r="G112" s="254"/>
      <c r="H112" s="254"/>
      <c r="I112" s="254"/>
      <c r="J112" s="254"/>
      <c r="K112" s="172"/>
      <c r="L112" s="172"/>
      <c r="M112" s="169"/>
      <c r="N112" s="170"/>
      <c r="O112" s="170"/>
      <c r="P112" s="170"/>
      <c r="Q112" s="170"/>
      <c r="R112" s="171"/>
      <c r="S112" s="169"/>
      <c r="T112" s="170"/>
      <c r="U112" s="170"/>
      <c r="V112" s="170"/>
      <c r="W112" s="170"/>
      <c r="X112" s="171"/>
      <c r="Y112" s="169"/>
      <c r="Z112" s="170"/>
      <c r="AA112" s="170"/>
      <c r="AB112" s="170"/>
      <c r="AC112" s="170"/>
      <c r="AD112" s="171"/>
      <c r="AG112">
        <f t="shared" si="6"/>
        <v>0</v>
      </c>
      <c r="AI112">
        <v>48</v>
      </c>
      <c r="AJ112">
        <f t="shared" si="7"/>
        <v>0</v>
      </c>
      <c r="AL112" s="134">
        <f t="shared" si="8"/>
        <v>-2</v>
      </c>
      <c r="AM112" s="135">
        <f t="shared" si="4"/>
        <v>0</v>
      </c>
      <c r="AN112" s="134">
        <f t="shared" si="9"/>
        <v>-2</v>
      </c>
      <c r="AO112" s="135">
        <f t="shared" si="5"/>
        <v>0</v>
      </c>
    </row>
    <row r="113" spans="1:41" ht="15" customHeight="1">
      <c r="A113" s="24"/>
      <c r="B113" s="1"/>
      <c r="C113" s="61" t="s">
        <v>5123</v>
      </c>
      <c r="D113" s="254"/>
      <c r="E113" s="254"/>
      <c r="F113" s="254"/>
      <c r="G113" s="254"/>
      <c r="H113" s="254"/>
      <c r="I113" s="254"/>
      <c r="J113" s="254"/>
      <c r="K113" s="172"/>
      <c r="L113" s="172"/>
      <c r="M113" s="169"/>
      <c r="N113" s="170"/>
      <c r="O113" s="170"/>
      <c r="P113" s="170"/>
      <c r="Q113" s="170"/>
      <c r="R113" s="171"/>
      <c r="S113" s="169"/>
      <c r="T113" s="170"/>
      <c r="U113" s="170"/>
      <c r="V113" s="170"/>
      <c r="W113" s="170"/>
      <c r="X113" s="171"/>
      <c r="Y113" s="169"/>
      <c r="Z113" s="170"/>
      <c r="AA113" s="170"/>
      <c r="AB113" s="170"/>
      <c r="AC113" s="170"/>
      <c r="AD113" s="171"/>
      <c r="AG113">
        <f t="shared" si="6"/>
        <v>0</v>
      </c>
      <c r="AI113">
        <v>49</v>
      </c>
      <c r="AJ113">
        <f t="shared" si="7"/>
        <v>0</v>
      </c>
      <c r="AL113" s="134">
        <f t="shared" si="8"/>
        <v>-2</v>
      </c>
      <c r="AM113" s="135">
        <f t="shared" si="4"/>
        <v>0</v>
      </c>
      <c r="AN113" s="134">
        <f t="shared" si="9"/>
        <v>-2</v>
      </c>
      <c r="AO113" s="135">
        <f t="shared" si="5"/>
        <v>0</v>
      </c>
    </row>
    <row r="114" spans="1:41" ht="15" customHeight="1">
      <c r="A114" s="24"/>
      <c r="B114" s="1"/>
      <c r="C114" s="61" t="s">
        <v>5124</v>
      </c>
      <c r="D114" s="254"/>
      <c r="E114" s="254"/>
      <c r="F114" s="254"/>
      <c r="G114" s="254"/>
      <c r="H114" s="254"/>
      <c r="I114" s="254"/>
      <c r="J114" s="254"/>
      <c r="K114" s="172"/>
      <c r="L114" s="172"/>
      <c r="M114" s="169"/>
      <c r="N114" s="170"/>
      <c r="O114" s="170"/>
      <c r="P114" s="170"/>
      <c r="Q114" s="170"/>
      <c r="R114" s="171"/>
      <c r="S114" s="169"/>
      <c r="T114" s="170"/>
      <c r="U114" s="170"/>
      <c r="V114" s="170"/>
      <c r="W114" s="170"/>
      <c r="X114" s="171"/>
      <c r="Y114" s="169"/>
      <c r="Z114" s="170"/>
      <c r="AA114" s="170"/>
      <c r="AB114" s="170"/>
      <c r="AC114" s="170"/>
      <c r="AD114" s="171"/>
      <c r="AG114">
        <f t="shared" si="6"/>
        <v>0</v>
      </c>
      <c r="AI114">
        <v>50</v>
      </c>
      <c r="AJ114">
        <f t="shared" si="7"/>
        <v>0</v>
      </c>
      <c r="AL114" s="134">
        <f t="shared" si="8"/>
        <v>-2</v>
      </c>
      <c r="AM114" s="135">
        <f t="shared" si="4"/>
        <v>0</v>
      </c>
      <c r="AN114" s="134">
        <f t="shared" si="9"/>
        <v>-2</v>
      </c>
      <c r="AO114" s="135">
        <f t="shared" si="5"/>
        <v>0</v>
      </c>
    </row>
    <row r="115" spans="1:41" ht="15" customHeight="1">
      <c r="AJ115" s="136">
        <f>SUM(AJ65:AJ114)</f>
        <v>0</v>
      </c>
      <c r="AM115" s="136">
        <f>SUM(AM65:AM114)</f>
        <v>0</v>
      </c>
      <c r="AO115" s="136">
        <f>SUM(AO65:AO114)</f>
        <v>0</v>
      </c>
    </row>
    <row r="116" spans="1:41" ht="24" customHeight="1">
      <c r="A116" s="24"/>
      <c r="B116" s="2"/>
      <c r="C116" s="191" t="s">
        <v>5088</v>
      </c>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
    </row>
    <row r="117" spans="1:41" ht="60" customHeight="1">
      <c r="A117" s="24"/>
      <c r="B117" s="2"/>
      <c r="C117" s="244"/>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c r="AA117" s="244"/>
      <c r="AB117" s="244"/>
      <c r="AC117" s="244"/>
      <c r="AD117" s="244"/>
      <c r="AE117" s="1"/>
    </row>
    <row r="118" spans="1:41" ht="15" customHeight="1"/>
    <row r="119" spans="1:41" ht="15" customHeight="1">
      <c r="B119" s="292" t="str">
        <f>IF(AND(COUNTIF(M65:R114,"NS")&lt;&gt;0,C117=""),"Si registro NS favor de emitir un comentario que explique su uso en la casilla al final de la pregunta","")</f>
        <v/>
      </c>
      <c r="C119" s="292"/>
      <c r="D119" s="292"/>
      <c r="E119" s="292"/>
      <c r="F119" s="292"/>
      <c r="G119" s="292"/>
      <c r="H119" s="292"/>
      <c r="I119" s="292"/>
      <c r="J119" s="292"/>
      <c r="K119" s="292"/>
      <c r="L119" s="292"/>
      <c r="M119" s="292"/>
      <c r="N119" s="292"/>
      <c r="O119" s="292"/>
      <c r="P119" s="292"/>
      <c r="Q119" s="292"/>
      <c r="R119" s="292"/>
      <c r="S119" s="292"/>
      <c r="T119" s="292"/>
      <c r="U119" s="292"/>
      <c r="V119" s="292"/>
      <c r="W119" s="292"/>
      <c r="X119" s="292"/>
      <c r="Y119" s="292"/>
      <c r="Z119" s="292"/>
      <c r="AA119" s="292"/>
      <c r="AB119" s="292"/>
      <c r="AC119" s="292"/>
      <c r="AD119" s="292"/>
    </row>
    <row r="120" spans="1:41" ht="15" customHeight="1">
      <c r="B120" s="291" t="str">
        <f>IF(SUM(AJ115)&gt;0,"Error: la cantidad en la columna Recursos públicos propios ejercidos debe ser igual o menor a la columna Presupuesto ejercido.","")</f>
        <v/>
      </c>
      <c r="C120" s="291"/>
      <c r="D120" s="291"/>
      <c r="E120" s="291"/>
      <c r="F120" s="291"/>
      <c r="G120" s="291"/>
      <c r="H120" s="291"/>
      <c r="I120" s="291"/>
      <c r="J120" s="291"/>
      <c r="K120" s="291"/>
      <c r="L120" s="291"/>
      <c r="M120" s="291"/>
      <c r="N120" s="291"/>
      <c r="O120" s="291"/>
      <c r="P120" s="291"/>
      <c r="Q120" s="291"/>
      <c r="R120" s="291"/>
      <c r="S120" s="291"/>
      <c r="T120" s="291"/>
      <c r="U120" s="291"/>
      <c r="V120" s="291"/>
      <c r="W120" s="291"/>
      <c r="X120" s="291"/>
      <c r="Y120" s="291"/>
      <c r="Z120" s="291"/>
      <c r="AA120" s="291"/>
      <c r="AB120" s="291"/>
      <c r="AC120" s="291"/>
      <c r="AD120" s="291"/>
    </row>
    <row r="121" spans="1:41" ht="15" customHeight="1">
      <c r="B121" s="293" t="str">
        <f>IF(SUM(AM115:AO115)=0,"","Error: no se deben considerar decimales.")</f>
        <v/>
      </c>
      <c r="C121" s="293"/>
      <c r="D121" s="293"/>
      <c r="E121" s="293"/>
      <c r="F121" s="293"/>
      <c r="G121" s="293"/>
      <c r="H121" s="293"/>
      <c r="I121" s="293"/>
      <c r="J121" s="293"/>
      <c r="K121" s="293"/>
      <c r="L121" s="293"/>
      <c r="M121" s="293"/>
      <c r="N121" s="293"/>
      <c r="O121" s="293"/>
      <c r="P121" s="293"/>
      <c r="Q121" s="293"/>
      <c r="R121" s="293"/>
      <c r="S121" s="293"/>
      <c r="T121" s="293"/>
      <c r="U121" s="293"/>
      <c r="V121" s="293"/>
      <c r="W121" s="293"/>
      <c r="X121" s="293"/>
      <c r="Y121" s="293"/>
      <c r="Z121" s="293"/>
      <c r="AA121" s="293"/>
      <c r="AB121" s="293"/>
      <c r="AC121" s="293"/>
      <c r="AD121" s="293"/>
    </row>
    <row r="122" spans="1:41" ht="15" customHeight="1">
      <c r="B122" s="266" t="str">
        <f>IF(AJ63=0,"","Error: debe completar toda la información requerida.")</f>
        <v/>
      </c>
      <c r="C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c r="AA122" s="266"/>
      <c r="AB122" s="266"/>
      <c r="AC122" s="266"/>
      <c r="AD122" s="266"/>
    </row>
    <row r="123" spans="1:41" ht="15" customHeight="1"/>
    <row r="124" spans="1:41" ht="84" customHeight="1">
      <c r="A124" s="56" t="s">
        <v>5125</v>
      </c>
      <c r="B124" s="267" t="s">
        <v>5126</v>
      </c>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spans="1:41" ht="36" customHeight="1">
      <c r="A125" s="116"/>
      <c r="B125" s="39"/>
      <c r="C125" s="191" t="s">
        <v>5127</v>
      </c>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row>
    <row r="126" spans="1:41" ht="24" customHeight="1">
      <c r="A126" s="116"/>
      <c r="B126" s="39"/>
      <c r="C126" s="191" t="s">
        <v>5128</v>
      </c>
      <c r="D126" s="224"/>
      <c r="E126" s="224"/>
      <c r="F126" s="224"/>
      <c r="G126" s="224"/>
      <c r="H126" s="224"/>
      <c r="I126" s="224"/>
      <c r="J126" s="224"/>
      <c r="K126" s="224"/>
      <c r="L126" s="224"/>
      <c r="M126" s="224"/>
      <c r="N126" s="224"/>
      <c r="O126" s="224"/>
      <c r="P126" s="224"/>
      <c r="Q126" s="224"/>
      <c r="R126" s="224"/>
      <c r="S126" s="224"/>
      <c r="T126" s="224"/>
      <c r="U126" s="224"/>
      <c r="V126" s="224"/>
      <c r="W126" s="224"/>
      <c r="X126" s="224"/>
      <c r="Y126" s="224"/>
      <c r="Z126" s="224"/>
      <c r="AA126" s="224"/>
      <c r="AB126" s="224"/>
      <c r="AC126" s="224"/>
      <c r="AD126" s="224"/>
    </row>
    <row r="127" spans="1:41" ht="36" customHeight="1">
      <c r="A127" s="116"/>
      <c r="B127" s="39"/>
      <c r="C127" s="251" t="s">
        <v>5129</v>
      </c>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c r="AA127" s="258"/>
      <c r="AB127" s="258"/>
      <c r="AC127" s="258"/>
      <c r="AD127" s="258"/>
    </row>
    <row r="128" spans="1:41" ht="24" customHeight="1">
      <c r="A128" s="116"/>
      <c r="B128" s="39"/>
      <c r="C128" s="251" t="s">
        <v>5130</v>
      </c>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c r="AA128" s="258"/>
      <c r="AB128" s="258"/>
      <c r="AC128" s="258"/>
      <c r="AD128" s="258"/>
    </row>
    <row r="129" spans="1:39" ht="15" customHeight="1">
      <c r="A129" s="117"/>
      <c r="B129" s="67"/>
      <c r="C129" s="251" t="s">
        <v>5131</v>
      </c>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c r="AA129" s="258"/>
      <c r="AB129" s="258"/>
      <c r="AC129" s="258"/>
      <c r="AD129" s="258"/>
    </row>
    <row r="130" spans="1:39" ht="24" customHeight="1">
      <c r="A130" s="118"/>
      <c r="B130" s="68"/>
      <c r="C130" s="251" t="s">
        <v>5132</v>
      </c>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c r="AA130" s="258"/>
      <c r="AB130" s="258"/>
      <c r="AC130" s="258"/>
      <c r="AD130" s="258"/>
    </row>
    <row r="131" spans="1:39" ht="48" customHeight="1">
      <c r="A131" s="118"/>
      <c r="B131" s="68"/>
      <c r="C131" s="191" t="s">
        <v>5133</v>
      </c>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row>
    <row r="132" spans="1:39" ht="36" customHeight="1">
      <c r="A132" s="118"/>
      <c r="B132" s="39"/>
      <c r="C132" s="191" t="s">
        <v>5134</v>
      </c>
      <c r="D132" s="224"/>
      <c r="E132" s="224"/>
      <c r="F132" s="224"/>
      <c r="G132" s="224"/>
      <c r="H132" s="224"/>
      <c r="I132" s="224"/>
      <c r="J132" s="224"/>
      <c r="K132" s="224"/>
      <c r="L132" s="224"/>
      <c r="M132" s="224"/>
      <c r="N132" s="224"/>
      <c r="O132" s="224"/>
      <c r="P132" s="224"/>
      <c r="Q132" s="224"/>
      <c r="R132" s="224"/>
      <c r="S132" s="224"/>
      <c r="T132" s="224"/>
      <c r="U132" s="224"/>
      <c r="V132" s="224"/>
      <c r="W132" s="224"/>
      <c r="X132" s="224"/>
      <c r="Y132" s="224"/>
      <c r="Z132" s="224"/>
      <c r="AA132" s="224"/>
      <c r="AB132" s="224"/>
      <c r="AC132" s="224"/>
      <c r="AD132" s="224"/>
    </row>
    <row r="133" spans="1:39" ht="24" customHeight="1">
      <c r="A133" s="116"/>
      <c r="B133" s="39"/>
      <c r="C133" s="251" t="s">
        <v>5135</v>
      </c>
      <c r="D133" s="251"/>
      <c r="E133" s="251"/>
      <c r="F133" s="251"/>
      <c r="G133" s="251"/>
      <c r="H133" s="251"/>
      <c r="I133" s="251"/>
      <c r="J133" s="251"/>
      <c r="K133" s="251"/>
      <c r="L133" s="251"/>
      <c r="M133" s="251"/>
      <c r="N133" s="251"/>
      <c r="O133" s="251"/>
      <c r="P133" s="251"/>
      <c r="Q133" s="251"/>
      <c r="R133" s="251"/>
      <c r="S133" s="251"/>
      <c r="T133" s="251"/>
      <c r="U133" s="251"/>
      <c r="V133" s="251"/>
      <c r="W133" s="251"/>
      <c r="X133" s="251"/>
      <c r="Y133" s="251"/>
      <c r="Z133" s="251"/>
      <c r="AA133" s="251"/>
      <c r="AB133" s="251"/>
      <c r="AC133" s="251"/>
      <c r="AD133" s="251"/>
    </row>
    <row r="134" spans="1:39" ht="15" customHeight="1">
      <c r="A134" s="116"/>
      <c r="B134" s="39"/>
      <c r="C134" s="258" t="s">
        <v>5136</v>
      </c>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row>
    <row r="135" spans="1:39" ht="24" customHeight="1">
      <c r="A135" s="116"/>
      <c r="B135" s="39"/>
      <c r="C135" s="258" t="s">
        <v>5137</v>
      </c>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row>
    <row r="136" spans="1:39" ht="24" customHeight="1">
      <c r="C136" s="251" t="s">
        <v>5138</v>
      </c>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row>
    <row r="137" spans="1:39" ht="24" customHeight="1">
      <c r="C137" s="191" t="s">
        <v>5139</v>
      </c>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row>
    <row r="138" spans="1:39" ht="15" customHeight="1"/>
    <row r="139" spans="1:39" ht="15" customHeight="1">
      <c r="AA139" s="242" t="s">
        <v>5140</v>
      </c>
      <c r="AB139" s="242"/>
      <c r="AC139" s="242"/>
      <c r="AD139" s="242"/>
      <c r="AG139" t="s">
        <v>5082</v>
      </c>
      <c r="AH139" t="s">
        <v>5100</v>
      </c>
      <c r="AI139" t="s">
        <v>5101</v>
      </c>
      <c r="AJ139" t="s">
        <v>5141</v>
      </c>
    </row>
    <row r="140" spans="1:39" ht="120" customHeight="1">
      <c r="C140" s="227" t="s">
        <v>5102</v>
      </c>
      <c r="D140" s="228"/>
      <c r="E140" s="228"/>
      <c r="F140" s="228"/>
      <c r="G140" s="228"/>
      <c r="H140" s="228"/>
      <c r="I140" s="229"/>
      <c r="J140" s="227" t="s">
        <v>5142</v>
      </c>
      <c r="K140" s="228"/>
      <c r="L140" s="229"/>
      <c r="M140" s="227" t="s">
        <v>5143</v>
      </c>
      <c r="N140" s="228"/>
      <c r="O140" s="229"/>
      <c r="P140" s="165" t="s">
        <v>5144</v>
      </c>
      <c r="Q140" s="166"/>
      <c r="R140" s="166"/>
      <c r="S140" s="166"/>
      <c r="T140" s="167"/>
      <c r="U140" s="249" t="s">
        <v>5145</v>
      </c>
      <c r="V140" s="249"/>
      <c r="W140" s="249"/>
      <c r="X140" s="168" t="s">
        <v>5146</v>
      </c>
      <c r="Y140" s="168"/>
      <c r="Z140" s="168"/>
      <c r="AA140" s="289" t="s">
        <v>5147</v>
      </c>
      <c r="AB140" s="168" t="s">
        <v>5148</v>
      </c>
      <c r="AC140" s="168"/>
      <c r="AD140" s="168"/>
      <c r="AG140" s="34">
        <f>COUNTBLANK(J142:AD191)+COUNTBLANK(F196:AD245)</f>
        <v>2250</v>
      </c>
      <c r="AH140" s="44">
        <v>2250</v>
      </c>
      <c r="AI140" s="78">
        <f>IF(SUM(AG142:AG191)=0,AG140,1)</f>
        <v>2250</v>
      </c>
      <c r="AJ140" s="131">
        <f>IF(OR(AG140=AH140, AG140=AI140 ), 0, 1)</f>
        <v>0</v>
      </c>
    </row>
    <row r="141" spans="1:39" ht="15" customHeight="1">
      <c r="C141" s="233"/>
      <c r="D141" s="234"/>
      <c r="E141" s="234"/>
      <c r="F141" s="234"/>
      <c r="G141" s="234"/>
      <c r="H141" s="234"/>
      <c r="I141" s="235"/>
      <c r="J141" s="233"/>
      <c r="K141" s="234"/>
      <c r="L141" s="235"/>
      <c r="M141" s="233"/>
      <c r="N141" s="234"/>
      <c r="O141" s="235"/>
      <c r="P141" s="172" t="s">
        <v>5149</v>
      </c>
      <c r="Q141" s="172"/>
      <c r="R141" s="184" t="s">
        <v>5150</v>
      </c>
      <c r="S141" s="185"/>
      <c r="T141" s="186"/>
      <c r="U141" s="249"/>
      <c r="V141" s="249"/>
      <c r="W141" s="249"/>
      <c r="X141" s="168"/>
      <c r="Y141" s="168"/>
      <c r="Z141" s="168"/>
      <c r="AA141" s="290"/>
      <c r="AB141" s="168"/>
      <c r="AC141" s="168"/>
      <c r="AD141" s="168"/>
      <c r="AG141" t="s">
        <v>5082</v>
      </c>
      <c r="AI141" t="s">
        <v>5151</v>
      </c>
      <c r="AL141" t="s">
        <v>5152</v>
      </c>
      <c r="AM141" t="s">
        <v>5153</v>
      </c>
    </row>
    <row r="142" spans="1:39" ht="15" customHeight="1">
      <c r="C142" s="120" t="s">
        <v>5006</v>
      </c>
      <c r="D142" s="236" t="str">
        <f t="shared" ref="D142:D173" si="10">IF($D65="","",$D65)</f>
        <v/>
      </c>
      <c r="E142" s="237"/>
      <c r="F142" s="237"/>
      <c r="G142" s="237"/>
      <c r="H142" s="237"/>
      <c r="I142" s="238"/>
      <c r="J142" s="169"/>
      <c r="K142" s="170"/>
      <c r="L142" s="171"/>
      <c r="M142" s="169"/>
      <c r="N142" s="170"/>
      <c r="O142" s="171"/>
      <c r="P142" s="286" t="str">
        <f>IFERROR(VLOOKUP($R142,Presentación!$AL$3:$AM$574,2,FALSE),"")</f>
        <v/>
      </c>
      <c r="Q142" s="287"/>
      <c r="R142" s="246"/>
      <c r="S142" s="247"/>
      <c r="T142" s="248"/>
      <c r="U142" s="255"/>
      <c r="V142" s="256"/>
      <c r="W142" s="257"/>
      <c r="X142" s="169"/>
      <c r="Y142" s="170"/>
      <c r="Z142" s="171"/>
      <c r="AA142" s="121" t="s">
        <v>5154</v>
      </c>
      <c r="AB142" s="169"/>
      <c r="AC142" s="170"/>
      <c r="AD142" s="171"/>
      <c r="AG142">
        <f>IF($AG$140=$AH$140,0,IF(OR(
AND(OR($S65=2,$S65=9),COUNTBLANK(J142:AD142)=20,COUNTBLANK(F196:AD196)=25),
AND(D142="",COUNTBLANK(J142:AD142)=20,COUNTBLANK(F196:AD196)=25),
AND(D142&lt;&gt;"",J142=11,COUNTBLANK(M142:AD142)=16,COUNTBLANK(F196:W196)=14,OR(AND(U196=1,COUNTIF(X196:AD196,"x")&gt;0),AND(OR(U196=2,U196=9),COUNTBLANK(X196:AD196)=7))),
AND(D142&lt;&gt;"",J142&lt;&gt;11,COUNTBLANK(M142:AD142)=11,COUNTBLANK(F196:W196)=12,OR(AND(U196=1,COUNTIF(X196:AD196,"x")&gt;0),AND(OR(U196=2,U196=9),COUNTBLANK(X196:AD196)=7)))),0,1))</f>
        <v>0</v>
      </c>
      <c r="AI142">
        <f>IF(AND(J142=11,COUNTBLANK(M142:AD142)&lt;&gt;16),1,0)</f>
        <v>0</v>
      </c>
      <c r="AL142">
        <f t="shared" ref="AL142:AL173" si="11">IF($AG$140=$AH$140,0,IF(OR(AND(J142="",I196=""),AND(D142&lt;&gt;"",J142=11,I196=""),AND(D142&lt;&gt;"",J142&lt;&gt;11,OR(I196="NS",I196="NA",LEN(I196)&gt;=10))),0,1))</f>
        <v>0</v>
      </c>
      <c r="AM142">
        <f>IF($AG$140=$AH$140,0,IF(OR(OR(D142="",F196=""),AND(D142&lt;&gt;"",J142=11,F196=""),AND(D142&lt;&gt;"",IFERROR(SEARCH("@",F196,1),0)&gt;0),F196="NS",F196="NA"),0,1))</f>
        <v>0</v>
      </c>
    </row>
    <row r="143" spans="1:39" ht="15" customHeight="1">
      <c r="C143" s="61" t="s">
        <v>5007</v>
      </c>
      <c r="D143" s="236" t="str">
        <f t="shared" si="10"/>
        <v/>
      </c>
      <c r="E143" s="237"/>
      <c r="F143" s="237"/>
      <c r="G143" s="237"/>
      <c r="H143" s="237"/>
      <c r="I143" s="238"/>
      <c r="J143" s="169"/>
      <c r="K143" s="170"/>
      <c r="L143" s="171"/>
      <c r="M143" s="169"/>
      <c r="N143" s="170"/>
      <c r="O143" s="171"/>
      <c r="P143" s="286" t="str">
        <f>IFERROR(VLOOKUP($R143,Presentación!$AL$3:$AM$574,2,FALSE),"")</f>
        <v/>
      </c>
      <c r="Q143" s="287"/>
      <c r="R143" s="246"/>
      <c r="S143" s="247"/>
      <c r="T143" s="248"/>
      <c r="U143" s="255"/>
      <c r="V143" s="256"/>
      <c r="W143" s="257"/>
      <c r="X143" s="169"/>
      <c r="Y143" s="170"/>
      <c r="Z143" s="171"/>
      <c r="AA143" s="121" t="s">
        <v>5154</v>
      </c>
      <c r="AB143" s="169"/>
      <c r="AC143" s="170"/>
      <c r="AD143" s="171"/>
      <c r="AG143">
        <f t="shared" ref="AG143:AG191" si="12">IF($AG$140=$AH$140,0,IF(OR(
AND(OR($S66=2,$S66=9),COUNTBLANK(J143:AD143)=20,COUNTBLANK(F197:AD197)=25),
AND(D143="",COUNTBLANK(J143:AD143)=20,COUNTBLANK(F197:AD197)=25),
AND(D143&lt;&gt;"",J143=11,COUNTBLANK(M143:AD143)=16,COUNTBLANK(F197:W197)=14,OR(AND(U197=1,COUNTIF(X197:AD197,"x")&gt;0),AND(OR(U197=2,U197=9),COUNTBLANK(X197:AD197)=7))),
AND(D143&lt;&gt;"",J143&lt;&gt;11,COUNTBLANK(M143:AD143)=11,COUNTBLANK(F197:W197)=12,OR(AND(U197=1,COUNTIF(X197:AD197,"x")&gt;0),AND(OR(U197=2,U197=9),COUNTBLANK(X197:AD197)=7)))),0,1))</f>
        <v>0</v>
      </c>
      <c r="AI143">
        <f t="shared" ref="AI143:AI191" si="13">IF(AND(J143=11,COUNTBLANK(M143:AD143)&lt;&gt;16),1,0)</f>
        <v>0</v>
      </c>
      <c r="AL143">
        <f t="shared" si="11"/>
        <v>0</v>
      </c>
      <c r="AM143">
        <f t="shared" ref="AM143:AM191" si="14">IF($AG$140=$AH$140,0,IF(OR(OR(D143="",F197=""),AND(D143&lt;&gt;"",J143=11,F197=""),AND(D143&lt;&gt;"",IFERROR(SEARCH("@",F197,1),0)&gt;0),F197="NS",F197="NA"),0,1))</f>
        <v>0</v>
      </c>
    </row>
    <row r="144" spans="1:39" ht="15" customHeight="1">
      <c r="C144" s="61" t="s">
        <v>5009</v>
      </c>
      <c r="D144" s="236" t="str">
        <f t="shared" si="10"/>
        <v/>
      </c>
      <c r="E144" s="237"/>
      <c r="F144" s="237"/>
      <c r="G144" s="237"/>
      <c r="H144" s="237"/>
      <c r="I144" s="238"/>
      <c r="J144" s="169"/>
      <c r="K144" s="170"/>
      <c r="L144" s="171"/>
      <c r="M144" s="169"/>
      <c r="N144" s="170"/>
      <c r="O144" s="171"/>
      <c r="P144" s="286" t="str">
        <f>IFERROR(VLOOKUP($R144,Presentación!$AL$3:$AM$574,2,FALSE),"")</f>
        <v/>
      </c>
      <c r="Q144" s="287"/>
      <c r="R144" s="246"/>
      <c r="S144" s="247"/>
      <c r="T144" s="248"/>
      <c r="U144" s="255"/>
      <c r="V144" s="256"/>
      <c r="W144" s="257"/>
      <c r="X144" s="169"/>
      <c r="Y144" s="170"/>
      <c r="Z144" s="171"/>
      <c r="AA144" s="121" t="s">
        <v>5154</v>
      </c>
      <c r="AB144" s="169"/>
      <c r="AC144" s="170"/>
      <c r="AD144" s="171"/>
      <c r="AG144">
        <f t="shared" si="12"/>
        <v>0</v>
      </c>
      <c r="AI144">
        <f t="shared" si="13"/>
        <v>0</v>
      </c>
      <c r="AL144">
        <f t="shared" si="11"/>
        <v>0</v>
      </c>
      <c r="AM144">
        <f t="shared" si="14"/>
        <v>0</v>
      </c>
    </row>
    <row r="145" spans="3:39" ht="15" customHeight="1">
      <c r="C145" s="61" t="s">
        <v>5010</v>
      </c>
      <c r="D145" s="236" t="str">
        <f t="shared" si="10"/>
        <v/>
      </c>
      <c r="E145" s="237"/>
      <c r="F145" s="237"/>
      <c r="G145" s="237"/>
      <c r="H145" s="237"/>
      <c r="I145" s="238"/>
      <c r="J145" s="169"/>
      <c r="K145" s="170"/>
      <c r="L145" s="171"/>
      <c r="M145" s="169"/>
      <c r="N145" s="170"/>
      <c r="O145" s="171"/>
      <c r="P145" s="286" t="str">
        <f>IFERROR(VLOOKUP($R145,Presentación!$AL$3:$AM$574,2,FALSE),"")</f>
        <v/>
      </c>
      <c r="Q145" s="287"/>
      <c r="R145" s="246"/>
      <c r="S145" s="247"/>
      <c r="T145" s="248"/>
      <c r="U145" s="255"/>
      <c r="V145" s="256"/>
      <c r="W145" s="257"/>
      <c r="X145" s="169"/>
      <c r="Y145" s="170"/>
      <c r="Z145" s="171"/>
      <c r="AA145" s="121" t="s">
        <v>5154</v>
      </c>
      <c r="AB145" s="169"/>
      <c r="AC145" s="170"/>
      <c r="AD145" s="171"/>
      <c r="AG145">
        <f t="shared" si="12"/>
        <v>0</v>
      </c>
      <c r="AI145">
        <f t="shared" si="13"/>
        <v>0</v>
      </c>
      <c r="AL145">
        <f t="shared" si="11"/>
        <v>0</v>
      </c>
      <c r="AM145">
        <f t="shared" si="14"/>
        <v>0</v>
      </c>
    </row>
    <row r="146" spans="3:39" ht="15" customHeight="1">
      <c r="C146" s="61" t="s">
        <v>5012</v>
      </c>
      <c r="D146" s="236" t="str">
        <f t="shared" si="10"/>
        <v/>
      </c>
      <c r="E146" s="237"/>
      <c r="F146" s="237"/>
      <c r="G146" s="237"/>
      <c r="H146" s="237"/>
      <c r="I146" s="238"/>
      <c r="J146" s="169"/>
      <c r="K146" s="170"/>
      <c r="L146" s="171"/>
      <c r="M146" s="169"/>
      <c r="N146" s="170"/>
      <c r="O146" s="171"/>
      <c r="P146" s="286" t="str">
        <f>IFERROR(VLOOKUP($R146,Presentación!$AL$3:$AM$574,2,FALSE),"")</f>
        <v/>
      </c>
      <c r="Q146" s="287"/>
      <c r="R146" s="246"/>
      <c r="S146" s="247"/>
      <c r="T146" s="248"/>
      <c r="U146" s="255"/>
      <c r="V146" s="256"/>
      <c r="W146" s="257"/>
      <c r="X146" s="169"/>
      <c r="Y146" s="170"/>
      <c r="Z146" s="171"/>
      <c r="AA146" s="121" t="s">
        <v>5154</v>
      </c>
      <c r="AB146" s="169"/>
      <c r="AC146" s="170"/>
      <c r="AD146" s="171"/>
      <c r="AG146">
        <f t="shared" si="12"/>
        <v>0</v>
      </c>
      <c r="AI146">
        <f t="shared" si="13"/>
        <v>0</v>
      </c>
      <c r="AL146">
        <f t="shared" si="11"/>
        <v>0</v>
      </c>
      <c r="AM146">
        <f t="shared" si="14"/>
        <v>0</v>
      </c>
    </row>
    <row r="147" spans="3:39" ht="15" customHeight="1">
      <c r="C147" s="61" t="s">
        <v>5014</v>
      </c>
      <c r="D147" s="236" t="str">
        <f t="shared" si="10"/>
        <v/>
      </c>
      <c r="E147" s="237"/>
      <c r="F147" s="237"/>
      <c r="G147" s="237"/>
      <c r="H147" s="237"/>
      <c r="I147" s="238"/>
      <c r="J147" s="169"/>
      <c r="K147" s="170"/>
      <c r="L147" s="171"/>
      <c r="M147" s="169"/>
      <c r="N147" s="170"/>
      <c r="O147" s="171"/>
      <c r="P147" s="286" t="str">
        <f>IFERROR(VLOOKUP($R147,Presentación!$AL$3:$AM$574,2,FALSE),"")</f>
        <v/>
      </c>
      <c r="Q147" s="287"/>
      <c r="R147" s="246"/>
      <c r="S147" s="247"/>
      <c r="T147" s="248"/>
      <c r="U147" s="255"/>
      <c r="V147" s="256"/>
      <c r="W147" s="257"/>
      <c r="X147" s="169"/>
      <c r="Y147" s="170"/>
      <c r="Z147" s="171"/>
      <c r="AA147" s="121" t="s">
        <v>5154</v>
      </c>
      <c r="AB147" s="169"/>
      <c r="AC147" s="170"/>
      <c r="AD147" s="171"/>
      <c r="AG147">
        <f t="shared" si="12"/>
        <v>0</v>
      </c>
      <c r="AI147">
        <f t="shared" si="13"/>
        <v>0</v>
      </c>
      <c r="AL147">
        <f t="shared" si="11"/>
        <v>0</v>
      </c>
      <c r="AM147">
        <f t="shared" si="14"/>
        <v>0</v>
      </c>
    </row>
    <row r="148" spans="3:39" ht="15" customHeight="1">
      <c r="C148" s="61" t="s">
        <v>5016</v>
      </c>
      <c r="D148" s="236" t="str">
        <f t="shared" si="10"/>
        <v/>
      </c>
      <c r="E148" s="237"/>
      <c r="F148" s="237"/>
      <c r="G148" s="237"/>
      <c r="H148" s="237"/>
      <c r="I148" s="238"/>
      <c r="J148" s="169"/>
      <c r="K148" s="170"/>
      <c r="L148" s="171"/>
      <c r="M148" s="169"/>
      <c r="N148" s="170"/>
      <c r="O148" s="171"/>
      <c r="P148" s="286" t="str">
        <f>IFERROR(VLOOKUP($R148,Presentación!$AL$3:$AM$574,2,FALSE),"")</f>
        <v/>
      </c>
      <c r="Q148" s="287"/>
      <c r="R148" s="246"/>
      <c r="S148" s="247"/>
      <c r="T148" s="248"/>
      <c r="U148" s="255"/>
      <c r="V148" s="256"/>
      <c r="W148" s="257"/>
      <c r="X148" s="169"/>
      <c r="Y148" s="170"/>
      <c r="Z148" s="171"/>
      <c r="AA148" s="121" t="s">
        <v>5154</v>
      </c>
      <c r="AB148" s="169"/>
      <c r="AC148" s="170"/>
      <c r="AD148" s="171"/>
      <c r="AG148">
        <f t="shared" si="12"/>
        <v>0</v>
      </c>
      <c r="AI148">
        <f t="shared" si="13"/>
        <v>0</v>
      </c>
      <c r="AL148">
        <f t="shared" si="11"/>
        <v>0</v>
      </c>
      <c r="AM148">
        <f t="shared" si="14"/>
        <v>0</v>
      </c>
    </row>
    <row r="149" spans="3:39" ht="15" customHeight="1">
      <c r="C149" s="61" t="s">
        <v>5018</v>
      </c>
      <c r="D149" s="236" t="str">
        <f t="shared" si="10"/>
        <v/>
      </c>
      <c r="E149" s="237"/>
      <c r="F149" s="237"/>
      <c r="G149" s="237"/>
      <c r="H149" s="237"/>
      <c r="I149" s="238"/>
      <c r="J149" s="169"/>
      <c r="K149" s="170"/>
      <c r="L149" s="171"/>
      <c r="M149" s="169"/>
      <c r="N149" s="170"/>
      <c r="O149" s="171"/>
      <c r="P149" s="286" t="str">
        <f>IFERROR(VLOOKUP($R149,Presentación!$AL$3:$AM$574,2,FALSE),"")</f>
        <v/>
      </c>
      <c r="Q149" s="287"/>
      <c r="R149" s="246"/>
      <c r="S149" s="247"/>
      <c r="T149" s="248"/>
      <c r="U149" s="255"/>
      <c r="V149" s="256"/>
      <c r="W149" s="257"/>
      <c r="X149" s="169"/>
      <c r="Y149" s="170"/>
      <c r="Z149" s="171"/>
      <c r="AA149" s="121" t="s">
        <v>5154</v>
      </c>
      <c r="AB149" s="169"/>
      <c r="AC149" s="170"/>
      <c r="AD149" s="171"/>
      <c r="AG149">
        <f t="shared" si="12"/>
        <v>0</v>
      </c>
      <c r="AI149">
        <f t="shared" si="13"/>
        <v>0</v>
      </c>
      <c r="AL149">
        <f t="shared" si="11"/>
        <v>0</v>
      </c>
      <c r="AM149">
        <f t="shared" si="14"/>
        <v>0</v>
      </c>
    </row>
    <row r="150" spans="3:39" ht="15" customHeight="1">
      <c r="C150" s="61" t="s">
        <v>5020</v>
      </c>
      <c r="D150" s="236" t="str">
        <f t="shared" si="10"/>
        <v/>
      </c>
      <c r="E150" s="237"/>
      <c r="F150" s="237"/>
      <c r="G150" s="237"/>
      <c r="H150" s="237"/>
      <c r="I150" s="238"/>
      <c r="J150" s="169"/>
      <c r="K150" s="170"/>
      <c r="L150" s="171"/>
      <c r="M150" s="169"/>
      <c r="N150" s="170"/>
      <c r="O150" s="171"/>
      <c r="P150" s="286" t="str">
        <f>IFERROR(VLOOKUP($R150,Presentación!$AL$3:$AM$574,2,FALSE),"")</f>
        <v/>
      </c>
      <c r="Q150" s="287"/>
      <c r="R150" s="246"/>
      <c r="S150" s="247"/>
      <c r="T150" s="248"/>
      <c r="U150" s="255"/>
      <c r="V150" s="256"/>
      <c r="W150" s="257"/>
      <c r="X150" s="169"/>
      <c r="Y150" s="170"/>
      <c r="Z150" s="171"/>
      <c r="AA150" s="121" t="s">
        <v>5154</v>
      </c>
      <c r="AB150" s="169"/>
      <c r="AC150" s="170"/>
      <c r="AD150" s="171"/>
      <c r="AG150">
        <f t="shared" si="12"/>
        <v>0</v>
      </c>
      <c r="AI150">
        <f t="shared" si="13"/>
        <v>0</v>
      </c>
      <c r="AL150">
        <f t="shared" si="11"/>
        <v>0</v>
      </c>
      <c r="AM150">
        <f t="shared" si="14"/>
        <v>0</v>
      </c>
    </row>
    <row r="151" spans="3:39" ht="15" customHeight="1">
      <c r="C151" s="61" t="s">
        <v>5022</v>
      </c>
      <c r="D151" s="236" t="str">
        <f t="shared" si="10"/>
        <v/>
      </c>
      <c r="E151" s="237"/>
      <c r="F151" s="237"/>
      <c r="G151" s="237"/>
      <c r="H151" s="237"/>
      <c r="I151" s="238"/>
      <c r="J151" s="169"/>
      <c r="K151" s="170"/>
      <c r="L151" s="171"/>
      <c r="M151" s="169"/>
      <c r="N151" s="170"/>
      <c r="O151" s="171"/>
      <c r="P151" s="286" t="str">
        <f>IFERROR(VLOOKUP($R151,Presentación!$AL$3:$AM$574,2,FALSE),"")</f>
        <v/>
      </c>
      <c r="Q151" s="287"/>
      <c r="R151" s="246"/>
      <c r="S151" s="247"/>
      <c r="T151" s="248"/>
      <c r="U151" s="255"/>
      <c r="V151" s="256"/>
      <c r="W151" s="257"/>
      <c r="X151" s="169"/>
      <c r="Y151" s="170"/>
      <c r="Z151" s="171"/>
      <c r="AA151" s="121" t="s">
        <v>5154</v>
      </c>
      <c r="AB151" s="169"/>
      <c r="AC151" s="170"/>
      <c r="AD151" s="171"/>
      <c r="AG151">
        <f t="shared" si="12"/>
        <v>0</v>
      </c>
      <c r="AI151">
        <f t="shared" si="13"/>
        <v>0</v>
      </c>
      <c r="AL151">
        <f t="shared" si="11"/>
        <v>0</v>
      </c>
      <c r="AM151">
        <f t="shared" si="14"/>
        <v>0</v>
      </c>
    </row>
    <row r="152" spans="3:39" ht="15" customHeight="1">
      <c r="C152" s="61" t="s">
        <v>5024</v>
      </c>
      <c r="D152" s="236" t="str">
        <f t="shared" si="10"/>
        <v/>
      </c>
      <c r="E152" s="237"/>
      <c r="F152" s="237"/>
      <c r="G152" s="237"/>
      <c r="H152" s="237"/>
      <c r="I152" s="238"/>
      <c r="J152" s="169"/>
      <c r="K152" s="170"/>
      <c r="L152" s="171"/>
      <c r="M152" s="169"/>
      <c r="N152" s="170"/>
      <c r="O152" s="171"/>
      <c r="P152" s="286" t="str">
        <f>IFERROR(VLOOKUP($R152,Presentación!$AL$3:$AM$574,2,FALSE),"")</f>
        <v/>
      </c>
      <c r="Q152" s="287"/>
      <c r="R152" s="246"/>
      <c r="S152" s="247"/>
      <c r="T152" s="248"/>
      <c r="U152" s="255"/>
      <c r="V152" s="256"/>
      <c r="W152" s="257"/>
      <c r="X152" s="169"/>
      <c r="Y152" s="170"/>
      <c r="Z152" s="171"/>
      <c r="AA152" s="121" t="s">
        <v>5154</v>
      </c>
      <c r="AB152" s="169"/>
      <c r="AC152" s="170"/>
      <c r="AD152" s="171"/>
      <c r="AG152">
        <f t="shared" si="12"/>
        <v>0</v>
      </c>
      <c r="AI152">
        <f t="shared" si="13"/>
        <v>0</v>
      </c>
      <c r="AL152">
        <f t="shared" si="11"/>
        <v>0</v>
      </c>
      <c r="AM152">
        <f t="shared" si="14"/>
        <v>0</v>
      </c>
    </row>
    <row r="153" spans="3:39" ht="15" customHeight="1">
      <c r="C153" s="61" t="s">
        <v>5025</v>
      </c>
      <c r="D153" s="236" t="str">
        <f t="shared" si="10"/>
        <v/>
      </c>
      <c r="E153" s="237"/>
      <c r="F153" s="237"/>
      <c r="G153" s="237"/>
      <c r="H153" s="237"/>
      <c r="I153" s="238"/>
      <c r="J153" s="169"/>
      <c r="K153" s="170"/>
      <c r="L153" s="171"/>
      <c r="M153" s="169"/>
      <c r="N153" s="170"/>
      <c r="O153" s="171"/>
      <c r="P153" s="286" t="str">
        <f>IFERROR(VLOOKUP($R153,Presentación!$AL$3:$AM$574,2,FALSE),"")</f>
        <v/>
      </c>
      <c r="Q153" s="287"/>
      <c r="R153" s="246"/>
      <c r="S153" s="247"/>
      <c r="T153" s="248"/>
      <c r="U153" s="255"/>
      <c r="V153" s="256"/>
      <c r="W153" s="257"/>
      <c r="X153" s="169"/>
      <c r="Y153" s="170"/>
      <c r="Z153" s="171"/>
      <c r="AA153" s="121" t="s">
        <v>5154</v>
      </c>
      <c r="AB153" s="169"/>
      <c r="AC153" s="170"/>
      <c r="AD153" s="171"/>
      <c r="AG153">
        <f t="shared" si="12"/>
        <v>0</v>
      </c>
      <c r="AI153">
        <f t="shared" si="13"/>
        <v>0</v>
      </c>
      <c r="AL153">
        <f t="shared" si="11"/>
        <v>0</v>
      </c>
      <c r="AM153">
        <f t="shared" si="14"/>
        <v>0</v>
      </c>
    </row>
    <row r="154" spans="3:39" ht="15" customHeight="1">
      <c r="C154" s="61" t="s">
        <v>5026</v>
      </c>
      <c r="D154" s="236" t="str">
        <f t="shared" si="10"/>
        <v/>
      </c>
      <c r="E154" s="237"/>
      <c r="F154" s="237"/>
      <c r="G154" s="237"/>
      <c r="H154" s="237"/>
      <c r="I154" s="238"/>
      <c r="J154" s="169"/>
      <c r="K154" s="170"/>
      <c r="L154" s="171"/>
      <c r="M154" s="169"/>
      <c r="N154" s="170"/>
      <c r="O154" s="171"/>
      <c r="P154" s="286" t="str">
        <f>IFERROR(VLOOKUP($R154,Presentación!$AL$3:$AM$574,2,FALSE),"")</f>
        <v/>
      </c>
      <c r="Q154" s="287"/>
      <c r="R154" s="246"/>
      <c r="S154" s="247"/>
      <c r="T154" s="248"/>
      <c r="U154" s="255"/>
      <c r="V154" s="256"/>
      <c r="W154" s="257"/>
      <c r="X154" s="169"/>
      <c r="Y154" s="170"/>
      <c r="Z154" s="171"/>
      <c r="AA154" s="121" t="s">
        <v>5154</v>
      </c>
      <c r="AB154" s="169"/>
      <c r="AC154" s="170"/>
      <c r="AD154" s="171"/>
      <c r="AG154">
        <f t="shared" si="12"/>
        <v>0</v>
      </c>
      <c r="AI154">
        <f t="shared" si="13"/>
        <v>0</v>
      </c>
      <c r="AL154">
        <f t="shared" si="11"/>
        <v>0</v>
      </c>
      <c r="AM154">
        <f t="shared" si="14"/>
        <v>0</v>
      </c>
    </row>
    <row r="155" spans="3:39" ht="15" customHeight="1">
      <c r="C155" s="61" t="s">
        <v>5027</v>
      </c>
      <c r="D155" s="236" t="str">
        <f t="shared" si="10"/>
        <v/>
      </c>
      <c r="E155" s="237"/>
      <c r="F155" s="237"/>
      <c r="G155" s="237"/>
      <c r="H155" s="237"/>
      <c r="I155" s="238"/>
      <c r="J155" s="169"/>
      <c r="K155" s="170"/>
      <c r="L155" s="171"/>
      <c r="M155" s="169"/>
      <c r="N155" s="170"/>
      <c r="O155" s="171"/>
      <c r="P155" s="286" t="str">
        <f>IFERROR(VLOOKUP($R155,Presentación!$AL$3:$AM$574,2,FALSE),"")</f>
        <v/>
      </c>
      <c r="Q155" s="287"/>
      <c r="R155" s="246"/>
      <c r="S155" s="247"/>
      <c r="T155" s="248"/>
      <c r="U155" s="255"/>
      <c r="V155" s="256"/>
      <c r="W155" s="257"/>
      <c r="X155" s="169"/>
      <c r="Y155" s="170"/>
      <c r="Z155" s="171"/>
      <c r="AA155" s="121" t="s">
        <v>5154</v>
      </c>
      <c r="AB155" s="169"/>
      <c r="AC155" s="170"/>
      <c r="AD155" s="171"/>
      <c r="AG155">
        <f t="shared" si="12"/>
        <v>0</v>
      </c>
      <c r="AI155">
        <f t="shared" si="13"/>
        <v>0</v>
      </c>
      <c r="AL155">
        <f t="shared" si="11"/>
        <v>0</v>
      </c>
      <c r="AM155">
        <f t="shared" si="14"/>
        <v>0</v>
      </c>
    </row>
    <row r="156" spans="3:39" ht="15" customHeight="1">
      <c r="C156" s="61" t="s">
        <v>5028</v>
      </c>
      <c r="D156" s="236" t="str">
        <f t="shared" si="10"/>
        <v/>
      </c>
      <c r="E156" s="237"/>
      <c r="F156" s="237"/>
      <c r="G156" s="237"/>
      <c r="H156" s="237"/>
      <c r="I156" s="238"/>
      <c r="J156" s="169"/>
      <c r="K156" s="170"/>
      <c r="L156" s="171"/>
      <c r="M156" s="169"/>
      <c r="N156" s="170"/>
      <c r="O156" s="171"/>
      <c r="P156" s="286" t="str">
        <f>IFERROR(VLOOKUP($R156,Presentación!$AL$3:$AM$574,2,FALSE),"")</f>
        <v/>
      </c>
      <c r="Q156" s="287"/>
      <c r="R156" s="246"/>
      <c r="S156" s="247"/>
      <c r="T156" s="248"/>
      <c r="U156" s="255"/>
      <c r="V156" s="256"/>
      <c r="W156" s="257"/>
      <c r="X156" s="169"/>
      <c r="Y156" s="170"/>
      <c r="Z156" s="171"/>
      <c r="AA156" s="121" t="s">
        <v>5154</v>
      </c>
      <c r="AB156" s="169"/>
      <c r="AC156" s="170"/>
      <c r="AD156" s="171"/>
      <c r="AG156">
        <f t="shared" si="12"/>
        <v>0</v>
      </c>
      <c r="AI156">
        <f t="shared" si="13"/>
        <v>0</v>
      </c>
      <c r="AL156">
        <f t="shared" si="11"/>
        <v>0</v>
      </c>
      <c r="AM156">
        <f t="shared" si="14"/>
        <v>0</v>
      </c>
    </row>
    <row r="157" spans="3:39" ht="15" customHeight="1">
      <c r="C157" s="61" t="s">
        <v>5029</v>
      </c>
      <c r="D157" s="236" t="str">
        <f t="shared" si="10"/>
        <v/>
      </c>
      <c r="E157" s="237"/>
      <c r="F157" s="237"/>
      <c r="G157" s="237"/>
      <c r="H157" s="237"/>
      <c r="I157" s="238"/>
      <c r="J157" s="169"/>
      <c r="K157" s="170"/>
      <c r="L157" s="171"/>
      <c r="M157" s="169"/>
      <c r="N157" s="170"/>
      <c r="O157" s="171"/>
      <c r="P157" s="286" t="str">
        <f>IFERROR(VLOOKUP($R157,Presentación!$AL$3:$AM$574,2,FALSE),"")</f>
        <v/>
      </c>
      <c r="Q157" s="287"/>
      <c r="R157" s="246"/>
      <c r="S157" s="247"/>
      <c r="T157" s="248"/>
      <c r="U157" s="255"/>
      <c r="V157" s="256"/>
      <c r="W157" s="257"/>
      <c r="X157" s="169"/>
      <c r="Y157" s="170"/>
      <c r="Z157" s="171"/>
      <c r="AA157" s="121" t="s">
        <v>5154</v>
      </c>
      <c r="AB157" s="169"/>
      <c r="AC157" s="170"/>
      <c r="AD157" s="171"/>
      <c r="AG157">
        <f t="shared" si="12"/>
        <v>0</v>
      </c>
      <c r="AI157">
        <f t="shared" si="13"/>
        <v>0</v>
      </c>
      <c r="AL157">
        <f t="shared" si="11"/>
        <v>0</v>
      </c>
      <c r="AM157">
        <f t="shared" si="14"/>
        <v>0</v>
      </c>
    </row>
    <row r="158" spans="3:39" ht="15" customHeight="1">
      <c r="C158" s="61" t="s">
        <v>5030</v>
      </c>
      <c r="D158" s="236" t="str">
        <f t="shared" si="10"/>
        <v/>
      </c>
      <c r="E158" s="237"/>
      <c r="F158" s="237"/>
      <c r="G158" s="237"/>
      <c r="H158" s="237"/>
      <c r="I158" s="238"/>
      <c r="J158" s="169"/>
      <c r="K158" s="170"/>
      <c r="L158" s="171"/>
      <c r="M158" s="169"/>
      <c r="N158" s="170"/>
      <c r="O158" s="171"/>
      <c r="P158" s="286" t="str">
        <f>IFERROR(VLOOKUP($R158,Presentación!$AL$3:$AM$574,2,FALSE),"")</f>
        <v/>
      </c>
      <c r="Q158" s="287"/>
      <c r="R158" s="246"/>
      <c r="S158" s="247"/>
      <c r="T158" s="248"/>
      <c r="U158" s="255"/>
      <c r="V158" s="256"/>
      <c r="W158" s="257"/>
      <c r="X158" s="169"/>
      <c r="Y158" s="170"/>
      <c r="Z158" s="171"/>
      <c r="AA158" s="121" t="s">
        <v>5154</v>
      </c>
      <c r="AB158" s="169"/>
      <c r="AC158" s="170"/>
      <c r="AD158" s="171"/>
      <c r="AG158">
        <f t="shared" si="12"/>
        <v>0</v>
      </c>
      <c r="AI158">
        <f t="shared" si="13"/>
        <v>0</v>
      </c>
      <c r="AL158">
        <f t="shared" si="11"/>
        <v>0</v>
      </c>
      <c r="AM158">
        <f t="shared" si="14"/>
        <v>0</v>
      </c>
    </row>
    <row r="159" spans="3:39" ht="15" customHeight="1">
      <c r="C159" s="61" t="s">
        <v>5031</v>
      </c>
      <c r="D159" s="236" t="str">
        <f t="shared" si="10"/>
        <v/>
      </c>
      <c r="E159" s="237"/>
      <c r="F159" s="237"/>
      <c r="G159" s="237"/>
      <c r="H159" s="237"/>
      <c r="I159" s="238"/>
      <c r="J159" s="169"/>
      <c r="K159" s="170"/>
      <c r="L159" s="171"/>
      <c r="M159" s="169"/>
      <c r="N159" s="170"/>
      <c r="O159" s="171"/>
      <c r="P159" s="286" t="str">
        <f>IFERROR(VLOOKUP($R159,Presentación!$AL$3:$AM$574,2,FALSE),"")</f>
        <v/>
      </c>
      <c r="Q159" s="287"/>
      <c r="R159" s="246"/>
      <c r="S159" s="247"/>
      <c r="T159" s="248"/>
      <c r="U159" s="255"/>
      <c r="V159" s="256"/>
      <c r="W159" s="257"/>
      <c r="X159" s="169"/>
      <c r="Y159" s="170"/>
      <c r="Z159" s="171"/>
      <c r="AA159" s="121" t="s">
        <v>5154</v>
      </c>
      <c r="AB159" s="169"/>
      <c r="AC159" s="170"/>
      <c r="AD159" s="171"/>
      <c r="AG159">
        <f t="shared" si="12"/>
        <v>0</v>
      </c>
      <c r="AI159">
        <f t="shared" si="13"/>
        <v>0</v>
      </c>
      <c r="AL159">
        <f t="shared" si="11"/>
        <v>0</v>
      </c>
      <c r="AM159">
        <f t="shared" si="14"/>
        <v>0</v>
      </c>
    </row>
    <row r="160" spans="3:39" ht="15" customHeight="1">
      <c r="C160" s="61" t="s">
        <v>5032</v>
      </c>
      <c r="D160" s="236" t="str">
        <f t="shared" si="10"/>
        <v/>
      </c>
      <c r="E160" s="237"/>
      <c r="F160" s="237"/>
      <c r="G160" s="237"/>
      <c r="H160" s="237"/>
      <c r="I160" s="238"/>
      <c r="J160" s="169"/>
      <c r="K160" s="170"/>
      <c r="L160" s="171"/>
      <c r="M160" s="169"/>
      <c r="N160" s="170"/>
      <c r="O160" s="171"/>
      <c r="P160" s="286" t="str">
        <f>IFERROR(VLOOKUP($R160,Presentación!$AL$3:$AM$574,2,FALSE),"")</f>
        <v/>
      </c>
      <c r="Q160" s="287"/>
      <c r="R160" s="246"/>
      <c r="S160" s="247"/>
      <c r="T160" s="248"/>
      <c r="U160" s="255"/>
      <c r="V160" s="256"/>
      <c r="W160" s="257"/>
      <c r="X160" s="169"/>
      <c r="Y160" s="170"/>
      <c r="Z160" s="171"/>
      <c r="AA160" s="121" t="s">
        <v>5154</v>
      </c>
      <c r="AB160" s="169"/>
      <c r="AC160" s="170"/>
      <c r="AD160" s="171"/>
      <c r="AG160">
        <f t="shared" si="12"/>
        <v>0</v>
      </c>
      <c r="AI160">
        <f t="shared" si="13"/>
        <v>0</v>
      </c>
      <c r="AL160">
        <f t="shared" si="11"/>
        <v>0</v>
      </c>
      <c r="AM160">
        <f t="shared" si="14"/>
        <v>0</v>
      </c>
    </row>
    <row r="161" spans="3:39" ht="15" customHeight="1">
      <c r="C161" s="61" t="s">
        <v>5033</v>
      </c>
      <c r="D161" s="236" t="str">
        <f t="shared" si="10"/>
        <v/>
      </c>
      <c r="E161" s="237"/>
      <c r="F161" s="237"/>
      <c r="G161" s="237"/>
      <c r="H161" s="237"/>
      <c r="I161" s="238"/>
      <c r="J161" s="169"/>
      <c r="K161" s="170"/>
      <c r="L161" s="171"/>
      <c r="M161" s="169"/>
      <c r="N161" s="170"/>
      <c r="O161" s="171"/>
      <c r="P161" s="286" t="str">
        <f>IFERROR(VLOOKUP($R161,Presentación!$AL$3:$AM$574,2,FALSE),"")</f>
        <v/>
      </c>
      <c r="Q161" s="287"/>
      <c r="R161" s="246"/>
      <c r="S161" s="247"/>
      <c r="T161" s="248"/>
      <c r="U161" s="255"/>
      <c r="V161" s="256"/>
      <c r="W161" s="257"/>
      <c r="X161" s="169"/>
      <c r="Y161" s="170"/>
      <c r="Z161" s="171"/>
      <c r="AA161" s="121" t="s">
        <v>5154</v>
      </c>
      <c r="AB161" s="169"/>
      <c r="AC161" s="170"/>
      <c r="AD161" s="171"/>
      <c r="AG161">
        <f t="shared" si="12"/>
        <v>0</v>
      </c>
      <c r="AI161">
        <f t="shared" si="13"/>
        <v>0</v>
      </c>
      <c r="AL161">
        <f t="shared" si="11"/>
        <v>0</v>
      </c>
      <c r="AM161">
        <f t="shared" si="14"/>
        <v>0</v>
      </c>
    </row>
    <row r="162" spans="3:39" ht="15" customHeight="1">
      <c r="C162" s="61" t="s">
        <v>5034</v>
      </c>
      <c r="D162" s="236" t="str">
        <f t="shared" si="10"/>
        <v/>
      </c>
      <c r="E162" s="237"/>
      <c r="F162" s="237"/>
      <c r="G162" s="237"/>
      <c r="H162" s="237"/>
      <c r="I162" s="238"/>
      <c r="J162" s="169"/>
      <c r="K162" s="170"/>
      <c r="L162" s="171"/>
      <c r="M162" s="169"/>
      <c r="N162" s="170"/>
      <c r="O162" s="171"/>
      <c r="P162" s="286" t="str">
        <f>IFERROR(VLOOKUP($R162,Presentación!$AL$3:$AM$574,2,FALSE),"")</f>
        <v/>
      </c>
      <c r="Q162" s="287"/>
      <c r="R162" s="246"/>
      <c r="S162" s="247"/>
      <c r="T162" s="248"/>
      <c r="U162" s="255"/>
      <c r="V162" s="256"/>
      <c r="W162" s="257"/>
      <c r="X162" s="169"/>
      <c r="Y162" s="170"/>
      <c r="Z162" s="171"/>
      <c r="AA162" s="121" t="s">
        <v>5154</v>
      </c>
      <c r="AB162" s="169"/>
      <c r="AC162" s="170"/>
      <c r="AD162" s="171"/>
      <c r="AG162">
        <f t="shared" si="12"/>
        <v>0</v>
      </c>
      <c r="AI162">
        <f t="shared" si="13"/>
        <v>0</v>
      </c>
      <c r="AL162">
        <f t="shared" si="11"/>
        <v>0</v>
      </c>
      <c r="AM162">
        <f t="shared" si="14"/>
        <v>0</v>
      </c>
    </row>
    <row r="163" spans="3:39" ht="15" customHeight="1">
      <c r="C163" s="61" t="s">
        <v>5035</v>
      </c>
      <c r="D163" s="236" t="str">
        <f t="shared" si="10"/>
        <v/>
      </c>
      <c r="E163" s="237"/>
      <c r="F163" s="237"/>
      <c r="G163" s="237"/>
      <c r="H163" s="237"/>
      <c r="I163" s="238"/>
      <c r="J163" s="169"/>
      <c r="K163" s="170"/>
      <c r="L163" s="171"/>
      <c r="M163" s="169"/>
      <c r="N163" s="170"/>
      <c r="O163" s="171"/>
      <c r="P163" s="286" t="str">
        <f>IFERROR(VLOOKUP($R163,Presentación!$AL$3:$AM$574,2,FALSE),"")</f>
        <v/>
      </c>
      <c r="Q163" s="287"/>
      <c r="R163" s="246"/>
      <c r="S163" s="247"/>
      <c r="T163" s="248"/>
      <c r="U163" s="255"/>
      <c r="V163" s="256"/>
      <c r="W163" s="257"/>
      <c r="X163" s="169"/>
      <c r="Y163" s="170"/>
      <c r="Z163" s="171"/>
      <c r="AA163" s="121" t="s">
        <v>5154</v>
      </c>
      <c r="AB163" s="169"/>
      <c r="AC163" s="170"/>
      <c r="AD163" s="171"/>
      <c r="AG163">
        <f t="shared" si="12"/>
        <v>0</v>
      </c>
      <c r="AI163">
        <f t="shared" si="13"/>
        <v>0</v>
      </c>
      <c r="AL163">
        <f t="shared" si="11"/>
        <v>0</v>
      </c>
      <c r="AM163">
        <f t="shared" si="14"/>
        <v>0</v>
      </c>
    </row>
    <row r="164" spans="3:39" ht="15" customHeight="1">
      <c r="C164" s="61" t="s">
        <v>5036</v>
      </c>
      <c r="D164" s="236" t="str">
        <f t="shared" si="10"/>
        <v/>
      </c>
      <c r="E164" s="237"/>
      <c r="F164" s="237"/>
      <c r="G164" s="237"/>
      <c r="H164" s="237"/>
      <c r="I164" s="238"/>
      <c r="J164" s="169"/>
      <c r="K164" s="170"/>
      <c r="L164" s="171"/>
      <c r="M164" s="169"/>
      <c r="N164" s="170"/>
      <c r="O164" s="171"/>
      <c r="P164" s="286" t="str">
        <f>IFERROR(VLOOKUP($R164,Presentación!$AL$3:$AM$574,2,FALSE),"")</f>
        <v/>
      </c>
      <c r="Q164" s="287"/>
      <c r="R164" s="246"/>
      <c r="S164" s="247"/>
      <c r="T164" s="248"/>
      <c r="U164" s="255"/>
      <c r="V164" s="256"/>
      <c r="W164" s="257"/>
      <c r="X164" s="169"/>
      <c r="Y164" s="170"/>
      <c r="Z164" s="171"/>
      <c r="AA164" s="121" t="s">
        <v>5154</v>
      </c>
      <c r="AB164" s="169"/>
      <c r="AC164" s="170"/>
      <c r="AD164" s="171"/>
      <c r="AG164">
        <f t="shared" si="12"/>
        <v>0</v>
      </c>
      <c r="AI164">
        <f t="shared" si="13"/>
        <v>0</v>
      </c>
      <c r="AL164">
        <f t="shared" si="11"/>
        <v>0</v>
      </c>
      <c r="AM164">
        <f t="shared" si="14"/>
        <v>0</v>
      </c>
    </row>
    <row r="165" spans="3:39" ht="15" customHeight="1">
      <c r="C165" s="61" t="s">
        <v>5037</v>
      </c>
      <c r="D165" s="236" t="str">
        <f t="shared" si="10"/>
        <v/>
      </c>
      <c r="E165" s="237"/>
      <c r="F165" s="237"/>
      <c r="G165" s="237"/>
      <c r="H165" s="237"/>
      <c r="I165" s="238"/>
      <c r="J165" s="169"/>
      <c r="K165" s="170"/>
      <c r="L165" s="171"/>
      <c r="M165" s="169"/>
      <c r="N165" s="170"/>
      <c r="O165" s="171"/>
      <c r="P165" s="286" t="str">
        <f>IFERROR(VLOOKUP($R165,Presentación!$AL$3:$AM$574,2,FALSE),"")</f>
        <v/>
      </c>
      <c r="Q165" s="287"/>
      <c r="R165" s="246"/>
      <c r="S165" s="247"/>
      <c r="T165" s="248"/>
      <c r="U165" s="255"/>
      <c r="V165" s="256"/>
      <c r="W165" s="257"/>
      <c r="X165" s="169"/>
      <c r="Y165" s="170"/>
      <c r="Z165" s="171"/>
      <c r="AA165" s="121" t="s">
        <v>5154</v>
      </c>
      <c r="AB165" s="169"/>
      <c r="AC165" s="170"/>
      <c r="AD165" s="171"/>
      <c r="AG165">
        <f t="shared" si="12"/>
        <v>0</v>
      </c>
      <c r="AI165">
        <f t="shared" si="13"/>
        <v>0</v>
      </c>
      <c r="AL165">
        <f t="shared" si="11"/>
        <v>0</v>
      </c>
      <c r="AM165">
        <f t="shared" si="14"/>
        <v>0</v>
      </c>
    </row>
    <row r="166" spans="3:39" ht="15" customHeight="1">
      <c r="C166" s="61" t="s">
        <v>5038</v>
      </c>
      <c r="D166" s="236" t="str">
        <f t="shared" si="10"/>
        <v/>
      </c>
      <c r="E166" s="237"/>
      <c r="F166" s="237"/>
      <c r="G166" s="237"/>
      <c r="H166" s="237"/>
      <c r="I166" s="238"/>
      <c r="J166" s="169"/>
      <c r="K166" s="170"/>
      <c r="L166" s="171"/>
      <c r="M166" s="169"/>
      <c r="N166" s="170"/>
      <c r="O166" s="171"/>
      <c r="P166" s="286" t="str">
        <f>IFERROR(VLOOKUP($R166,Presentación!$AL$3:$AM$574,2,FALSE),"")</f>
        <v/>
      </c>
      <c r="Q166" s="287"/>
      <c r="R166" s="246"/>
      <c r="S166" s="247"/>
      <c r="T166" s="248"/>
      <c r="U166" s="255"/>
      <c r="V166" s="256"/>
      <c r="W166" s="257"/>
      <c r="X166" s="169"/>
      <c r="Y166" s="170"/>
      <c r="Z166" s="171"/>
      <c r="AA166" s="121" t="s">
        <v>5154</v>
      </c>
      <c r="AB166" s="169"/>
      <c r="AC166" s="170"/>
      <c r="AD166" s="171"/>
      <c r="AG166">
        <f t="shared" si="12"/>
        <v>0</v>
      </c>
      <c r="AI166">
        <f t="shared" si="13"/>
        <v>0</v>
      </c>
      <c r="AL166">
        <f t="shared" si="11"/>
        <v>0</v>
      </c>
      <c r="AM166">
        <f t="shared" si="14"/>
        <v>0</v>
      </c>
    </row>
    <row r="167" spans="3:39" ht="15" customHeight="1">
      <c r="C167" s="61" t="s">
        <v>5039</v>
      </c>
      <c r="D167" s="236" t="str">
        <f t="shared" si="10"/>
        <v/>
      </c>
      <c r="E167" s="237"/>
      <c r="F167" s="237"/>
      <c r="G167" s="237"/>
      <c r="H167" s="237"/>
      <c r="I167" s="238"/>
      <c r="J167" s="169"/>
      <c r="K167" s="170"/>
      <c r="L167" s="171"/>
      <c r="M167" s="169"/>
      <c r="N167" s="170"/>
      <c r="O167" s="171"/>
      <c r="P167" s="286" t="str">
        <f>IFERROR(VLOOKUP($R167,Presentación!$AL$3:$AM$574,2,FALSE),"")</f>
        <v/>
      </c>
      <c r="Q167" s="287"/>
      <c r="R167" s="246"/>
      <c r="S167" s="247"/>
      <c r="T167" s="248"/>
      <c r="U167" s="255"/>
      <c r="V167" s="256"/>
      <c r="W167" s="257"/>
      <c r="X167" s="169"/>
      <c r="Y167" s="170"/>
      <c r="Z167" s="171"/>
      <c r="AA167" s="121" t="s">
        <v>5154</v>
      </c>
      <c r="AB167" s="169"/>
      <c r="AC167" s="170"/>
      <c r="AD167" s="171"/>
      <c r="AG167">
        <f t="shared" si="12"/>
        <v>0</v>
      </c>
      <c r="AI167">
        <f t="shared" si="13"/>
        <v>0</v>
      </c>
      <c r="AL167">
        <f t="shared" si="11"/>
        <v>0</v>
      </c>
      <c r="AM167">
        <f t="shared" si="14"/>
        <v>0</v>
      </c>
    </row>
    <row r="168" spans="3:39" ht="15" customHeight="1">
      <c r="C168" s="61" t="s">
        <v>5040</v>
      </c>
      <c r="D168" s="236" t="str">
        <f t="shared" si="10"/>
        <v/>
      </c>
      <c r="E168" s="237"/>
      <c r="F168" s="237"/>
      <c r="G168" s="237"/>
      <c r="H168" s="237"/>
      <c r="I168" s="238"/>
      <c r="J168" s="169"/>
      <c r="K168" s="170"/>
      <c r="L168" s="171"/>
      <c r="M168" s="169"/>
      <c r="N168" s="170"/>
      <c r="O168" s="171"/>
      <c r="P168" s="286" t="str">
        <f>IFERROR(VLOOKUP($R168,Presentación!$AL$3:$AM$574,2,FALSE),"")</f>
        <v/>
      </c>
      <c r="Q168" s="287"/>
      <c r="R168" s="246"/>
      <c r="S168" s="247"/>
      <c r="T168" s="248"/>
      <c r="U168" s="255"/>
      <c r="V168" s="256"/>
      <c r="W168" s="257"/>
      <c r="X168" s="169"/>
      <c r="Y168" s="170"/>
      <c r="Z168" s="171"/>
      <c r="AA168" s="121" t="s">
        <v>5154</v>
      </c>
      <c r="AB168" s="169"/>
      <c r="AC168" s="170"/>
      <c r="AD168" s="171"/>
      <c r="AG168">
        <f t="shared" si="12"/>
        <v>0</v>
      </c>
      <c r="AI168">
        <f t="shared" si="13"/>
        <v>0</v>
      </c>
      <c r="AL168">
        <f t="shared" si="11"/>
        <v>0</v>
      </c>
      <c r="AM168">
        <f t="shared" si="14"/>
        <v>0</v>
      </c>
    </row>
    <row r="169" spans="3:39" ht="15" customHeight="1">
      <c r="C169" s="61" t="s">
        <v>5041</v>
      </c>
      <c r="D169" s="236" t="str">
        <f t="shared" si="10"/>
        <v/>
      </c>
      <c r="E169" s="237"/>
      <c r="F169" s="237"/>
      <c r="G169" s="237"/>
      <c r="H169" s="237"/>
      <c r="I169" s="238"/>
      <c r="J169" s="169"/>
      <c r="K169" s="170"/>
      <c r="L169" s="171"/>
      <c r="M169" s="169"/>
      <c r="N169" s="170"/>
      <c r="O169" s="171"/>
      <c r="P169" s="286" t="str">
        <f>IFERROR(VLOOKUP($R169,Presentación!$AL$3:$AM$574,2,FALSE),"")</f>
        <v/>
      </c>
      <c r="Q169" s="287"/>
      <c r="R169" s="246"/>
      <c r="S169" s="247"/>
      <c r="T169" s="248"/>
      <c r="U169" s="255"/>
      <c r="V169" s="256"/>
      <c r="W169" s="257"/>
      <c r="X169" s="169"/>
      <c r="Y169" s="170"/>
      <c r="Z169" s="171"/>
      <c r="AA169" s="121" t="s">
        <v>5154</v>
      </c>
      <c r="AB169" s="169"/>
      <c r="AC169" s="170"/>
      <c r="AD169" s="171"/>
      <c r="AG169">
        <f t="shared" si="12"/>
        <v>0</v>
      </c>
      <c r="AI169">
        <f t="shared" si="13"/>
        <v>0</v>
      </c>
      <c r="AL169">
        <f t="shared" si="11"/>
        <v>0</v>
      </c>
      <c r="AM169">
        <f t="shared" si="14"/>
        <v>0</v>
      </c>
    </row>
    <row r="170" spans="3:39" ht="15" customHeight="1">
      <c r="C170" s="61" t="s">
        <v>5042</v>
      </c>
      <c r="D170" s="236" t="str">
        <f t="shared" si="10"/>
        <v/>
      </c>
      <c r="E170" s="237"/>
      <c r="F170" s="237"/>
      <c r="G170" s="237"/>
      <c r="H170" s="237"/>
      <c r="I170" s="238"/>
      <c r="J170" s="169"/>
      <c r="K170" s="170"/>
      <c r="L170" s="171"/>
      <c r="M170" s="169"/>
      <c r="N170" s="170"/>
      <c r="O170" s="171"/>
      <c r="P170" s="286" t="str">
        <f>IFERROR(VLOOKUP($R170,Presentación!$AL$3:$AM$574,2,FALSE),"")</f>
        <v/>
      </c>
      <c r="Q170" s="287"/>
      <c r="R170" s="246"/>
      <c r="S170" s="247"/>
      <c r="T170" s="248"/>
      <c r="U170" s="255"/>
      <c r="V170" s="256"/>
      <c r="W170" s="257"/>
      <c r="X170" s="169"/>
      <c r="Y170" s="170"/>
      <c r="Z170" s="171"/>
      <c r="AA170" s="121" t="s">
        <v>5154</v>
      </c>
      <c r="AB170" s="169"/>
      <c r="AC170" s="170"/>
      <c r="AD170" s="171"/>
      <c r="AG170">
        <f t="shared" si="12"/>
        <v>0</v>
      </c>
      <c r="AI170">
        <f t="shared" si="13"/>
        <v>0</v>
      </c>
      <c r="AL170">
        <f t="shared" si="11"/>
        <v>0</v>
      </c>
      <c r="AM170">
        <f t="shared" si="14"/>
        <v>0</v>
      </c>
    </row>
    <row r="171" spans="3:39" ht="15" customHeight="1">
      <c r="C171" s="61" t="s">
        <v>5043</v>
      </c>
      <c r="D171" s="236" t="str">
        <f t="shared" si="10"/>
        <v/>
      </c>
      <c r="E171" s="237"/>
      <c r="F171" s="237"/>
      <c r="G171" s="237"/>
      <c r="H171" s="237"/>
      <c r="I171" s="238"/>
      <c r="J171" s="169"/>
      <c r="K171" s="170"/>
      <c r="L171" s="171"/>
      <c r="M171" s="169"/>
      <c r="N171" s="170"/>
      <c r="O171" s="171"/>
      <c r="P171" s="286" t="str">
        <f>IFERROR(VLOOKUP($R171,Presentación!$AL$3:$AM$574,2,FALSE),"")</f>
        <v/>
      </c>
      <c r="Q171" s="287"/>
      <c r="R171" s="246"/>
      <c r="S171" s="247"/>
      <c r="T171" s="248"/>
      <c r="U171" s="255"/>
      <c r="V171" s="256"/>
      <c r="W171" s="257"/>
      <c r="X171" s="169"/>
      <c r="Y171" s="170"/>
      <c r="Z171" s="171"/>
      <c r="AA171" s="121" t="s">
        <v>5154</v>
      </c>
      <c r="AB171" s="169"/>
      <c r="AC171" s="170"/>
      <c r="AD171" s="171"/>
      <c r="AG171">
        <f t="shared" si="12"/>
        <v>0</v>
      </c>
      <c r="AI171">
        <f t="shared" si="13"/>
        <v>0</v>
      </c>
      <c r="AL171">
        <f t="shared" si="11"/>
        <v>0</v>
      </c>
      <c r="AM171">
        <f t="shared" si="14"/>
        <v>0</v>
      </c>
    </row>
    <row r="172" spans="3:39" ht="15" customHeight="1">
      <c r="C172" s="61" t="s">
        <v>5044</v>
      </c>
      <c r="D172" s="236" t="str">
        <f t="shared" si="10"/>
        <v/>
      </c>
      <c r="E172" s="237"/>
      <c r="F172" s="237"/>
      <c r="G172" s="237"/>
      <c r="H172" s="237"/>
      <c r="I172" s="238"/>
      <c r="J172" s="169"/>
      <c r="K172" s="170"/>
      <c r="L172" s="171"/>
      <c r="M172" s="169"/>
      <c r="N172" s="170"/>
      <c r="O172" s="171"/>
      <c r="P172" s="286" t="str">
        <f>IFERROR(VLOOKUP($R172,Presentación!$AL$3:$AM$574,2,FALSE),"")</f>
        <v/>
      </c>
      <c r="Q172" s="287"/>
      <c r="R172" s="246"/>
      <c r="S172" s="247"/>
      <c r="T172" s="248"/>
      <c r="U172" s="255"/>
      <c r="V172" s="256"/>
      <c r="W172" s="257"/>
      <c r="X172" s="169"/>
      <c r="Y172" s="170"/>
      <c r="Z172" s="171"/>
      <c r="AA172" s="121" t="s">
        <v>5154</v>
      </c>
      <c r="AB172" s="169"/>
      <c r="AC172" s="170"/>
      <c r="AD172" s="171"/>
      <c r="AG172">
        <f t="shared" si="12"/>
        <v>0</v>
      </c>
      <c r="AI172">
        <f t="shared" si="13"/>
        <v>0</v>
      </c>
      <c r="AL172">
        <f t="shared" si="11"/>
        <v>0</v>
      </c>
      <c r="AM172">
        <f t="shared" si="14"/>
        <v>0</v>
      </c>
    </row>
    <row r="173" spans="3:39" ht="15" customHeight="1">
      <c r="C173" s="61" t="s">
        <v>5045</v>
      </c>
      <c r="D173" s="236" t="str">
        <f t="shared" si="10"/>
        <v/>
      </c>
      <c r="E173" s="237"/>
      <c r="F173" s="237"/>
      <c r="G173" s="237"/>
      <c r="H173" s="237"/>
      <c r="I173" s="238"/>
      <c r="J173" s="169"/>
      <c r="K173" s="170"/>
      <c r="L173" s="171"/>
      <c r="M173" s="169"/>
      <c r="N173" s="170"/>
      <c r="O173" s="171"/>
      <c r="P173" s="286" t="str">
        <f>IFERROR(VLOOKUP($R173,Presentación!$AL$3:$AM$574,2,FALSE),"")</f>
        <v/>
      </c>
      <c r="Q173" s="287"/>
      <c r="R173" s="246"/>
      <c r="S173" s="247"/>
      <c r="T173" s="248"/>
      <c r="U173" s="255"/>
      <c r="V173" s="256"/>
      <c r="W173" s="257"/>
      <c r="X173" s="169"/>
      <c r="Y173" s="170"/>
      <c r="Z173" s="171"/>
      <c r="AA173" s="121" t="s">
        <v>5154</v>
      </c>
      <c r="AB173" s="169"/>
      <c r="AC173" s="170"/>
      <c r="AD173" s="171"/>
      <c r="AG173">
        <f t="shared" si="12"/>
        <v>0</v>
      </c>
      <c r="AI173">
        <f t="shared" si="13"/>
        <v>0</v>
      </c>
      <c r="AL173">
        <f t="shared" si="11"/>
        <v>0</v>
      </c>
      <c r="AM173">
        <f t="shared" si="14"/>
        <v>0</v>
      </c>
    </row>
    <row r="174" spans="3:39" ht="15" customHeight="1">
      <c r="C174" s="61" t="s">
        <v>5046</v>
      </c>
      <c r="D174" s="236" t="str">
        <f t="shared" ref="D174:D205" si="15">IF($D97="","",$D97)</f>
        <v/>
      </c>
      <c r="E174" s="237"/>
      <c r="F174" s="237"/>
      <c r="G174" s="237"/>
      <c r="H174" s="237"/>
      <c r="I174" s="238"/>
      <c r="J174" s="169"/>
      <c r="K174" s="170"/>
      <c r="L174" s="171"/>
      <c r="M174" s="169"/>
      <c r="N174" s="170"/>
      <c r="O174" s="171"/>
      <c r="P174" s="286" t="str">
        <f>IFERROR(VLOOKUP($R174,Presentación!$AL$3:$AM$574,2,FALSE),"")</f>
        <v/>
      </c>
      <c r="Q174" s="287"/>
      <c r="R174" s="246"/>
      <c r="S174" s="247"/>
      <c r="T174" s="248"/>
      <c r="U174" s="255"/>
      <c r="V174" s="256"/>
      <c r="W174" s="257"/>
      <c r="X174" s="169"/>
      <c r="Y174" s="170"/>
      <c r="Z174" s="171"/>
      <c r="AA174" s="121" t="s">
        <v>5154</v>
      </c>
      <c r="AB174" s="169"/>
      <c r="AC174" s="170"/>
      <c r="AD174" s="171"/>
      <c r="AG174">
        <f t="shared" si="12"/>
        <v>0</v>
      </c>
      <c r="AI174">
        <f t="shared" si="13"/>
        <v>0</v>
      </c>
      <c r="AL174">
        <f t="shared" ref="AL174:AL191" si="16">IF($AG$140=$AH$140,0,IF(OR(AND(J174="",I228=""),AND(D174&lt;&gt;"",J174=11,I228=""),AND(D174&lt;&gt;"",J174&lt;&gt;11,OR(I228="NS",I228="NA",LEN(I228)&gt;=10))),0,1))</f>
        <v>0</v>
      </c>
      <c r="AM174">
        <f t="shared" si="14"/>
        <v>0</v>
      </c>
    </row>
    <row r="175" spans="3:39" ht="15" customHeight="1">
      <c r="C175" s="61" t="s">
        <v>5047</v>
      </c>
      <c r="D175" s="236" t="str">
        <f t="shared" si="15"/>
        <v/>
      </c>
      <c r="E175" s="237"/>
      <c r="F175" s="237"/>
      <c r="G175" s="237"/>
      <c r="H175" s="237"/>
      <c r="I175" s="238"/>
      <c r="J175" s="169"/>
      <c r="K175" s="170"/>
      <c r="L175" s="171"/>
      <c r="M175" s="169"/>
      <c r="N175" s="170"/>
      <c r="O175" s="171"/>
      <c r="P175" s="286" t="str">
        <f>IFERROR(VLOOKUP($R175,Presentación!$AL$3:$AM$574,2,FALSE),"")</f>
        <v/>
      </c>
      <c r="Q175" s="287"/>
      <c r="R175" s="246"/>
      <c r="S175" s="247"/>
      <c r="T175" s="248"/>
      <c r="U175" s="255"/>
      <c r="V175" s="256"/>
      <c r="W175" s="257"/>
      <c r="X175" s="169"/>
      <c r="Y175" s="170"/>
      <c r="Z175" s="171"/>
      <c r="AA175" s="121" t="s">
        <v>5154</v>
      </c>
      <c r="AB175" s="169"/>
      <c r="AC175" s="170"/>
      <c r="AD175" s="171"/>
      <c r="AG175">
        <f t="shared" si="12"/>
        <v>0</v>
      </c>
      <c r="AI175">
        <f t="shared" si="13"/>
        <v>0</v>
      </c>
      <c r="AL175">
        <f t="shared" si="16"/>
        <v>0</v>
      </c>
      <c r="AM175">
        <f t="shared" si="14"/>
        <v>0</v>
      </c>
    </row>
    <row r="176" spans="3:39" ht="15" customHeight="1">
      <c r="C176" s="61" t="s">
        <v>5048</v>
      </c>
      <c r="D176" s="236" t="str">
        <f t="shared" si="15"/>
        <v/>
      </c>
      <c r="E176" s="237"/>
      <c r="F176" s="237"/>
      <c r="G176" s="237"/>
      <c r="H176" s="237"/>
      <c r="I176" s="238"/>
      <c r="J176" s="169"/>
      <c r="K176" s="170"/>
      <c r="L176" s="171"/>
      <c r="M176" s="169"/>
      <c r="N176" s="170"/>
      <c r="O176" s="171"/>
      <c r="P176" s="286" t="str">
        <f>IFERROR(VLOOKUP($R176,Presentación!$AL$3:$AM$574,2,FALSE),"")</f>
        <v/>
      </c>
      <c r="Q176" s="287"/>
      <c r="R176" s="246"/>
      <c r="S176" s="247"/>
      <c r="T176" s="248"/>
      <c r="U176" s="255"/>
      <c r="V176" s="256"/>
      <c r="W176" s="257"/>
      <c r="X176" s="169"/>
      <c r="Y176" s="170"/>
      <c r="Z176" s="171"/>
      <c r="AA176" s="121" t="s">
        <v>5154</v>
      </c>
      <c r="AB176" s="169"/>
      <c r="AC176" s="170"/>
      <c r="AD176" s="171"/>
      <c r="AG176">
        <f t="shared" si="12"/>
        <v>0</v>
      </c>
      <c r="AI176">
        <f t="shared" si="13"/>
        <v>0</v>
      </c>
      <c r="AL176">
        <f t="shared" si="16"/>
        <v>0</v>
      </c>
      <c r="AM176">
        <f t="shared" si="14"/>
        <v>0</v>
      </c>
    </row>
    <row r="177" spans="3:39" ht="15" customHeight="1">
      <c r="C177" s="61" t="s">
        <v>5110</v>
      </c>
      <c r="D177" s="236" t="str">
        <f t="shared" si="15"/>
        <v/>
      </c>
      <c r="E177" s="237"/>
      <c r="F177" s="237"/>
      <c r="G177" s="237"/>
      <c r="H177" s="237"/>
      <c r="I177" s="238"/>
      <c r="J177" s="169"/>
      <c r="K177" s="170"/>
      <c r="L177" s="171"/>
      <c r="M177" s="169"/>
      <c r="N177" s="170"/>
      <c r="O177" s="171"/>
      <c r="P177" s="286" t="str">
        <f>IFERROR(VLOOKUP($R177,Presentación!$AL$3:$AM$574,2,FALSE),"")</f>
        <v/>
      </c>
      <c r="Q177" s="287"/>
      <c r="R177" s="246"/>
      <c r="S177" s="247"/>
      <c r="T177" s="248"/>
      <c r="U177" s="255"/>
      <c r="V177" s="256"/>
      <c r="W177" s="257"/>
      <c r="X177" s="169"/>
      <c r="Y177" s="170"/>
      <c r="Z177" s="171"/>
      <c r="AA177" s="121" t="s">
        <v>5154</v>
      </c>
      <c r="AB177" s="169"/>
      <c r="AC177" s="170"/>
      <c r="AD177" s="171"/>
      <c r="AG177">
        <f t="shared" si="12"/>
        <v>0</v>
      </c>
      <c r="AI177">
        <f t="shared" si="13"/>
        <v>0</v>
      </c>
      <c r="AL177">
        <f t="shared" si="16"/>
        <v>0</v>
      </c>
      <c r="AM177">
        <f t="shared" si="14"/>
        <v>0</v>
      </c>
    </row>
    <row r="178" spans="3:39" ht="15" customHeight="1">
      <c r="C178" s="61" t="s">
        <v>5111</v>
      </c>
      <c r="D178" s="236" t="str">
        <f t="shared" si="15"/>
        <v/>
      </c>
      <c r="E178" s="237"/>
      <c r="F178" s="237"/>
      <c r="G178" s="237"/>
      <c r="H178" s="237"/>
      <c r="I178" s="238"/>
      <c r="J178" s="169"/>
      <c r="K178" s="170"/>
      <c r="L178" s="171"/>
      <c r="M178" s="169"/>
      <c r="N178" s="170"/>
      <c r="O178" s="171"/>
      <c r="P178" s="286" t="str">
        <f>IFERROR(VLOOKUP($R178,Presentación!$AL$3:$AM$574,2,FALSE),"")</f>
        <v/>
      </c>
      <c r="Q178" s="287"/>
      <c r="R178" s="246"/>
      <c r="S178" s="247"/>
      <c r="T178" s="248"/>
      <c r="U178" s="255"/>
      <c r="V178" s="256"/>
      <c r="W178" s="257"/>
      <c r="X178" s="169"/>
      <c r="Y178" s="170"/>
      <c r="Z178" s="171"/>
      <c r="AA178" s="121" t="s">
        <v>5154</v>
      </c>
      <c r="AB178" s="169"/>
      <c r="AC178" s="170"/>
      <c r="AD178" s="171"/>
      <c r="AG178">
        <f t="shared" si="12"/>
        <v>0</v>
      </c>
      <c r="AI178">
        <f t="shared" si="13"/>
        <v>0</v>
      </c>
      <c r="AL178">
        <f t="shared" si="16"/>
        <v>0</v>
      </c>
      <c r="AM178">
        <f t="shared" si="14"/>
        <v>0</v>
      </c>
    </row>
    <row r="179" spans="3:39" ht="15" customHeight="1">
      <c r="C179" s="61" t="s">
        <v>5112</v>
      </c>
      <c r="D179" s="236" t="str">
        <f t="shared" si="15"/>
        <v/>
      </c>
      <c r="E179" s="237"/>
      <c r="F179" s="237"/>
      <c r="G179" s="237"/>
      <c r="H179" s="237"/>
      <c r="I179" s="238"/>
      <c r="J179" s="169"/>
      <c r="K179" s="170"/>
      <c r="L179" s="171"/>
      <c r="M179" s="169"/>
      <c r="N179" s="170"/>
      <c r="O179" s="171"/>
      <c r="P179" s="286" t="str">
        <f>IFERROR(VLOOKUP($R179,Presentación!$AL$3:$AM$574,2,FALSE),"")</f>
        <v/>
      </c>
      <c r="Q179" s="287"/>
      <c r="R179" s="246"/>
      <c r="S179" s="247"/>
      <c r="T179" s="248"/>
      <c r="U179" s="255"/>
      <c r="V179" s="256"/>
      <c r="W179" s="257"/>
      <c r="X179" s="169"/>
      <c r="Y179" s="170"/>
      <c r="Z179" s="171"/>
      <c r="AA179" s="121" t="s">
        <v>5154</v>
      </c>
      <c r="AB179" s="169"/>
      <c r="AC179" s="170"/>
      <c r="AD179" s="171"/>
      <c r="AG179">
        <f t="shared" si="12"/>
        <v>0</v>
      </c>
      <c r="AI179">
        <f t="shared" si="13"/>
        <v>0</v>
      </c>
      <c r="AL179">
        <f t="shared" si="16"/>
        <v>0</v>
      </c>
      <c r="AM179">
        <f t="shared" si="14"/>
        <v>0</v>
      </c>
    </row>
    <row r="180" spans="3:39" ht="15" customHeight="1">
      <c r="C180" s="61" t="s">
        <v>5113</v>
      </c>
      <c r="D180" s="236" t="str">
        <f t="shared" si="15"/>
        <v/>
      </c>
      <c r="E180" s="237"/>
      <c r="F180" s="237"/>
      <c r="G180" s="237"/>
      <c r="H180" s="237"/>
      <c r="I180" s="238"/>
      <c r="J180" s="169"/>
      <c r="K180" s="170"/>
      <c r="L180" s="171"/>
      <c r="M180" s="169"/>
      <c r="N180" s="170"/>
      <c r="O180" s="171"/>
      <c r="P180" s="286" t="str">
        <f>IFERROR(VLOOKUP($R180,Presentación!$AL$3:$AM$574,2,FALSE),"")</f>
        <v/>
      </c>
      <c r="Q180" s="287"/>
      <c r="R180" s="246"/>
      <c r="S180" s="247"/>
      <c r="T180" s="248"/>
      <c r="U180" s="255"/>
      <c r="V180" s="256"/>
      <c r="W180" s="257"/>
      <c r="X180" s="169"/>
      <c r="Y180" s="170"/>
      <c r="Z180" s="171"/>
      <c r="AA180" s="121" t="s">
        <v>5154</v>
      </c>
      <c r="AB180" s="169"/>
      <c r="AC180" s="170"/>
      <c r="AD180" s="171"/>
      <c r="AG180">
        <f t="shared" si="12"/>
        <v>0</v>
      </c>
      <c r="AI180">
        <f t="shared" si="13"/>
        <v>0</v>
      </c>
      <c r="AL180">
        <f t="shared" si="16"/>
        <v>0</v>
      </c>
      <c r="AM180">
        <f t="shared" si="14"/>
        <v>0</v>
      </c>
    </row>
    <row r="181" spans="3:39" ht="15" customHeight="1">
      <c r="C181" s="61" t="s">
        <v>5114</v>
      </c>
      <c r="D181" s="236" t="str">
        <f t="shared" si="15"/>
        <v/>
      </c>
      <c r="E181" s="237"/>
      <c r="F181" s="237"/>
      <c r="G181" s="237"/>
      <c r="H181" s="237"/>
      <c r="I181" s="238"/>
      <c r="J181" s="169"/>
      <c r="K181" s="170"/>
      <c r="L181" s="171"/>
      <c r="M181" s="169"/>
      <c r="N181" s="170"/>
      <c r="O181" s="171"/>
      <c r="P181" s="286" t="str">
        <f>IFERROR(VLOOKUP($R181,Presentación!$AL$3:$AM$574,2,FALSE),"")</f>
        <v/>
      </c>
      <c r="Q181" s="287"/>
      <c r="R181" s="246"/>
      <c r="S181" s="247"/>
      <c r="T181" s="248"/>
      <c r="U181" s="255"/>
      <c r="V181" s="256"/>
      <c r="W181" s="257"/>
      <c r="X181" s="169"/>
      <c r="Y181" s="170"/>
      <c r="Z181" s="171"/>
      <c r="AA181" s="121" t="s">
        <v>5154</v>
      </c>
      <c r="AB181" s="169"/>
      <c r="AC181" s="170"/>
      <c r="AD181" s="171"/>
      <c r="AG181">
        <f t="shared" si="12"/>
        <v>0</v>
      </c>
      <c r="AI181">
        <f t="shared" si="13"/>
        <v>0</v>
      </c>
      <c r="AL181">
        <f t="shared" si="16"/>
        <v>0</v>
      </c>
      <c r="AM181">
        <f t="shared" si="14"/>
        <v>0</v>
      </c>
    </row>
    <row r="182" spans="3:39" ht="15" customHeight="1">
      <c r="C182" s="61" t="s">
        <v>5115</v>
      </c>
      <c r="D182" s="236" t="str">
        <f t="shared" si="15"/>
        <v/>
      </c>
      <c r="E182" s="237"/>
      <c r="F182" s="237"/>
      <c r="G182" s="237"/>
      <c r="H182" s="237"/>
      <c r="I182" s="238"/>
      <c r="J182" s="169"/>
      <c r="K182" s="170"/>
      <c r="L182" s="171"/>
      <c r="M182" s="169"/>
      <c r="N182" s="170"/>
      <c r="O182" s="171"/>
      <c r="P182" s="286" t="str">
        <f>IFERROR(VLOOKUP($R182,Presentación!$AL$3:$AM$574,2,FALSE),"")</f>
        <v/>
      </c>
      <c r="Q182" s="287"/>
      <c r="R182" s="246"/>
      <c r="S182" s="247"/>
      <c r="T182" s="248"/>
      <c r="U182" s="255"/>
      <c r="V182" s="256"/>
      <c r="W182" s="257"/>
      <c r="X182" s="169"/>
      <c r="Y182" s="170"/>
      <c r="Z182" s="171"/>
      <c r="AA182" s="121" t="s">
        <v>5154</v>
      </c>
      <c r="AB182" s="169"/>
      <c r="AC182" s="170"/>
      <c r="AD182" s="171"/>
      <c r="AG182">
        <f t="shared" si="12"/>
        <v>0</v>
      </c>
      <c r="AI182">
        <f t="shared" si="13"/>
        <v>0</v>
      </c>
      <c r="AL182">
        <f t="shared" si="16"/>
        <v>0</v>
      </c>
      <c r="AM182">
        <f t="shared" si="14"/>
        <v>0</v>
      </c>
    </row>
    <row r="183" spans="3:39" ht="15" customHeight="1">
      <c r="C183" s="61" t="s">
        <v>5116</v>
      </c>
      <c r="D183" s="236" t="str">
        <f t="shared" si="15"/>
        <v/>
      </c>
      <c r="E183" s="237"/>
      <c r="F183" s="237"/>
      <c r="G183" s="237"/>
      <c r="H183" s="237"/>
      <c r="I183" s="238"/>
      <c r="J183" s="169"/>
      <c r="K183" s="170"/>
      <c r="L183" s="171"/>
      <c r="M183" s="169"/>
      <c r="N183" s="170"/>
      <c r="O183" s="171"/>
      <c r="P183" s="286" t="str">
        <f>IFERROR(VLOOKUP($R183,Presentación!$AL$3:$AM$574,2,FALSE),"")</f>
        <v/>
      </c>
      <c r="Q183" s="287"/>
      <c r="R183" s="246"/>
      <c r="S183" s="247"/>
      <c r="T183" s="248"/>
      <c r="U183" s="255"/>
      <c r="V183" s="256"/>
      <c r="W183" s="257"/>
      <c r="X183" s="169"/>
      <c r="Y183" s="170"/>
      <c r="Z183" s="171"/>
      <c r="AA183" s="121" t="s">
        <v>5154</v>
      </c>
      <c r="AB183" s="169"/>
      <c r="AC183" s="170"/>
      <c r="AD183" s="171"/>
      <c r="AG183">
        <f t="shared" si="12"/>
        <v>0</v>
      </c>
      <c r="AI183">
        <f t="shared" si="13"/>
        <v>0</v>
      </c>
      <c r="AL183">
        <f t="shared" si="16"/>
        <v>0</v>
      </c>
      <c r="AM183">
        <f t="shared" si="14"/>
        <v>0</v>
      </c>
    </row>
    <row r="184" spans="3:39" ht="15" customHeight="1">
      <c r="C184" s="61" t="s">
        <v>5117</v>
      </c>
      <c r="D184" s="236" t="str">
        <f t="shared" si="15"/>
        <v/>
      </c>
      <c r="E184" s="237"/>
      <c r="F184" s="237"/>
      <c r="G184" s="237"/>
      <c r="H184" s="237"/>
      <c r="I184" s="238"/>
      <c r="J184" s="169"/>
      <c r="K184" s="170"/>
      <c r="L184" s="171"/>
      <c r="M184" s="169"/>
      <c r="N184" s="170"/>
      <c r="O184" s="171"/>
      <c r="P184" s="286" t="str">
        <f>IFERROR(VLOOKUP($R184,Presentación!$AL$3:$AM$574,2,FALSE),"")</f>
        <v/>
      </c>
      <c r="Q184" s="287"/>
      <c r="R184" s="246"/>
      <c r="S184" s="247"/>
      <c r="T184" s="248"/>
      <c r="U184" s="255"/>
      <c r="V184" s="256"/>
      <c r="W184" s="257"/>
      <c r="X184" s="169"/>
      <c r="Y184" s="170"/>
      <c r="Z184" s="171"/>
      <c r="AA184" s="121" t="s">
        <v>5154</v>
      </c>
      <c r="AB184" s="169"/>
      <c r="AC184" s="170"/>
      <c r="AD184" s="171"/>
      <c r="AG184">
        <f t="shared" si="12"/>
        <v>0</v>
      </c>
      <c r="AI184">
        <f t="shared" si="13"/>
        <v>0</v>
      </c>
      <c r="AL184">
        <f t="shared" si="16"/>
        <v>0</v>
      </c>
      <c r="AM184">
        <f t="shared" si="14"/>
        <v>0</v>
      </c>
    </row>
    <row r="185" spans="3:39" ht="15" customHeight="1">
      <c r="C185" s="61" t="s">
        <v>5118</v>
      </c>
      <c r="D185" s="236" t="str">
        <f t="shared" si="15"/>
        <v/>
      </c>
      <c r="E185" s="237"/>
      <c r="F185" s="237"/>
      <c r="G185" s="237"/>
      <c r="H185" s="237"/>
      <c r="I185" s="238"/>
      <c r="J185" s="169"/>
      <c r="K185" s="170"/>
      <c r="L185" s="171"/>
      <c r="M185" s="169"/>
      <c r="N185" s="170"/>
      <c r="O185" s="171"/>
      <c r="P185" s="286" t="str">
        <f>IFERROR(VLOOKUP($R185,Presentación!$AL$3:$AM$574,2,FALSE),"")</f>
        <v/>
      </c>
      <c r="Q185" s="287"/>
      <c r="R185" s="246"/>
      <c r="S185" s="247"/>
      <c r="T185" s="248"/>
      <c r="U185" s="255"/>
      <c r="V185" s="256"/>
      <c r="W185" s="257"/>
      <c r="X185" s="169"/>
      <c r="Y185" s="170"/>
      <c r="Z185" s="171"/>
      <c r="AA185" s="121" t="s">
        <v>5154</v>
      </c>
      <c r="AB185" s="169"/>
      <c r="AC185" s="170"/>
      <c r="AD185" s="171"/>
      <c r="AG185">
        <f t="shared" si="12"/>
        <v>0</v>
      </c>
      <c r="AI185">
        <f t="shared" si="13"/>
        <v>0</v>
      </c>
      <c r="AL185">
        <f t="shared" si="16"/>
        <v>0</v>
      </c>
      <c r="AM185">
        <f t="shared" si="14"/>
        <v>0</v>
      </c>
    </row>
    <row r="186" spans="3:39" ht="15" customHeight="1">
      <c r="C186" s="61" t="s">
        <v>5119</v>
      </c>
      <c r="D186" s="236" t="str">
        <f t="shared" si="15"/>
        <v/>
      </c>
      <c r="E186" s="237"/>
      <c r="F186" s="237"/>
      <c r="G186" s="237"/>
      <c r="H186" s="237"/>
      <c r="I186" s="238"/>
      <c r="J186" s="169"/>
      <c r="K186" s="170"/>
      <c r="L186" s="171"/>
      <c r="M186" s="169"/>
      <c r="N186" s="170"/>
      <c r="O186" s="171"/>
      <c r="P186" s="286" t="str">
        <f>IFERROR(VLOOKUP($R186,Presentación!$AL$3:$AM$574,2,FALSE),"")</f>
        <v/>
      </c>
      <c r="Q186" s="287"/>
      <c r="R186" s="246"/>
      <c r="S186" s="247"/>
      <c r="T186" s="248"/>
      <c r="U186" s="255"/>
      <c r="V186" s="256"/>
      <c r="W186" s="257"/>
      <c r="X186" s="169"/>
      <c r="Y186" s="170"/>
      <c r="Z186" s="171"/>
      <c r="AA186" s="121" t="s">
        <v>5154</v>
      </c>
      <c r="AB186" s="169"/>
      <c r="AC186" s="170"/>
      <c r="AD186" s="171"/>
      <c r="AG186">
        <f t="shared" si="12"/>
        <v>0</v>
      </c>
      <c r="AI186">
        <f t="shared" si="13"/>
        <v>0</v>
      </c>
      <c r="AL186">
        <f t="shared" si="16"/>
        <v>0</v>
      </c>
      <c r="AM186">
        <f t="shared" si="14"/>
        <v>0</v>
      </c>
    </row>
    <row r="187" spans="3:39" ht="15" customHeight="1">
      <c r="C187" s="61" t="s">
        <v>5120</v>
      </c>
      <c r="D187" s="236" t="str">
        <f t="shared" si="15"/>
        <v/>
      </c>
      <c r="E187" s="237"/>
      <c r="F187" s="237"/>
      <c r="G187" s="237"/>
      <c r="H187" s="237"/>
      <c r="I187" s="238"/>
      <c r="J187" s="169"/>
      <c r="K187" s="170"/>
      <c r="L187" s="171"/>
      <c r="M187" s="169"/>
      <c r="N187" s="170"/>
      <c r="O187" s="171"/>
      <c r="P187" s="286" t="str">
        <f>IFERROR(VLOOKUP($R187,Presentación!$AL$3:$AM$574,2,FALSE),"")</f>
        <v/>
      </c>
      <c r="Q187" s="287"/>
      <c r="R187" s="246"/>
      <c r="S187" s="247"/>
      <c r="T187" s="248"/>
      <c r="U187" s="255"/>
      <c r="V187" s="256"/>
      <c r="W187" s="257"/>
      <c r="X187" s="169"/>
      <c r="Y187" s="170"/>
      <c r="Z187" s="171"/>
      <c r="AA187" s="121" t="s">
        <v>5154</v>
      </c>
      <c r="AB187" s="169"/>
      <c r="AC187" s="170"/>
      <c r="AD187" s="171"/>
      <c r="AG187">
        <f t="shared" si="12"/>
        <v>0</v>
      </c>
      <c r="AI187">
        <f t="shared" si="13"/>
        <v>0</v>
      </c>
      <c r="AL187">
        <f t="shared" si="16"/>
        <v>0</v>
      </c>
      <c r="AM187">
        <f t="shared" si="14"/>
        <v>0</v>
      </c>
    </row>
    <row r="188" spans="3:39" ht="15" customHeight="1">
      <c r="C188" s="61" t="s">
        <v>5121</v>
      </c>
      <c r="D188" s="236" t="str">
        <f t="shared" si="15"/>
        <v/>
      </c>
      <c r="E188" s="237"/>
      <c r="F188" s="237"/>
      <c r="G188" s="237"/>
      <c r="H188" s="237"/>
      <c r="I188" s="238"/>
      <c r="J188" s="169"/>
      <c r="K188" s="170"/>
      <c r="L188" s="171"/>
      <c r="M188" s="169"/>
      <c r="N188" s="170"/>
      <c r="O188" s="171"/>
      <c r="P188" s="286" t="str">
        <f>IFERROR(VLOOKUP($R188,Presentación!$AL$3:$AM$574,2,FALSE),"")</f>
        <v/>
      </c>
      <c r="Q188" s="287"/>
      <c r="R188" s="246"/>
      <c r="S188" s="247"/>
      <c r="T188" s="248"/>
      <c r="U188" s="255"/>
      <c r="V188" s="256"/>
      <c r="W188" s="257"/>
      <c r="X188" s="169"/>
      <c r="Y188" s="170"/>
      <c r="Z188" s="171"/>
      <c r="AA188" s="121" t="s">
        <v>5154</v>
      </c>
      <c r="AB188" s="169"/>
      <c r="AC188" s="170"/>
      <c r="AD188" s="171"/>
      <c r="AG188">
        <f t="shared" si="12"/>
        <v>0</v>
      </c>
      <c r="AI188">
        <f t="shared" si="13"/>
        <v>0</v>
      </c>
      <c r="AL188">
        <f t="shared" si="16"/>
        <v>0</v>
      </c>
      <c r="AM188">
        <f t="shared" si="14"/>
        <v>0</v>
      </c>
    </row>
    <row r="189" spans="3:39" ht="15" customHeight="1">
      <c r="C189" s="61" t="s">
        <v>5122</v>
      </c>
      <c r="D189" s="236" t="str">
        <f t="shared" si="15"/>
        <v/>
      </c>
      <c r="E189" s="237"/>
      <c r="F189" s="237"/>
      <c r="G189" s="237"/>
      <c r="H189" s="237"/>
      <c r="I189" s="238"/>
      <c r="J189" s="169"/>
      <c r="K189" s="170"/>
      <c r="L189" s="171"/>
      <c r="M189" s="169"/>
      <c r="N189" s="170"/>
      <c r="O189" s="171"/>
      <c r="P189" s="286" t="str">
        <f>IFERROR(VLOOKUP($R189,Presentación!$AL$3:$AM$574,2,FALSE),"")</f>
        <v/>
      </c>
      <c r="Q189" s="287"/>
      <c r="R189" s="246"/>
      <c r="S189" s="247"/>
      <c r="T189" s="248"/>
      <c r="U189" s="255"/>
      <c r="V189" s="256"/>
      <c r="W189" s="257"/>
      <c r="X189" s="169"/>
      <c r="Y189" s="170"/>
      <c r="Z189" s="171"/>
      <c r="AA189" s="121" t="s">
        <v>5154</v>
      </c>
      <c r="AB189" s="169"/>
      <c r="AC189" s="170"/>
      <c r="AD189" s="171"/>
      <c r="AG189">
        <f t="shared" si="12"/>
        <v>0</v>
      </c>
      <c r="AI189">
        <f t="shared" si="13"/>
        <v>0</v>
      </c>
      <c r="AL189">
        <f t="shared" si="16"/>
        <v>0</v>
      </c>
      <c r="AM189">
        <f t="shared" si="14"/>
        <v>0</v>
      </c>
    </row>
    <row r="190" spans="3:39" ht="15" customHeight="1">
      <c r="C190" s="61" t="s">
        <v>5123</v>
      </c>
      <c r="D190" s="236" t="str">
        <f t="shared" si="15"/>
        <v/>
      </c>
      <c r="E190" s="237"/>
      <c r="F190" s="237"/>
      <c r="G190" s="237"/>
      <c r="H190" s="237"/>
      <c r="I190" s="238"/>
      <c r="J190" s="169"/>
      <c r="K190" s="170"/>
      <c r="L190" s="171"/>
      <c r="M190" s="169"/>
      <c r="N190" s="170"/>
      <c r="O190" s="171"/>
      <c r="P190" s="286" t="str">
        <f>IFERROR(VLOOKUP($R190,Presentación!$AL$3:$AM$574,2,FALSE),"")</f>
        <v/>
      </c>
      <c r="Q190" s="287"/>
      <c r="R190" s="246"/>
      <c r="S190" s="247"/>
      <c r="T190" s="248"/>
      <c r="U190" s="255"/>
      <c r="V190" s="256"/>
      <c r="W190" s="257"/>
      <c r="X190" s="169"/>
      <c r="Y190" s="170"/>
      <c r="Z190" s="171"/>
      <c r="AA190" s="121" t="s">
        <v>5154</v>
      </c>
      <c r="AB190" s="169"/>
      <c r="AC190" s="170"/>
      <c r="AD190" s="171"/>
      <c r="AG190">
        <f t="shared" si="12"/>
        <v>0</v>
      </c>
      <c r="AI190">
        <f t="shared" si="13"/>
        <v>0</v>
      </c>
      <c r="AL190">
        <f t="shared" si="16"/>
        <v>0</v>
      </c>
      <c r="AM190">
        <f t="shared" si="14"/>
        <v>0</v>
      </c>
    </row>
    <row r="191" spans="3:39" ht="15" customHeight="1">
      <c r="C191" s="61" t="s">
        <v>5124</v>
      </c>
      <c r="D191" s="236" t="str">
        <f t="shared" si="15"/>
        <v/>
      </c>
      <c r="E191" s="237"/>
      <c r="F191" s="237"/>
      <c r="G191" s="237"/>
      <c r="H191" s="237"/>
      <c r="I191" s="238"/>
      <c r="J191" s="169"/>
      <c r="K191" s="170"/>
      <c r="L191" s="171"/>
      <c r="M191" s="169"/>
      <c r="N191" s="170"/>
      <c r="O191" s="171"/>
      <c r="P191" s="286" t="str">
        <f>IFERROR(VLOOKUP($R191,Presentación!$AL$3:$AM$574,2,FALSE),"")</f>
        <v/>
      </c>
      <c r="Q191" s="287"/>
      <c r="R191" s="246"/>
      <c r="S191" s="247"/>
      <c r="T191" s="248"/>
      <c r="U191" s="255"/>
      <c r="V191" s="256"/>
      <c r="W191" s="257"/>
      <c r="X191" s="169"/>
      <c r="Y191" s="170"/>
      <c r="Z191" s="171"/>
      <c r="AA191" s="121" t="s">
        <v>5154</v>
      </c>
      <c r="AB191" s="169"/>
      <c r="AC191" s="170"/>
      <c r="AD191" s="171"/>
      <c r="AG191">
        <f t="shared" si="12"/>
        <v>0</v>
      </c>
      <c r="AI191">
        <f t="shared" si="13"/>
        <v>0</v>
      </c>
      <c r="AL191">
        <f t="shared" si="16"/>
        <v>0</v>
      </c>
      <c r="AM191">
        <f t="shared" si="14"/>
        <v>0</v>
      </c>
    </row>
    <row r="192" spans="3:39" ht="15" customHeight="1">
      <c r="AG192" s="136">
        <f>SUM(AG142:AG191)</f>
        <v>0</v>
      </c>
      <c r="AI192" s="136">
        <f>SUM(AI142:AI191)</f>
        <v>0</v>
      </c>
      <c r="AL192" s="136">
        <f>SUM(AL142:AL191)</f>
        <v>0</v>
      </c>
      <c r="AM192" s="136">
        <f>SUM(AM142:AM191)</f>
        <v>0</v>
      </c>
    </row>
    <row r="193" spans="3:34" ht="15" customHeight="1">
      <c r="AA193" s="288" t="s">
        <v>5155</v>
      </c>
      <c r="AB193" s="288"/>
      <c r="AC193" s="288"/>
      <c r="AD193" s="288"/>
    </row>
    <row r="194" spans="3:34" ht="120" customHeight="1">
      <c r="C194" s="227" t="s">
        <v>5102</v>
      </c>
      <c r="D194" s="228"/>
      <c r="E194" s="229"/>
      <c r="F194" s="168" t="s">
        <v>5156</v>
      </c>
      <c r="G194" s="168"/>
      <c r="H194" s="168"/>
      <c r="I194" s="227" t="s">
        <v>5157</v>
      </c>
      <c r="J194" s="228"/>
      <c r="K194" s="229"/>
      <c r="L194" s="227" t="s">
        <v>5158</v>
      </c>
      <c r="M194" s="228"/>
      <c r="N194" s="229"/>
      <c r="O194" s="227" t="s">
        <v>5159</v>
      </c>
      <c r="P194" s="228"/>
      <c r="Q194" s="229"/>
      <c r="R194" s="227" t="s">
        <v>5160</v>
      </c>
      <c r="S194" s="228"/>
      <c r="T194" s="229"/>
      <c r="U194" s="227" t="s">
        <v>5161</v>
      </c>
      <c r="V194" s="228"/>
      <c r="W194" s="229"/>
      <c r="X194" s="165" t="s">
        <v>5162</v>
      </c>
      <c r="Y194" s="166"/>
      <c r="Z194" s="166"/>
      <c r="AA194" s="166"/>
      <c r="AB194" s="166"/>
      <c r="AC194" s="166"/>
      <c r="AD194" s="167"/>
    </row>
    <row r="195" spans="3:34" ht="15" customHeight="1">
      <c r="C195" s="233"/>
      <c r="D195" s="234"/>
      <c r="E195" s="235"/>
      <c r="F195" s="168"/>
      <c r="G195" s="168"/>
      <c r="H195" s="168"/>
      <c r="I195" s="233"/>
      <c r="J195" s="234"/>
      <c r="K195" s="235"/>
      <c r="L195" s="233"/>
      <c r="M195" s="234"/>
      <c r="N195" s="235"/>
      <c r="O195" s="233"/>
      <c r="P195" s="234"/>
      <c r="Q195" s="235"/>
      <c r="R195" s="233"/>
      <c r="S195" s="234"/>
      <c r="T195" s="235"/>
      <c r="U195" s="233"/>
      <c r="V195" s="234"/>
      <c r="W195" s="235"/>
      <c r="X195" s="61" t="s">
        <v>5006</v>
      </c>
      <c r="Y195" s="61" t="s">
        <v>5007</v>
      </c>
      <c r="Z195" s="61" t="s">
        <v>5009</v>
      </c>
      <c r="AA195" s="61" t="s">
        <v>5010</v>
      </c>
      <c r="AB195" s="61" t="s">
        <v>5012</v>
      </c>
      <c r="AC195" s="61" t="s">
        <v>5014</v>
      </c>
      <c r="AD195" s="61" t="s">
        <v>5020</v>
      </c>
      <c r="AG195" s="6" t="s">
        <v>5163</v>
      </c>
      <c r="AH195" s="6" t="s">
        <v>5164</v>
      </c>
    </row>
    <row r="196" spans="3:34" ht="15" customHeight="1">
      <c r="C196" s="120" t="s">
        <v>5006</v>
      </c>
      <c r="D196" s="236" t="str">
        <f t="shared" ref="D196:D227" si="17">IF($D65="","",$D65)</f>
        <v/>
      </c>
      <c r="E196" s="238"/>
      <c r="F196" s="169"/>
      <c r="G196" s="170"/>
      <c r="H196" s="171"/>
      <c r="I196" s="169"/>
      <c r="J196" s="170"/>
      <c r="K196" s="171"/>
      <c r="L196" s="169"/>
      <c r="M196" s="170"/>
      <c r="N196" s="171"/>
      <c r="O196" s="169"/>
      <c r="P196" s="170"/>
      <c r="Q196" s="171"/>
      <c r="R196" s="169"/>
      <c r="S196" s="170"/>
      <c r="T196" s="171"/>
      <c r="U196" s="169"/>
      <c r="V196" s="170"/>
      <c r="W196" s="171"/>
      <c r="X196" s="129"/>
      <c r="Y196" s="129"/>
      <c r="Z196" s="129"/>
      <c r="AA196" s="129"/>
      <c r="AB196" s="129"/>
      <c r="AC196" s="129"/>
      <c r="AD196" s="129"/>
      <c r="AG196">
        <f>IF(AND(OR(U196=2,U196=9),COUNTBLANK(X196:AD196)&lt;&gt;7),1,0)</f>
        <v>0</v>
      </c>
      <c r="AH196">
        <f>IF(AND(AD196="X",COUNTBLANK(X196:AC196)&lt;&gt;6),1,0)</f>
        <v>0</v>
      </c>
    </row>
    <row r="197" spans="3:34" ht="15" customHeight="1">
      <c r="C197" s="61" t="s">
        <v>5007</v>
      </c>
      <c r="D197" s="236" t="str">
        <f t="shared" si="17"/>
        <v/>
      </c>
      <c r="E197" s="238"/>
      <c r="F197" s="169"/>
      <c r="G197" s="170"/>
      <c r="H197" s="171"/>
      <c r="I197" s="169"/>
      <c r="J197" s="170"/>
      <c r="K197" s="171"/>
      <c r="L197" s="169"/>
      <c r="M197" s="170"/>
      <c r="N197" s="171"/>
      <c r="O197" s="169"/>
      <c r="P197" s="170"/>
      <c r="Q197" s="171"/>
      <c r="R197" s="169"/>
      <c r="S197" s="170"/>
      <c r="T197" s="171"/>
      <c r="U197" s="169"/>
      <c r="V197" s="170"/>
      <c r="W197" s="171"/>
      <c r="X197" s="129"/>
      <c r="Y197" s="129"/>
      <c r="Z197" s="129"/>
      <c r="AA197" s="129"/>
      <c r="AB197" s="129"/>
      <c r="AC197" s="129"/>
      <c r="AD197" s="129"/>
      <c r="AG197">
        <f t="shared" ref="AG197:AG245" si="18">IF(AND(OR(U197=2,U197=9),COUNTBLANK(X197:AD197)&lt;&gt;7),1,0)</f>
        <v>0</v>
      </c>
      <c r="AH197">
        <f t="shared" ref="AH197:AH245" si="19">IF(AND(AD197="X",COUNTBLANK(X197:AC197)&lt;&gt;6),1,0)</f>
        <v>0</v>
      </c>
    </row>
    <row r="198" spans="3:34" ht="15" customHeight="1">
      <c r="C198" s="61" t="s">
        <v>5009</v>
      </c>
      <c r="D198" s="236" t="str">
        <f t="shared" si="17"/>
        <v/>
      </c>
      <c r="E198" s="238"/>
      <c r="F198" s="169"/>
      <c r="G198" s="170"/>
      <c r="H198" s="171"/>
      <c r="I198" s="169"/>
      <c r="J198" s="170"/>
      <c r="K198" s="171"/>
      <c r="L198" s="169"/>
      <c r="M198" s="170"/>
      <c r="N198" s="171"/>
      <c r="O198" s="169"/>
      <c r="P198" s="170"/>
      <c r="Q198" s="171"/>
      <c r="R198" s="169"/>
      <c r="S198" s="170"/>
      <c r="T198" s="171"/>
      <c r="U198" s="169"/>
      <c r="V198" s="170"/>
      <c r="W198" s="171"/>
      <c r="X198" s="129"/>
      <c r="Y198" s="129"/>
      <c r="Z198" s="129"/>
      <c r="AA198" s="129"/>
      <c r="AB198" s="129"/>
      <c r="AC198" s="129"/>
      <c r="AD198" s="129"/>
      <c r="AG198">
        <f t="shared" si="18"/>
        <v>0</v>
      </c>
      <c r="AH198">
        <f t="shared" si="19"/>
        <v>0</v>
      </c>
    </row>
    <row r="199" spans="3:34" ht="15" customHeight="1">
      <c r="C199" s="61" t="s">
        <v>5010</v>
      </c>
      <c r="D199" s="236" t="str">
        <f t="shared" si="17"/>
        <v/>
      </c>
      <c r="E199" s="238"/>
      <c r="F199" s="169"/>
      <c r="G199" s="170"/>
      <c r="H199" s="171"/>
      <c r="I199" s="169"/>
      <c r="J199" s="170"/>
      <c r="K199" s="171"/>
      <c r="L199" s="169"/>
      <c r="M199" s="170"/>
      <c r="N199" s="171"/>
      <c r="O199" s="169"/>
      <c r="P199" s="170"/>
      <c r="Q199" s="171"/>
      <c r="R199" s="169"/>
      <c r="S199" s="170"/>
      <c r="T199" s="171"/>
      <c r="U199" s="169"/>
      <c r="V199" s="170"/>
      <c r="W199" s="171"/>
      <c r="X199" s="129"/>
      <c r="Y199" s="129"/>
      <c r="Z199" s="129"/>
      <c r="AA199" s="129"/>
      <c r="AB199" s="129"/>
      <c r="AC199" s="129"/>
      <c r="AD199" s="129"/>
      <c r="AG199">
        <f t="shared" si="18"/>
        <v>0</v>
      </c>
      <c r="AH199">
        <f t="shared" si="19"/>
        <v>0</v>
      </c>
    </row>
    <row r="200" spans="3:34" ht="15" customHeight="1">
      <c r="C200" s="61" t="s">
        <v>5012</v>
      </c>
      <c r="D200" s="236" t="str">
        <f t="shared" si="17"/>
        <v/>
      </c>
      <c r="E200" s="238"/>
      <c r="F200" s="169"/>
      <c r="G200" s="170"/>
      <c r="H200" s="171"/>
      <c r="I200" s="169"/>
      <c r="J200" s="170"/>
      <c r="K200" s="171"/>
      <c r="L200" s="169"/>
      <c r="M200" s="170"/>
      <c r="N200" s="171"/>
      <c r="O200" s="169"/>
      <c r="P200" s="170"/>
      <c r="Q200" s="171"/>
      <c r="R200" s="169"/>
      <c r="S200" s="170"/>
      <c r="T200" s="171"/>
      <c r="U200" s="169"/>
      <c r="V200" s="170"/>
      <c r="W200" s="171"/>
      <c r="X200" s="129"/>
      <c r="Y200" s="129"/>
      <c r="Z200" s="129"/>
      <c r="AA200" s="129"/>
      <c r="AB200" s="129"/>
      <c r="AC200" s="129"/>
      <c r="AD200" s="129"/>
      <c r="AG200">
        <f t="shared" si="18"/>
        <v>0</v>
      </c>
      <c r="AH200">
        <f t="shared" si="19"/>
        <v>0</v>
      </c>
    </row>
    <row r="201" spans="3:34" ht="15" customHeight="1">
      <c r="C201" s="61" t="s">
        <v>5014</v>
      </c>
      <c r="D201" s="236" t="str">
        <f t="shared" si="17"/>
        <v/>
      </c>
      <c r="E201" s="238"/>
      <c r="F201" s="169"/>
      <c r="G201" s="170"/>
      <c r="H201" s="171"/>
      <c r="I201" s="169"/>
      <c r="J201" s="170"/>
      <c r="K201" s="171"/>
      <c r="L201" s="169"/>
      <c r="M201" s="170"/>
      <c r="N201" s="171"/>
      <c r="O201" s="169"/>
      <c r="P201" s="170"/>
      <c r="Q201" s="171"/>
      <c r="R201" s="169"/>
      <c r="S201" s="170"/>
      <c r="T201" s="171"/>
      <c r="U201" s="169"/>
      <c r="V201" s="170"/>
      <c r="W201" s="171"/>
      <c r="X201" s="129"/>
      <c r="Y201" s="129"/>
      <c r="Z201" s="129"/>
      <c r="AA201" s="129"/>
      <c r="AB201" s="129"/>
      <c r="AC201" s="129"/>
      <c r="AD201" s="129"/>
      <c r="AG201">
        <f t="shared" si="18"/>
        <v>0</v>
      </c>
      <c r="AH201">
        <f t="shared" si="19"/>
        <v>0</v>
      </c>
    </row>
    <row r="202" spans="3:34" ht="15" customHeight="1">
      <c r="C202" s="61" t="s">
        <v>5016</v>
      </c>
      <c r="D202" s="236" t="str">
        <f t="shared" si="17"/>
        <v/>
      </c>
      <c r="E202" s="238"/>
      <c r="F202" s="169"/>
      <c r="G202" s="170"/>
      <c r="H202" s="171"/>
      <c r="I202" s="169"/>
      <c r="J202" s="170"/>
      <c r="K202" s="171"/>
      <c r="L202" s="169"/>
      <c r="M202" s="170"/>
      <c r="N202" s="171"/>
      <c r="O202" s="169"/>
      <c r="P202" s="170"/>
      <c r="Q202" s="171"/>
      <c r="R202" s="169"/>
      <c r="S202" s="170"/>
      <c r="T202" s="171"/>
      <c r="U202" s="169"/>
      <c r="V202" s="170"/>
      <c r="W202" s="171"/>
      <c r="X202" s="129"/>
      <c r="Y202" s="129"/>
      <c r="Z202" s="129"/>
      <c r="AA202" s="129"/>
      <c r="AB202" s="129"/>
      <c r="AC202" s="129"/>
      <c r="AD202" s="129"/>
      <c r="AG202">
        <f t="shared" si="18"/>
        <v>0</v>
      </c>
      <c r="AH202">
        <f t="shared" si="19"/>
        <v>0</v>
      </c>
    </row>
    <row r="203" spans="3:34" ht="15" customHeight="1">
      <c r="C203" s="61" t="s">
        <v>5018</v>
      </c>
      <c r="D203" s="236" t="str">
        <f t="shared" si="17"/>
        <v/>
      </c>
      <c r="E203" s="238"/>
      <c r="F203" s="169"/>
      <c r="G203" s="170"/>
      <c r="H203" s="171"/>
      <c r="I203" s="169"/>
      <c r="J203" s="170"/>
      <c r="K203" s="171"/>
      <c r="L203" s="169"/>
      <c r="M203" s="170"/>
      <c r="N203" s="171"/>
      <c r="O203" s="169"/>
      <c r="P203" s="170"/>
      <c r="Q203" s="171"/>
      <c r="R203" s="169"/>
      <c r="S203" s="170"/>
      <c r="T203" s="171"/>
      <c r="U203" s="169"/>
      <c r="V203" s="170"/>
      <c r="W203" s="171"/>
      <c r="X203" s="129"/>
      <c r="Y203" s="129"/>
      <c r="Z203" s="129"/>
      <c r="AA203" s="129"/>
      <c r="AB203" s="129"/>
      <c r="AC203" s="129"/>
      <c r="AD203" s="129"/>
      <c r="AG203">
        <f t="shared" si="18"/>
        <v>0</v>
      </c>
      <c r="AH203">
        <f t="shared" si="19"/>
        <v>0</v>
      </c>
    </row>
    <row r="204" spans="3:34" ht="15" customHeight="1">
      <c r="C204" s="61" t="s">
        <v>5020</v>
      </c>
      <c r="D204" s="236" t="str">
        <f t="shared" si="17"/>
        <v/>
      </c>
      <c r="E204" s="238"/>
      <c r="F204" s="169"/>
      <c r="G204" s="170"/>
      <c r="H204" s="171"/>
      <c r="I204" s="169"/>
      <c r="J204" s="170"/>
      <c r="K204" s="171"/>
      <c r="L204" s="169"/>
      <c r="M204" s="170"/>
      <c r="N204" s="171"/>
      <c r="O204" s="169"/>
      <c r="P204" s="170"/>
      <c r="Q204" s="171"/>
      <c r="R204" s="169"/>
      <c r="S204" s="170"/>
      <c r="T204" s="171"/>
      <c r="U204" s="169"/>
      <c r="V204" s="170"/>
      <c r="W204" s="171"/>
      <c r="X204" s="129"/>
      <c r="Y204" s="129"/>
      <c r="Z204" s="129"/>
      <c r="AA204" s="129"/>
      <c r="AB204" s="129"/>
      <c r="AC204" s="129"/>
      <c r="AD204" s="129"/>
      <c r="AG204">
        <f t="shared" si="18"/>
        <v>0</v>
      </c>
      <c r="AH204">
        <f t="shared" si="19"/>
        <v>0</v>
      </c>
    </row>
    <row r="205" spans="3:34" ht="15" customHeight="1">
      <c r="C205" s="61" t="s">
        <v>5022</v>
      </c>
      <c r="D205" s="236" t="str">
        <f t="shared" si="17"/>
        <v/>
      </c>
      <c r="E205" s="238"/>
      <c r="F205" s="169"/>
      <c r="G205" s="170"/>
      <c r="H205" s="171"/>
      <c r="I205" s="169"/>
      <c r="J205" s="170"/>
      <c r="K205" s="171"/>
      <c r="L205" s="169"/>
      <c r="M205" s="170"/>
      <c r="N205" s="171"/>
      <c r="O205" s="169"/>
      <c r="P205" s="170"/>
      <c r="Q205" s="171"/>
      <c r="R205" s="169"/>
      <c r="S205" s="170"/>
      <c r="T205" s="171"/>
      <c r="U205" s="169"/>
      <c r="V205" s="170"/>
      <c r="W205" s="171"/>
      <c r="X205" s="129"/>
      <c r="Y205" s="129"/>
      <c r="Z205" s="129"/>
      <c r="AA205" s="129"/>
      <c r="AB205" s="129"/>
      <c r="AC205" s="129"/>
      <c r="AD205" s="129"/>
      <c r="AG205">
        <f t="shared" si="18"/>
        <v>0</v>
      </c>
      <c r="AH205">
        <f t="shared" si="19"/>
        <v>0</v>
      </c>
    </row>
    <row r="206" spans="3:34" ht="15" customHeight="1">
      <c r="C206" s="61" t="s">
        <v>5024</v>
      </c>
      <c r="D206" s="236" t="str">
        <f t="shared" si="17"/>
        <v/>
      </c>
      <c r="E206" s="238"/>
      <c r="F206" s="169"/>
      <c r="G206" s="170"/>
      <c r="H206" s="171"/>
      <c r="I206" s="169"/>
      <c r="J206" s="170"/>
      <c r="K206" s="171"/>
      <c r="L206" s="169"/>
      <c r="M206" s="170"/>
      <c r="N206" s="171"/>
      <c r="O206" s="169"/>
      <c r="P206" s="170"/>
      <c r="Q206" s="171"/>
      <c r="R206" s="169"/>
      <c r="S206" s="170"/>
      <c r="T206" s="171"/>
      <c r="U206" s="169"/>
      <c r="V206" s="170"/>
      <c r="W206" s="171"/>
      <c r="X206" s="129"/>
      <c r="Y206" s="129"/>
      <c r="Z206" s="129"/>
      <c r="AA206" s="129"/>
      <c r="AB206" s="129"/>
      <c r="AC206" s="129"/>
      <c r="AD206" s="129"/>
      <c r="AG206">
        <f t="shared" si="18"/>
        <v>0</v>
      </c>
      <c r="AH206">
        <f t="shared" si="19"/>
        <v>0</v>
      </c>
    </row>
    <row r="207" spans="3:34" ht="15" customHeight="1">
      <c r="C207" s="61" t="s">
        <v>5025</v>
      </c>
      <c r="D207" s="236" t="str">
        <f t="shared" si="17"/>
        <v/>
      </c>
      <c r="E207" s="238"/>
      <c r="F207" s="169"/>
      <c r="G207" s="170"/>
      <c r="H207" s="171"/>
      <c r="I207" s="169"/>
      <c r="J207" s="170"/>
      <c r="K207" s="171"/>
      <c r="L207" s="169"/>
      <c r="M207" s="170"/>
      <c r="N207" s="171"/>
      <c r="O207" s="169"/>
      <c r="P207" s="170"/>
      <c r="Q207" s="171"/>
      <c r="R207" s="169"/>
      <c r="S207" s="170"/>
      <c r="T207" s="171"/>
      <c r="U207" s="169"/>
      <c r="V207" s="170"/>
      <c r="W207" s="171"/>
      <c r="X207" s="129"/>
      <c r="Y207" s="129"/>
      <c r="Z207" s="129"/>
      <c r="AA207" s="129"/>
      <c r="AB207" s="129"/>
      <c r="AC207" s="129"/>
      <c r="AD207" s="129"/>
      <c r="AG207">
        <f t="shared" si="18"/>
        <v>0</v>
      </c>
      <c r="AH207">
        <f t="shared" si="19"/>
        <v>0</v>
      </c>
    </row>
    <row r="208" spans="3:34" ht="15" customHeight="1">
      <c r="C208" s="61" t="s">
        <v>5026</v>
      </c>
      <c r="D208" s="236" t="str">
        <f t="shared" si="17"/>
        <v/>
      </c>
      <c r="E208" s="238"/>
      <c r="F208" s="169"/>
      <c r="G208" s="170"/>
      <c r="H208" s="171"/>
      <c r="I208" s="169"/>
      <c r="J208" s="170"/>
      <c r="K208" s="171"/>
      <c r="L208" s="169"/>
      <c r="M208" s="170"/>
      <c r="N208" s="171"/>
      <c r="O208" s="169"/>
      <c r="P208" s="170"/>
      <c r="Q208" s="171"/>
      <c r="R208" s="169"/>
      <c r="S208" s="170"/>
      <c r="T208" s="171"/>
      <c r="U208" s="169"/>
      <c r="V208" s="170"/>
      <c r="W208" s="171"/>
      <c r="X208" s="129"/>
      <c r="Y208" s="129"/>
      <c r="Z208" s="129"/>
      <c r="AA208" s="129"/>
      <c r="AB208" s="129"/>
      <c r="AC208" s="129"/>
      <c r="AD208" s="129"/>
      <c r="AG208">
        <f t="shared" si="18"/>
        <v>0</v>
      </c>
      <c r="AH208">
        <f t="shared" si="19"/>
        <v>0</v>
      </c>
    </row>
    <row r="209" spans="3:34" ht="15" customHeight="1">
      <c r="C209" s="61" t="s">
        <v>5027</v>
      </c>
      <c r="D209" s="236" t="str">
        <f t="shared" si="17"/>
        <v/>
      </c>
      <c r="E209" s="238"/>
      <c r="F209" s="169"/>
      <c r="G209" s="170"/>
      <c r="H209" s="171"/>
      <c r="I209" s="169"/>
      <c r="J209" s="170"/>
      <c r="K209" s="171"/>
      <c r="L209" s="169"/>
      <c r="M209" s="170"/>
      <c r="N209" s="171"/>
      <c r="O209" s="169"/>
      <c r="P209" s="170"/>
      <c r="Q209" s="171"/>
      <c r="R209" s="169"/>
      <c r="S209" s="170"/>
      <c r="T209" s="171"/>
      <c r="U209" s="169"/>
      <c r="V209" s="170"/>
      <c r="W209" s="171"/>
      <c r="X209" s="129"/>
      <c r="Y209" s="129"/>
      <c r="Z209" s="129"/>
      <c r="AA209" s="129"/>
      <c r="AB209" s="129"/>
      <c r="AC209" s="129"/>
      <c r="AD209" s="129"/>
      <c r="AG209">
        <f t="shared" si="18"/>
        <v>0</v>
      </c>
      <c r="AH209">
        <f t="shared" si="19"/>
        <v>0</v>
      </c>
    </row>
    <row r="210" spans="3:34" ht="15" customHeight="1">
      <c r="C210" s="61" t="s">
        <v>5028</v>
      </c>
      <c r="D210" s="236" t="str">
        <f t="shared" si="17"/>
        <v/>
      </c>
      <c r="E210" s="238"/>
      <c r="F210" s="169"/>
      <c r="G210" s="170"/>
      <c r="H210" s="171"/>
      <c r="I210" s="169"/>
      <c r="J210" s="170"/>
      <c r="K210" s="171"/>
      <c r="L210" s="169"/>
      <c r="M210" s="170"/>
      <c r="N210" s="171"/>
      <c r="O210" s="169"/>
      <c r="P210" s="170"/>
      <c r="Q210" s="171"/>
      <c r="R210" s="169"/>
      <c r="S210" s="170"/>
      <c r="T210" s="171"/>
      <c r="U210" s="169"/>
      <c r="V210" s="170"/>
      <c r="W210" s="171"/>
      <c r="X210" s="129"/>
      <c r="Y210" s="129"/>
      <c r="Z210" s="129"/>
      <c r="AA210" s="129"/>
      <c r="AB210" s="129"/>
      <c r="AC210" s="129"/>
      <c r="AD210" s="129"/>
      <c r="AG210">
        <f t="shared" si="18"/>
        <v>0</v>
      </c>
      <c r="AH210">
        <f t="shared" si="19"/>
        <v>0</v>
      </c>
    </row>
    <row r="211" spans="3:34" ht="15" customHeight="1">
      <c r="C211" s="61" t="s">
        <v>5029</v>
      </c>
      <c r="D211" s="236" t="str">
        <f t="shared" si="17"/>
        <v/>
      </c>
      <c r="E211" s="238"/>
      <c r="F211" s="169"/>
      <c r="G211" s="170"/>
      <c r="H211" s="171"/>
      <c r="I211" s="169"/>
      <c r="J211" s="170"/>
      <c r="K211" s="171"/>
      <c r="L211" s="169"/>
      <c r="M211" s="170"/>
      <c r="N211" s="171"/>
      <c r="O211" s="169"/>
      <c r="P211" s="170"/>
      <c r="Q211" s="171"/>
      <c r="R211" s="169"/>
      <c r="S211" s="170"/>
      <c r="T211" s="171"/>
      <c r="U211" s="169"/>
      <c r="V211" s="170"/>
      <c r="W211" s="171"/>
      <c r="X211" s="129"/>
      <c r="Y211" s="129"/>
      <c r="Z211" s="129"/>
      <c r="AA211" s="129"/>
      <c r="AB211" s="129"/>
      <c r="AC211" s="129"/>
      <c r="AD211" s="129"/>
      <c r="AG211">
        <f t="shared" si="18"/>
        <v>0</v>
      </c>
      <c r="AH211">
        <f t="shared" si="19"/>
        <v>0</v>
      </c>
    </row>
    <row r="212" spans="3:34" ht="15" customHeight="1">
      <c r="C212" s="61" t="s">
        <v>5030</v>
      </c>
      <c r="D212" s="236" t="str">
        <f t="shared" si="17"/>
        <v/>
      </c>
      <c r="E212" s="238"/>
      <c r="F212" s="169"/>
      <c r="G212" s="170"/>
      <c r="H212" s="171"/>
      <c r="I212" s="169"/>
      <c r="J212" s="170"/>
      <c r="K212" s="171"/>
      <c r="L212" s="169"/>
      <c r="M212" s="170"/>
      <c r="N212" s="171"/>
      <c r="O212" s="169"/>
      <c r="P212" s="170"/>
      <c r="Q212" s="171"/>
      <c r="R212" s="169"/>
      <c r="S212" s="170"/>
      <c r="T212" s="171"/>
      <c r="U212" s="169"/>
      <c r="V212" s="170"/>
      <c r="W212" s="171"/>
      <c r="X212" s="129"/>
      <c r="Y212" s="129"/>
      <c r="Z212" s="129"/>
      <c r="AA212" s="129"/>
      <c r="AB212" s="129"/>
      <c r="AC212" s="129"/>
      <c r="AD212" s="129"/>
      <c r="AG212">
        <f t="shared" si="18"/>
        <v>0</v>
      </c>
      <c r="AH212">
        <f t="shared" si="19"/>
        <v>0</v>
      </c>
    </row>
    <row r="213" spans="3:34" ht="15" customHeight="1">
      <c r="C213" s="61" t="s">
        <v>5031</v>
      </c>
      <c r="D213" s="236" t="str">
        <f t="shared" si="17"/>
        <v/>
      </c>
      <c r="E213" s="238"/>
      <c r="F213" s="169"/>
      <c r="G213" s="170"/>
      <c r="H213" s="171"/>
      <c r="I213" s="169"/>
      <c r="J213" s="170"/>
      <c r="K213" s="171"/>
      <c r="L213" s="169"/>
      <c r="M213" s="170"/>
      <c r="N213" s="171"/>
      <c r="O213" s="169"/>
      <c r="P213" s="170"/>
      <c r="Q213" s="171"/>
      <c r="R213" s="169"/>
      <c r="S213" s="170"/>
      <c r="T213" s="171"/>
      <c r="U213" s="169"/>
      <c r="V213" s="170"/>
      <c r="W213" s="171"/>
      <c r="X213" s="129"/>
      <c r="Y213" s="129"/>
      <c r="Z213" s="129"/>
      <c r="AA213" s="129"/>
      <c r="AB213" s="129"/>
      <c r="AC213" s="129"/>
      <c r="AD213" s="129"/>
      <c r="AG213">
        <f t="shared" si="18"/>
        <v>0</v>
      </c>
      <c r="AH213">
        <f t="shared" si="19"/>
        <v>0</v>
      </c>
    </row>
    <row r="214" spans="3:34" ht="15" customHeight="1">
      <c r="C214" s="61" t="s">
        <v>5032</v>
      </c>
      <c r="D214" s="236" t="str">
        <f t="shared" si="17"/>
        <v/>
      </c>
      <c r="E214" s="238"/>
      <c r="F214" s="169"/>
      <c r="G214" s="170"/>
      <c r="H214" s="171"/>
      <c r="I214" s="169"/>
      <c r="J214" s="170"/>
      <c r="K214" s="171"/>
      <c r="L214" s="169"/>
      <c r="M214" s="170"/>
      <c r="N214" s="171"/>
      <c r="O214" s="169"/>
      <c r="P214" s="170"/>
      <c r="Q214" s="171"/>
      <c r="R214" s="169"/>
      <c r="S214" s="170"/>
      <c r="T214" s="171"/>
      <c r="U214" s="169"/>
      <c r="V214" s="170"/>
      <c r="W214" s="171"/>
      <c r="X214" s="129"/>
      <c r="Y214" s="129"/>
      <c r="Z214" s="129"/>
      <c r="AA214" s="129"/>
      <c r="AB214" s="129"/>
      <c r="AC214" s="129"/>
      <c r="AD214" s="129"/>
      <c r="AG214">
        <f t="shared" si="18"/>
        <v>0</v>
      </c>
      <c r="AH214">
        <f t="shared" si="19"/>
        <v>0</v>
      </c>
    </row>
    <row r="215" spans="3:34" ht="15" customHeight="1">
      <c r="C215" s="61" t="s">
        <v>5033</v>
      </c>
      <c r="D215" s="236" t="str">
        <f t="shared" si="17"/>
        <v/>
      </c>
      <c r="E215" s="238"/>
      <c r="F215" s="169"/>
      <c r="G215" s="170"/>
      <c r="H215" s="171"/>
      <c r="I215" s="169"/>
      <c r="J215" s="170"/>
      <c r="K215" s="171"/>
      <c r="L215" s="169"/>
      <c r="M215" s="170"/>
      <c r="N215" s="171"/>
      <c r="O215" s="169"/>
      <c r="P215" s="170"/>
      <c r="Q215" s="171"/>
      <c r="R215" s="169"/>
      <c r="S215" s="170"/>
      <c r="T215" s="171"/>
      <c r="U215" s="169"/>
      <c r="V215" s="170"/>
      <c r="W215" s="171"/>
      <c r="X215" s="129"/>
      <c r="Y215" s="129"/>
      <c r="Z215" s="129"/>
      <c r="AA215" s="129"/>
      <c r="AB215" s="129"/>
      <c r="AC215" s="129"/>
      <c r="AD215" s="129"/>
      <c r="AG215">
        <f t="shared" si="18"/>
        <v>0</v>
      </c>
      <c r="AH215">
        <f t="shared" si="19"/>
        <v>0</v>
      </c>
    </row>
    <row r="216" spans="3:34" ht="15" customHeight="1">
      <c r="C216" s="61" t="s">
        <v>5034</v>
      </c>
      <c r="D216" s="236" t="str">
        <f t="shared" si="17"/>
        <v/>
      </c>
      <c r="E216" s="238"/>
      <c r="F216" s="169"/>
      <c r="G216" s="170"/>
      <c r="H216" s="171"/>
      <c r="I216" s="169"/>
      <c r="J216" s="170"/>
      <c r="K216" s="171"/>
      <c r="L216" s="169"/>
      <c r="M216" s="170"/>
      <c r="N216" s="171"/>
      <c r="O216" s="169"/>
      <c r="P216" s="170"/>
      <c r="Q216" s="171"/>
      <c r="R216" s="169"/>
      <c r="S216" s="170"/>
      <c r="T216" s="171"/>
      <c r="U216" s="169"/>
      <c r="V216" s="170"/>
      <c r="W216" s="171"/>
      <c r="X216" s="129"/>
      <c r="Y216" s="129"/>
      <c r="Z216" s="129"/>
      <c r="AA216" s="129"/>
      <c r="AB216" s="129"/>
      <c r="AC216" s="129"/>
      <c r="AD216" s="129"/>
      <c r="AG216">
        <f t="shared" si="18"/>
        <v>0</v>
      </c>
      <c r="AH216">
        <f t="shared" si="19"/>
        <v>0</v>
      </c>
    </row>
    <row r="217" spans="3:34" ht="15" customHeight="1">
      <c r="C217" s="61" t="s">
        <v>5035</v>
      </c>
      <c r="D217" s="236" t="str">
        <f t="shared" si="17"/>
        <v/>
      </c>
      <c r="E217" s="238"/>
      <c r="F217" s="169"/>
      <c r="G217" s="170"/>
      <c r="H217" s="171"/>
      <c r="I217" s="169"/>
      <c r="J217" s="170"/>
      <c r="K217" s="171"/>
      <c r="L217" s="169"/>
      <c r="M217" s="170"/>
      <c r="N217" s="171"/>
      <c r="O217" s="169"/>
      <c r="P217" s="170"/>
      <c r="Q217" s="171"/>
      <c r="R217" s="169"/>
      <c r="S217" s="170"/>
      <c r="T217" s="171"/>
      <c r="U217" s="169"/>
      <c r="V217" s="170"/>
      <c r="W217" s="171"/>
      <c r="X217" s="129"/>
      <c r="Y217" s="129"/>
      <c r="Z217" s="129"/>
      <c r="AA217" s="129"/>
      <c r="AB217" s="129"/>
      <c r="AC217" s="129"/>
      <c r="AD217" s="129"/>
      <c r="AG217">
        <f t="shared" si="18"/>
        <v>0</v>
      </c>
      <c r="AH217">
        <f t="shared" si="19"/>
        <v>0</v>
      </c>
    </row>
    <row r="218" spans="3:34" ht="15" customHeight="1">
      <c r="C218" s="61" t="s">
        <v>5036</v>
      </c>
      <c r="D218" s="236" t="str">
        <f t="shared" si="17"/>
        <v/>
      </c>
      <c r="E218" s="238"/>
      <c r="F218" s="169"/>
      <c r="G218" s="170"/>
      <c r="H218" s="171"/>
      <c r="I218" s="169"/>
      <c r="J218" s="170"/>
      <c r="K218" s="171"/>
      <c r="L218" s="169"/>
      <c r="M218" s="170"/>
      <c r="N218" s="171"/>
      <c r="O218" s="169"/>
      <c r="P218" s="170"/>
      <c r="Q218" s="171"/>
      <c r="R218" s="169"/>
      <c r="S218" s="170"/>
      <c r="T218" s="171"/>
      <c r="U218" s="169"/>
      <c r="V218" s="170"/>
      <c r="W218" s="171"/>
      <c r="X218" s="129"/>
      <c r="Y218" s="129"/>
      <c r="Z218" s="129"/>
      <c r="AA218" s="129"/>
      <c r="AB218" s="129"/>
      <c r="AC218" s="129"/>
      <c r="AD218" s="129"/>
      <c r="AG218">
        <f t="shared" si="18"/>
        <v>0</v>
      </c>
      <c r="AH218">
        <f t="shared" si="19"/>
        <v>0</v>
      </c>
    </row>
    <row r="219" spans="3:34" ht="15" customHeight="1">
      <c r="C219" s="61" t="s">
        <v>5037</v>
      </c>
      <c r="D219" s="236" t="str">
        <f t="shared" si="17"/>
        <v/>
      </c>
      <c r="E219" s="238"/>
      <c r="F219" s="169"/>
      <c r="G219" s="170"/>
      <c r="H219" s="171"/>
      <c r="I219" s="169"/>
      <c r="J219" s="170"/>
      <c r="K219" s="171"/>
      <c r="L219" s="169"/>
      <c r="M219" s="170"/>
      <c r="N219" s="171"/>
      <c r="O219" s="169"/>
      <c r="P219" s="170"/>
      <c r="Q219" s="171"/>
      <c r="R219" s="169"/>
      <c r="S219" s="170"/>
      <c r="T219" s="171"/>
      <c r="U219" s="169"/>
      <c r="V219" s="170"/>
      <c r="W219" s="171"/>
      <c r="X219" s="129"/>
      <c r="Y219" s="129"/>
      <c r="Z219" s="129"/>
      <c r="AA219" s="129"/>
      <c r="AB219" s="129"/>
      <c r="AC219" s="129"/>
      <c r="AD219" s="129"/>
      <c r="AG219">
        <f t="shared" si="18"/>
        <v>0</v>
      </c>
      <c r="AH219">
        <f t="shared" si="19"/>
        <v>0</v>
      </c>
    </row>
    <row r="220" spans="3:34" ht="15" customHeight="1">
      <c r="C220" s="61" t="s">
        <v>5038</v>
      </c>
      <c r="D220" s="236" t="str">
        <f t="shared" si="17"/>
        <v/>
      </c>
      <c r="E220" s="238"/>
      <c r="F220" s="169"/>
      <c r="G220" s="170"/>
      <c r="H220" s="171"/>
      <c r="I220" s="169"/>
      <c r="J220" s="170"/>
      <c r="K220" s="171"/>
      <c r="L220" s="169"/>
      <c r="M220" s="170"/>
      <c r="N220" s="171"/>
      <c r="O220" s="169"/>
      <c r="P220" s="170"/>
      <c r="Q220" s="171"/>
      <c r="R220" s="169"/>
      <c r="S220" s="170"/>
      <c r="T220" s="171"/>
      <c r="U220" s="169"/>
      <c r="V220" s="170"/>
      <c r="W220" s="171"/>
      <c r="X220" s="129"/>
      <c r="Y220" s="129"/>
      <c r="Z220" s="129"/>
      <c r="AA220" s="129"/>
      <c r="AB220" s="129"/>
      <c r="AC220" s="129"/>
      <c r="AD220" s="129"/>
      <c r="AG220">
        <f t="shared" si="18"/>
        <v>0</v>
      </c>
      <c r="AH220">
        <f t="shared" si="19"/>
        <v>0</v>
      </c>
    </row>
    <row r="221" spans="3:34" ht="15" customHeight="1">
      <c r="C221" s="61" t="s">
        <v>5039</v>
      </c>
      <c r="D221" s="236" t="str">
        <f t="shared" si="17"/>
        <v/>
      </c>
      <c r="E221" s="238"/>
      <c r="F221" s="169"/>
      <c r="G221" s="170"/>
      <c r="H221" s="171"/>
      <c r="I221" s="169"/>
      <c r="J221" s="170"/>
      <c r="K221" s="171"/>
      <c r="L221" s="169"/>
      <c r="M221" s="170"/>
      <c r="N221" s="171"/>
      <c r="O221" s="169"/>
      <c r="P221" s="170"/>
      <c r="Q221" s="171"/>
      <c r="R221" s="169"/>
      <c r="S221" s="170"/>
      <c r="T221" s="171"/>
      <c r="U221" s="169"/>
      <c r="V221" s="170"/>
      <c r="W221" s="171"/>
      <c r="X221" s="129"/>
      <c r="Y221" s="129"/>
      <c r="Z221" s="129"/>
      <c r="AA221" s="129"/>
      <c r="AB221" s="129"/>
      <c r="AC221" s="129"/>
      <c r="AD221" s="129"/>
      <c r="AG221">
        <f t="shared" si="18"/>
        <v>0</v>
      </c>
      <c r="AH221">
        <f t="shared" si="19"/>
        <v>0</v>
      </c>
    </row>
    <row r="222" spans="3:34" ht="15" customHeight="1">
      <c r="C222" s="61" t="s">
        <v>5040</v>
      </c>
      <c r="D222" s="236" t="str">
        <f t="shared" si="17"/>
        <v/>
      </c>
      <c r="E222" s="238"/>
      <c r="F222" s="169"/>
      <c r="G222" s="170"/>
      <c r="H222" s="171"/>
      <c r="I222" s="169"/>
      <c r="J222" s="170"/>
      <c r="K222" s="171"/>
      <c r="L222" s="169"/>
      <c r="M222" s="170"/>
      <c r="N222" s="171"/>
      <c r="O222" s="169"/>
      <c r="P222" s="170"/>
      <c r="Q222" s="171"/>
      <c r="R222" s="169"/>
      <c r="S222" s="170"/>
      <c r="T222" s="171"/>
      <c r="U222" s="169"/>
      <c r="V222" s="170"/>
      <c r="W222" s="171"/>
      <c r="X222" s="129"/>
      <c r="Y222" s="129"/>
      <c r="Z222" s="129"/>
      <c r="AA222" s="129"/>
      <c r="AB222" s="129"/>
      <c r="AC222" s="129"/>
      <c r="AD222" s="129"/>
      <c r="AG222">
        <f t="shared" si="18"/>
        <v>0</v>
      </c>
      <c r="AH222">
        <f t="shared" si="19"/>
        <v>0</v>
      </c>
    </row>
    <row r="223" spans="3:34" ht="15" customHeight="1">
      <c r="C223" s="61" t="s">
        <v>5041</v>
      </c>
      <c r="D223" s="236" t="str">
        <f t="shared" si="17"/>
        <v/>
      </c>
      <c r="E223" s="238"/>
      <c r="F223" s="169"/>
      <c r="G223" s="170"/>
      <c r="H223" s="171"/>
      <c r="I223" s="169"/>
      <c r="J223" s="170"/>
      <c r="K223" s="171"/>
      <c r="L223" s="169"/>
      <c r="M223" s="170"/>
      <c r="N223" s="171"/>
      <c r="O223" s="169"/>
      <c r="P223" s="170"/>
      <c r="Q223" s="171"/>
      <c r="R223" s="169"/>
      <c r="S223" s="170"/>
      <c r="T223" s="171"/>
      <c r="U223" s="169"/>
      <c r="V223" s="170"/>
      <c r="W223" s="171"/>
      <c r="X223" s="129"/>
      <c r="Y223" s="129"/>
      <c r="Z223" s="129"/>
      <c r="AA223" s="129"/>
      <c r="AB223" s="129"/>
      <c r="AC223" s="129"/>
      <c r="AD223" s="129"/>
      <c r="AG223">
        <f t="shared" si="18"/>
        <v>0</v>
      </c>
      <c r="AH223">
        <f t="shared" si="19"/>
        <v>0</v>
      </c>
    </row>
    <row r="224" spans="3:34" ht="15" customHeight="1">
      <c r="C224" s="61" t="s">
        <v>5042</v>
      </c>
      <c r="D224" s="236" t="str">
        <f t="shared" si="17"/>
        <v/>
      </c>
      <c r="E224" s="238"/>
      <c r="F224" s="169"/>
      <c r="G224" s="170"/>
      <c r="H224" s="171"/>
      <c r="I224" s="169"/>
      <c r="J224" s="170"/>
      <c r="K224" s="171"/>
      <c r="L224" s="169"/>
      <c r="M224" s="170"/>
      <c r="N224" s="171"/>
      <c r="O224" s="169"/>
      <c r="P224" s="170"/>
      <c r="Q224" s="171"/>
      <c r="R224" s="169"/>
      <c r="S224" s="170"/>
      <c r="T224" s="171"/>
      <c r="U224" s="169"/>
      <c r="V224" s="170"/>
      <c r="W224" s="171"/>
      <c r="X224" s="129"/>
      <c r="Y224" s="129"/>
      <c r="Z224" s="129"/>
      <c r="AA224" s="129"/>
      <c r="AB224" s="129"/>
      <c r="AC224" s="129"/>
      <c r="AD224" s="129"/>
      <c r="AG224">
        <f t="shared" si="18"/>
        <v>0</v>
      </c>
      <c r="AH224">
        <f t="shared" si="19"/>
        <v>0</v>
      </c>
    </row>
    <row r="225" spans="3:34" ht="15" customHeight="1">
      <c r="C225" s="61" t="s">
        <v>5043</v>
      </c>
      <c r="D225" s="236" t="str">
        <f t="shared" si="17"/>
        <v/>
      </c>
      <c r="E225" s="238"/>
      <c r="F225" s="169"/>
      <c r="G225" s="170"/>
      <c r="H225" s="171"/>
      <c r="I225" s="169"/>
      <c r="J225" s="170"/>
      <c r="K225" s="171"/>
      <c r="L225" s="169"/>
      <c r="M225" s="170"/>
      <c r="N225" s="171"/>
      <c r="O225" s="169"/>
      <c r="P225" s="170"/>
      <c r="Q225" s="171"/>
      <c r="R225" s="169"/>
      <c r="S225" s="170"/>
      <c r="T225" s="171"/>
      <c r="U225" s="169"/>
      <c r="V225" s="170"/>
      <c r="W225" s="171"/>
      <c r="X225" s="129"/>
      <c r="Y225" s="129"/>
      <c r="Z225" s="129"/>
      <c r="AA225" s="129"/>
      <c r="AB225" s="129"/>
      <c r="AC225" s="129"/>
      <c r="AD225" s="129"/>
      <c r="AG225">
        <f t="shared" si="18"/>
        <v>0</v>
      </c>
      <c r="AH225">
        <f t="shared" si="19"/>
        <v>0</v>
      </c>
    </row>
    <row r="226" spans="3:34" ht="15" customHeight="1">
      <c r="C226" s="61" t="s">
        <v>5044</v>
      </c>
      <c r="D226" s="236" t="str">
        <f t="shared" si="17"/>
        <v/>
      </c>
      <c r="E226" s="238"/>
      <c r="F226" s="169"/>
      <c r="G226" s="170"/>
      <c r="H226" s="171"/>
      <c r="I226" s="169"/>
      <c r="J226" s="170"/>
      <c r="K226" s="171"/>
      <c r="L226" s="169"/>
      <c r="M226" s="170"/>
      <c r="N226" s="171"/>
      <c r="O226" s="169"/>
      <c r="P226" s="170"/>
      <c r="Q226" s="171"/>
      <c r="R226" s="169"/>
      <c r="S226" s="170"/>
      <c r="T226" s="171"/>
      <c r="U226" s="169"/>
      <c r="V226" s="170"/>
      <c r="W226" s="171"/>
      <c r="X226" s="129"/>
      <c r="Y226" s="129"/>
      <c r="Z226" s="129"/>
      <c r="AA226" s="129"/>
      <c r="AB226" s="129"/>
      <c r="AC226" s="129"/>
      <c r="AD226" s="129"/>
      <c r="AG226">
        <f t="shared" si="18"/>
        <v>0</v>
      </c>
      <c r="AH226">
        <f t="shared" si="19"/>
        <v>0</v>
      </c>
    </row>
    <row r="227" spans="3:34" ht="15" customHeight="1">
      <c r="C227" s="61" t="s">
        <v>5045</v>
      </c>
      <c r="D227" s="236" t="str">
        <f t="shared" si="17"/>
        <v/>
      </c>
      <c r="E227" s="238"/>
      <c r="F227" s="169"/>
      <c r="G227" s="170"/>
      <c r="H227" s="171"/>
      <c r="I227" s="169"/>
      <c r="J227" s="170"/>
      <c r="K227" s="171"/>
      <c r="L227" s="169"/>
      <c r="M227" s="170"/>
      <c r="N227" s="171"/>
      <c r="O227" s="169"/>
      <c r="P227" s="170"/>
      <c r="Q227" s="171"/>
      <c r="R227" s="169"/>
      <c r="S227" s="170"/>
      <c r="T227" s="171"/>
      <c r="U227" s="169"/>
      <c r="V227" s="170"/>
      <c r="W227" s="171"/>
      <c r="X227" s="129"/>
      <c r="Y227" s="129"/>
      <c r="Z227" s="129"/>
      <c r="AA227" s="129"/>
      <c r="AB227" s="129"/>
      <c r="AC227" s="129"/>
      <c r="AD227" s="129"/>
      <c r="AG227">
        <f t="shared" si="18"/>
        <v>0</v>
      </c>
      <c r="AH227">
        <f t="shared" si="19"/>
        <v>0</v>
      </c>
    </row>
    <row r="228" spans="3:34" ht="15" customHeight="1">
      <c r="C228" s="61" t="s">
        <v>5046</v>
      </c>
      <c r="D228" s="236" t="str">
        <f t="shared" ref="D228:D259" si="20">IF($D97="","",$D97)</f>
        <v/>
      </c>
      <c r="E228" s="238"/>
      <c r="F228" s="169"/>
      <c r="G228" s="170"/>
      <c r="H228" s="171"/>
      <c r="I228" s="169"/>
      <c r="J228" s="170"/>
      <c r="K228" s="171"/>
      <c r="L228" s="169"/>
      <c r="M228" s="170"/>
      <c r="N228" s="171"/>
      <c r="O228" s="169"/>
      <c r="P228" s="170"/>
      <c r="Q228" s="171"/>
      <c r="R228" s="169"/>
      <c r="S228" s="170"/>
      <c r="T228" s="171"/>
      <c r="U228" s="169"/>
      <c r="V228" s="170"/>
      <c r="W228" s="171"/>
      <c r="X228" s="129"/>
      <c r="Y228" s="129"/>
      <c r="Z228" s="129"/>
      <c r="AA228" s="129"/>
      <c r="AB228" s="129"/>
      <c r="AC228" s="129"/>
      <c r="AD228" s="129"/>
      <c r="AG228">
        <f t="shared" si="18"/>
        <v>0</v>
      </c>
      <c r="AH228">
        <f t="shared" si="19"/>
        <v>0</v>
      </c>
    </row>
    <row r="229" spans="3:34" ht="15" customHeight="1">
      <c r="C229" s="61" t="s">
        <v>5047</v>
      </c>
      <c r="D229" s="236" t="str">
        <f t="shared" si="20"/>
        <v/>
      </c>
      <c r="E229" s="238"/>
      <c r="F229" s="169"/>
      <c r="G229" s="170"/>
      <c r="H229" s="171"/>
      <c r="I229" s="169"/>
      <c r="J229" s="170"/>
      <c r="K229" s="171"/>
      <c r="L229" s="169"/>
      <c r="M229" s="170"/>
      <c r="N229" s="171"/>
      <c r="O229" s="169"/>
      <c r="P229" s="170"/>
      <c r="Q229" s="171"/>
      <c r="R229" s="169"/>
      <c r="S229" s="170"/>
      <c r="T229" s="171"/>
      <c r="U229" s="169"/>
      <c r="V229" s="170"/>
      <c r="W229" s="171"/>
      <c r="X229" s="129"/>
      <c r="Y229" s="129"/>
      <c r="Z229" s="129"/>
      <c r="AA229" s="129"/>
      <c r="AB229" s="129"/>
      <c r="AC229" s="129"/>
      <c r="AD229" s="129"/>
      <c r="AG229">
        <f t="shared" si="18"/>
        <v>0</v>
      </c>
      <c r="AH229">
        <f t="shared" si="19"/>
        <v>0</v>
      </c>
    </row>
    <row r="230" spans="3:34" ht="15" customHeight="1">
      <c r="C230" s="61" t="s">
        <v>5048</v>
      </c>
      <c r="D230" s="236" t="str">
        <f t="shared" si="20"/>
        <v/>
      </c>
      <c r="E230" s="238"/>
      <c r="F230" s="169"/>
      <c r="G230" s="170"/>
      <c r="H230" s="171"/>
      <c r="I230" s="169"/>
      <c r="J230" s="170"/>
      <c r="K230" s="171"/>
      <c r="L230" s="169"/>
      <c r="M230" s="170"/>
      <c r="N230" s="171"/>
      <c r="O230" s="169"/>
      <c r="P230" s="170"/>
      <c r="Q230" s="171"/>
      <c r="R230" s="169"/>
      <c r="S230" s="170"/>
      <c r="T230" s="171"/>
      <c r="U230" s="169"/>
      <c r="V230" s="170"/>
      <c r="W230" s="171"/>
      <c r="X230" s="129"/>
      <c r="Y230" s="129"/>
      <c r="Z230" s="129"/>
      <c r="AA230" s="129"/>
      <c r="AB230" s="129"/>
      <c r="AC230" s="129"/>
      <c r="AD230" s="129"/>
      <c r="AG230">
        <f t="shared" si="18"/>
        <v>0</v>
      </c>
      <c r="AH230">
        <f t="shared" si="19"/>
        <v>0</v>
      </c>
    </row>
    <row r="231" spans="3:34" ht="15" customHeight="1">
      <c r="C231" s="61" t="s">
        <v>5110</v>
      </c>
      <c r="D231" s="236" t="str">
        <f t="shared" si="20"/>
        <v/>
      </c>
      <c r="E231" s="238"/>
      <c r="F231" s="169"/>
      <c r="G231" s="170"/>
      <c r="H231" s="171"/>
      <c r="I231" s="169"/>
      <c r="J231" s="170"/>
      <c r="K231" s="171"/>
      <c r="L231" s="169"/>
      <c r="M231" s="170"/>
      <c r="N231" s="171"/>
      <c r="O231" s="169"/>
      <c r="P231" s="170"/>
      <c r="Q231" s="171"/>
      <c r="R231" s="169"/>
      <c r="S231" s="170"/>
      <c r="T231" s="171"/>
      <c r="U231" s="169"/>
      <c r="V231" s="170"/>
      <c r="W231" s="171"/>
      <c r="X231" s="129"/>
      <c r="Y231" s="129"/>
      <c r="Z231" s="129"/>
      <c r="AA231" s="129"/>
      <c r="AB231" s="129"/>
      <c r="AC231" s="129"/>
      <c r="AD231" s="129"/>
      <c r="AG231">
        <f t="shared" si="18"/>
        <v>0</v>
      </c>
      <c r="AH231">
        <f t="shared" si="19"/>
        <v>0</v>
      </c>
    </row>
    <row r="232" spans="3:34" ht="15" customHeight="1">
      <c r="C232" s="61" t="s">
        <v>5111</v>
      </c>
      <c r="D232" s="236" t="str">
        <f t="shared" si="20"/>
        <v/>
      </c>
      <c r="E232" s="238"/>
      <c r="F232" s="169"/>
      <c r="G232" s="170"/>
      <c r="H232" s="171"/>
      <c r="I232" s="169"/>
      <c r="J232" s="170"/>
      <c r="K232" s="171"/>
      <c r="L232" s="169"/>
      <c r="M232" s="170"/>
      <c r="N232" s="171"/>
      <c r="O232" s="169"/>
      <c r="P232" s="170"/>
      <c r="Q232" s="171"/>
      <c r="R232" s="169"/>
      <c r="S232" s="170"/>
      <c r="T232" s="171"/>
      <c r="U232" s="169"/>
      <c r="V232" s="170"/>
      <c r="W232" s="171"/>
      <c r="X232" s="129"/>
      <c r="Y232" s="129"/>
      <c r="Z232" s="129"/>
      <c r="AA232" s="129"/>
      <c r="AB232" s="129"/>
      <c r="AC232" s="129"/>
      <c r="AD232" s="129"/>
      <c r="AG232">
        <f t="shared" si="18"/>
        <v>0</v>
      </c>
      <c r="AH232">
        <f t="shared" si="19"/>
        <v>0</v>
      </c>
    </row>
    <row r="233" spans="3:34" ht="15" customHeight="1">
      <c r="C233" s="61" t="s">
        <v>5112</v>
      </c>
      <c r="D233" s="236" t="str">
        <f t="shared" si="20"/>
        <v/>
      </c>
      <c r="E233" s="238"/>
      <c r="F233" s="169"/>
      <c r="G233" s="170"/>
      <c r="H233" s="171"/>
      <c r="I233" s="169"/>
      <c r="J233" s="170"/>
      <c r="K233" s="171"/>
      <c r="L233" s="169"/>
      <c r="M233" s="170"/>
      <c r="N233" s="171"/>
      <c r="O233" s="169"/>
      <c r="P233" s="170"/>
      <c r="Q233" s="171"/>
      <c r="R233" s="169"/>
      <c r="S233" s="170"/>
      <c r="T233" s="171"/>
      <c r="U233" s="169"/>
      <c r="V233" s="170"/>
      <c r="W233" s="171"/>
      <c r="X233" s="129"/>
      <c r="Y233" s="129"/>
      <c r="Z233" s="129"/>
      <c r="AA233" s="129"/>
      <c r="AB233" s="129"/>
      <c r="AC233" s="129"/>
      <c r="AD233" s="129"/>
      <c r="AG233">
        <f t="shared" si="18"/>
        <v>0</v>
      </c>
      <c r="AH233">
        <f t="shared" si="19"/>
        <v>0</v>
      </c>
    </row>
    <row r="234" spans="3:34" ht="15" customHeight="1">
      <c r="C234" s="61" t="s">
        <v>5113</v>
      </c>
      <c r="D234" s="236" t="str">
        <f t="shared" si="20"/>
        <v/>
      </c>
      <c r="E234" s="238"/>
      <c r="F234" s="169"/>
      <c r="G234" s="170"/>
      <c r="H234" s="171"/>
      <c r="I234" s="169"/>
      <c r="J234" s="170"/>
      <c r="K234" s="171"/>
      <c r="L234" s="169"/>
      <c r="M234" s="170"/>
      <c r="N234" s="171"/>
      <c r="O234" s="169"/>
      <c r="P234" s="170"/>
      <c r="Q234" s="171"/>
      <c r="R234" s="169"/>
      <c r="S234" s="170"/>
      <c r="T234" s="171"/>
      <c r="U234" s="169"/>
      <c r="V234" s="170"/>
      <c r="W234" s="171"/>
      <c r="X234" s="129"/>
      <c r="Y234" s="129"/>
      <c r="Z234" s="129"/>
      <c r="AA234" s="129"/>
      <c r="AB234" s="129"/>
      <c r="AC234" s="129"/>
      <c r="AD234" s="129"/>
      <c r="AG234">
        <f t="shared" si="18"/>
        <v>0</v>
      </c>
      <c r="AH234">
        <f t="shared" si="19"/>
        <v>0</v>
      </c>
    </row>
    <row r="235" spans="3:34" ht="15" customHeight="1">
      <c r="C235" s="61" t="s">
        <v>5114</v>
      </c>
      <c r="D235" s="236" t="str">
        <f t="shared" si="20"/>
        <v/>
      </c>
      <c r="E235" s="238"/>
      <c r="F235" s="169"/>
      <c r="G235" s="170"/>
      <c r="H235" s="171"/>
      <c r="I235" s="169"/>
      <c r="J235" s="170"/>
      <c r="K235" s="171"/>
      <c r="L235" s="169"/>
      <c r="M235" s="170"/>
      <c r="N235" s="171"/>
      <c r="O235" s="169"/>
      <c r="P235" s="170"/>
      <c r="Q235" s="171"/>
      <c r="R235" s="169"/>
      <c r="S235" s="170"/>
      <c r="T235" s="171"/>
      <c r="U235" s="169"/>
      <c r="V235" s="170"/>
      <c r="W235" s="171"/>
      <c r="X235" s="129"/>
      <c r="Y235" s="129"/>
      <c r="Z235" s="129"/>
      <c r="AA235" s="129"/>
      <c r="AB235" s="129"/>
      <c r="AC235" s="129"/>
      <c r="AD235" s="129"/>
      <c r="AG235">
        <f t="shared" si="18"/>
        <v>0</v>
      </c>
      <c r="AH235">
        <f t="shared" si="19"/>
        <v>0</v>
      </c>
    </row>
    <row r="236" spans="3:34" ht="15" customHeight="1">
      <c r="C236" s="61" t="s">
        <v>5115</v>
      </c>
      <c r="D236" s="236" t="str">
        <f t="shared" si="20"/>
        <v/>
      </c>
      <c r="E236" s="238"/>
      <c r="F236" s="169"/>
      <c r="G236" s="170"/>
      <c r="H236" s="171"/>
      <c r="I236" s="169"/>
      <c r="J236" s="170"/>
      <c r="K236" s="171"/>
      <c r="L236" s="169"/>
      <c r="M236" s="170"/>
      <c r="N236" s="171"/>
      <c r="O236" s="169"/>
      <c r="P236" s="170"/>
      <c r="Q236" s="171"/>
      <c r="R236" s="169"/>
      <c r="S236" s="170"/>
      <c r="T236" s="171"/>
      <c r="U236" s="169"/>
      <c r="V236" s="170"/>
      <c r="W236" s="171"/>
      <c r="X236" s="129"/>
      <c r="Y236" s="129"/>
      <c r="Z236" s="129"/>
      <c r="AA236" s="129"/>
      <c r="AB236" s="129"/>
      <c r="AC236" s="129"/>
      <c r="AD236" s="129"/>
      <c r="AG236">
        <f t="shared" si="18"/>
        <v>0</v>
      </c>
      <c r="AH236">
        <f t="shared" si="19"/>
        <v>0</v>
      </c>
    </row>
    <row r="237" spans="3:34" ht="15" customHeight="1">
      <c r="C237" s="61" t="s">
        <v>5116</v>
      </c>
      <c r="D237" s="236" t="str">
        <f t="shared" si="20"/>
        <v/>
      </c>
      <c r="E237" s="238"/>
      <c r="F237" s="169"/>
      <c r="G237" s="170"/>
      <c r="H237" s="171"/>
      <c r="I237" s="169"/>
      <c r="J237" s="170"/>
      <c r="K237" s="171"/>
      <c r="L237" s="169"/>
      <c r="M237" s="170"/>
      <c r="N237" s="171"/>
      <c r="O237" s="169"/>
      <c r="P237" s="170"/>
      <c r="Q237" s="171"/>
      <c r="R237" s="169"/>
      <c r="S237" s="170"/>
      <c r="T237" s="171"/>
      <c r="U237" s="169"/>
      <c r="V237" s="170"/>
      <c r="W237" s="171"/>
      <c r="X237" s="129"/>
      <c r="Y237" s="129"/>
      <c r="Z237" s="129"/>
      <c r="AA237" s="129"/>
      <c r="AB237" s="129"/>
      <c r="AC237" s="129"/>
      <c r="AD237" s="129"/>
      <c r="AG237">
        <f t="shared" si="18"/>
        <v>0</v>
      </c>
      <c r="AH237">
        <f t="shared" si="19"/>
        <v>0</v>
      </c>
    </row>
    <row r="238" spans="3:34" ht="15" customHeight="1">
      <c r="C238" s="61" t="s">
        <v>5117</v>
      </c>
      <c r="D238" s="236" t="str">
        <f t="shared" si="20"/>
        <v/>
      </c>
      <c r="E238" s="238"/>
      <c r="F238" s="169"/>
      <c r="G238" s="170"/>
      <c r="H238" s="171"/>
      <c r="I238" s="169"/>
      <c r="J238" s="170"/>
      <c r="K238" s="171"/>
      <c r="L238" s="169"/>
      <c r="M238" s="170"/>
      <c r="N238" s="171"/>
      <c r="O238" s="169"/>
      <c r="P238" s="170"/>
      <c r="Q238" s="171"/>
      <c r="R238" s="169"/>
      <c r="S238" s="170"/>
      <c r="T238" s="171"/>
      <c r="U238" s="169"/>
      <c r="V238" s="170"/>
      <c r="W238" s="171"/>
      <c r="X238" s="129"/>
      <c r="Y238" s="129"/>
      <c r="Z238" s="129"/>
      <c r="AA238" s="129"/>
      <c r="AB238" s="129"/>
      <c r="AC238" s="129"/>
      <c r="AD238" s="129"/>
      <c r="AG238">
        <f t="shared" si="18"/>
        <v>0</v>
      </c>
      <c r="AH238">
        <f t="shared" si="19"/>
        <v>0</v>
      </c>
    </row>
    <row r="239" spans="3:34" ht="15" customHeight="1">
      <c r="C239" s="61" t="s">
        <v>5118</v>
      </c>
      <c r="D239" s="236" t="str">
        <f t="shared" si="20"/>
        <v/>
      </c>
      <c r="E239" s="238"/>
      <c r="F239" s="169"/>
      <c r="G239" s="170"/>
      <c r="H239" s="171"/>
      <c r="I239" s="169"/>
      <c r="J239" s="170"/>
      <c r="K239" s="171"/>
      <c r="L239" s="169"/>
      <c r="M239" s="170"/>
      <c r="N239" s="171"/>
      <c r="O239" s="169"/>
      <c r="P239" s="170"/>
      <c r="Q239" s="171"/>
      <c r="R239" s="169"/>
      <c r="S239" s="170"/>
      <c r="T239" s="171"/>
      <c r="U239" s="169"/>
      <c r="V239" s="170"/>
      <c r="W239" s="171"/>
      <c r="X239" s="129"/>
      <c r="Y239" s="129"/>
      <c r="Z239" s="129"/>
      <c r="AA239" s="129"/>
      <c r="AB239" s="129"/>
      <c r="AC239" s="129"/>
      <c r="AD239" s="129"/>
      <c r="AG239">
        <f t="shared" si="18"/>
        <v>0</v>
      </c>
      <c r="AH239">
        <f t="shared" si="19"/>
        <v>0</v>
      </c>
    </row>
    <row r="240" spans="3:34" ht="15" customHeight="1">
      <c r="C240" s="61" t="s">
        <v>5119</v>
      </c>
      <c r="D240" s="236" t="str">
        <f t="shared" si="20"/>
        <v/>
      </c>
      <c r="E240" s="238"/>
      <c r="F240" s="169"/>
      <c r="G240" s="170"/>
      <c r="H240" s="171"/>
      <c r="I240" s="169"/>
      <c r="J240" s="170"/>
      <c r="K240" s="171"/>
      <c r="L240" s="169"/>
      <c r="M240" s="170"/>
      <c r="N240" s="171"/>
      <c r="O240" s="169"/>
      <c r="P240" s="170"/>
      <c r="Q240" s="171"/>
      <c r="R240" s="169"/>
      <c r="S240" s="170"/>
      <c r="T240" s="171"/>
      <c r="U240" s="169"/>
      <c r="V240" s="170"/>
      <c r="W240" s="171"/>
      <c r="X240" s="129"/>
      <c r="Y240" s="129"/>
      <c r="Z240" s="129"/>
      <c r="AA240" s="129"/>
      <c r="AB240" s="129"/>
      <c r="AC240" s="129"/>
      <c r="AD240" s="129"/>
      <c r="AG240">
        <f t="shared" si="18"/>
        <v>0</v>
      </c>
      <c r="AH240">
        <f t="shared" si="19"/>
        <v>0</v>
      </c>
    </row>
    <row r="241" spans="2:34" ht="15" customHeight="1">
      <c r="C241" s="61" t="s">
        <v>5120</v>
      </c>
      <c r="D241" s="236" t="str">
        <f t="shared" si="20"/>
        <v/>
      </c>
      <c r="E241" s="238"/>
      <c r="F241" s="169"/>
      <c r="G241" s="170"/>
      <c r="H241" s="171"/>
      <c r="I241" s="169"/>
      <c r="J241" s="170"/>
      <c r="K241" s="171"/>
      <c r="L241" s="169"/>
      <c r="M241" s="170"/>
      <c r="N241" s="171"/>
      <c r="O241" s="169"/>
      <c r="P241" s="170"/>
      <c r="Q241" s="171"/>
      <c r="R241" s="169"/>
      <c r="S241" s="170"/>
      <c r="T241" s="171"/>
      <c r="U241" s="169"/>
      <c r="V241" s="170"/>
      <c r="W241" s="171"/>
      <c r="X241" s="129"/>
      <c r="Y241" s="129"/>
      <c r="Z241" s="129"/>
      <c r="AA241" s="129"/>
      <c r="AB241" s="129"/>
      <c r="AC241" s="129"/>
      <c r="AD241" s="129"/>
      <c r="AG241">
        <f t="shared" si="18"/>
        <v>0</v>
      </c>
      <c r="AH241">
        <f t="shared" si="19"/>
        <v>0</v>
      </c>
    </row>
    <row r="242" spans="2:34" ht="15" customHeight="1">
      <c r="C242" s="61" t="s">
        <v>5121</v>
      </c>
      <c r="D242" s="236" t="str">
        <f t="shared" si="20"/>
        <v/>
      </c>
      <c r="E242" s="238"/>
      <c r="F242" s="169"/>
      <c r="G242" s="170"/>
      <c r="H242" s="171"/>
      <c r="I242" s="169"/>
      <c r="J242" s="170"/>
      <c r="K242" s="171"/>
      <c r="L242" s="169"/>
      <c r="M242" s="170"/>
      <c r="N242" s="171"/>
      <c r="O242" s="169"/>
      <c r="P242" s="170"/>
      <c r="Q242" s="171"/>
      <c r="R242" s="169"/>
      <c r="S242" s="170"/>
      <c r="T242" s="171"/>
      <c r="U242" s="169"/>
      <c r="V242" s="170"/>
      <c r="W242" s="171"/>
      <c r="X242" s="129"/>
      <c r="Y242" s="129"/>
      <c r="Z242" s="129"/>
      <c r="AA242" s="129"/>
      <c r="AB242" s="129"/>
      <c r="AC242" s="129"/>
      <c r="AD242" s="129"/>
      <c r="AG242">
        <f t="shared" si="18"/>
        <v>0</v>
      </c>
      <c r="AH242">
        <f t="shared" si="19"/>
        <v>0</v>
      </c>
    </row>
    <row r="243" spans="2:34" ht="15" customHeight="1">
      <c r="C243" s="61" t="s">
        <v>5122</v>
      </c>
      <c r="D243" s="236" t="str">
        <f t="shared" si="20"/>
        <v/>
      </c>
      <c r="E243" s="238"/>
      <c r="F243" s="169"/>
      <c r="G243" s="170"/>
      <c r="H243" s="171"/>
      <c r="I243" s="169"/>
      <c r="J243" s="170"/>
      <c r="K243" s="171"/>
      <c r="L243" s="169"/>
      <c r="M243" s="170"/>
      <c r="N243" s="171"/>
      <c r="O243" s="169"/>
      <c r="P243" s="170"/>
      <c r="Q243" s="171"/>
      <c r="R243" s="169"/>
      <c r="S243" s="170"/>
      <c r="T243" s="171"/>
      <c r="U243" s="169"/>
      <c r="V243" s="170"/>
      <c r="W243" s="171"/>
      <c r="X243" s="129"/>
      <c r="Y243" s="129"/>
      <c r="Z243" s="129"/>
      <c r="AA243" s="129"/>
      <c r="AB243" s="129"/>
      <c r="AC243" s="129"/>
      <c r="AD243" s="129"/>
      <c r="AG243">
        <f t="shared" si="18"/>
        <v>0</v>
      </c>
      <c r="AH243">
        <f t="shared" si="19"/>
        <v>0</v>
      </c>
    </row>
    <row r="244" spans="2:34" ht="15" customHeight="1">
      <c r="C244" s="61" t="s">
        <v>5123</v>
      </c>
      <c r="D244" s="236" t="str">
        <f t="shared" si="20"/>
        <v/>
      </c>
      <c r="E244" s="238"/>
      <c r="F244" s="169"/>
      <c r="G244" s="170"/>
      <c r="H244" s="171"/>
      <c r="I244" s="169"/>
      <c r="J244" s="170"/>
      <c r="K244" s="171"/>
      <c r="L244" s="169"/>
      <c r="M244" s="170"/>
      <c r="N244" s="171"/>
      <c r="O244" s="169"/>
      <c r="P244" s="170"/>
      <c r="Q244" s="171"/>
      <c r="R244" s="169"/>
      <c r="S244" s="170"/>
      <c r="T244" s="171"/>
      <c r="U244" s="169"/>
      <c r="V244" s="170"/>
      <c r="W244" s="171"/>
      <c r="X244" s="129"/>
      <c r="Y244" s="129"/>
      <c r="Z244" s="129"/>
      <c r="AA244" s="129"/>
      <c r="AB244" s="129"/>
      <c r="AC244" s="129"/>
      <c r="AD244" s="129"/>
      <c r="AG244">
        <f t="shared" si="18"/>
        <v>0</v>
      </c>
      <c r="AH244">
        <f t="shared" si="19"/>
        <v>0</v>
      </c>
    </row>
    <row r="245" spans="2:34" ht="15" customHeight="1">
      <c r="C245" s="61" t="s">
        <v>5124</v>
      </c>
      <c r="D245" s="236" t="str">
        <f t="shared" si="20"/>
        <v/>
      </c>
      <c r="E245" s="238"/>
      <c r="F245" s="169"/>
      <c r="G245" s="170"/>
      <c r="H245" s="171"/>
      <c r="I245" s="169"/>
      <c r="J245" s="170"/>
      <c r="K245" s="171"/>
      <c r="L245" s="169"/>
      <c r="M245" s="170"/>
      <c r="N245" s="171"/>
      <c r="O245" s="169"/>
      <c r="P245" s="170"/>
      <c r="Q245" s="171"/>
      <c r="R245" s="169"/>
      <c r="S245" s="170"/>
      <c r="T245" s="171"/>
      <c r="U245" s="169"/>
      <c r="V245" s="170"/>
      <c r="W245" s="171"/>
      <c r="X245" s="129"/>
      <c r="Y245" s="129"/>
      <c r="Z245" s="129"/>
      <c r="AA245" s="129"/>
      <c r="AB245" s="129"/>
      <c r="AC245" s="129"/>
      <c r="AD245" s="129"/>
      <c r="AG245">
        <f t="shared" si="18"/>
        <v>0</v>
      </c>
      <c r="AH245">
        <f t="shared" si="19"/>
        <v>0</v>
      </c>
    </row>
    <row r="246" spans="2:34" ht="15" customHeight="1">
      <c r="AG246" s="136">
        <f t="shared" ref="AG246:AH246" si="21">SUM(AG196:AG245)</f>
        <v>0</v>
      </c>
      <c r="AH246" s="136">
        <f t="shared" si="21"/>
        <v>0</v>
      </c>
    </row>
    <row r="247" spans="2:34" ht="45" customHeight="1">
      <c r="C247" s="252" t="s">
        <v>5165</v>
      </c>
      <c r="D247" s="252"/>
      <c r="E247" s="252"/>
      <c r="F247" s="253"/>
      <c r="G247" s="169"/>
      <c r="H247" s="170"/>
      <c r="I247" s="170"/>
      <c r="J247" s="170"/>
      <c r="K247" s="170"/>
      <c r="L247" s="170"/>
      <c r="M247" s="170"/>
      <c r="N247" s="170"/>
      <c r="O247" s="170"/>
      <c r="P247" s="170"/>
      <c r="Q247" s="170"/>
      <c r="R247" s="170"/>
      <c r="S247" s="170"/>
      <c r="T247" s="170"/>
      <c r="U247" s="170"/>
      <c r="V247" s="170"/>
      <c r="W247" s="170"/>
      <c r="X247" s="170"/>
      <c r="Y247" s="170"/>
      <c r="Z247" s="170"/>
      <c r="AA247" s="170"/>
      <c r="AB247" s="170"/>
      <c r="AC247" s="170"/>
      <c r="AD247" s="171"/>
      <c r="AG247" s="131">
        <f>IF(OR(AND(COUNTIF($J$142:$L$191,12)&gt;0,G247=""),AND(COUNTIF($J$142:$L$191,12)=0,G247&lt;&gt;"")),1,0)</f>
        <v>0</v>
      </c>
    </row>
    <row r="248" spans="2:34" ht="15" customHeight="1">
      <c r="B248" s="291" t="str">
        <f>IF(AG247&gt;0,"Error: debe especificar la otra tipo de alojamiento de asistencia social.","")</f>
        <v/>
      </c>
      <c r="C248" s="291"/>
      <c r="D248" s="291"/>
      <c r="E248" s="291"/>
      <c r="F248" s="291"/>
      <c r="G248" s="291"/>
      <c r="H248" s="291"/>
      <c r="I248" s="291"/>
      <c r="J248" s="291"/>
      <c r="K248" s="291"/>
      <c r="L248" s="291"/>
      <c r="M248" s="291"/>
      <c r="N248" s="291"/>
      <c r="O248" s="291"/>
      <c r="P248" s="291"/>
      <c r="Q248" s="291"/>
      <c r="R248" s="291"/>
      <c r="S248" s="291"/>
      <c r="T248" s="291"/>
      <c r="U248" s="291"/>
      <c r="V248" s="291"/>
      <c r="W248" s="291"/>
      <c r="X248" s="291"/>
      <c r="Y248" s="291"/>
      <c r="Z248" s="291"/>
      <c r="AA248" s="291"/>
      <c r="AB248" s="291"/>
      <c r="AC248" s="291"/>
      <c r="AD248" s="291"/>
    </row>
    <row r="249" spans="2:34" ht="45" customHeight="1">
      <c r="C249" s="252" t="s">
        <v>5166</v>
      </c>
      <c r="D249" s="252"/>
      <c r="E249" s="252"/>
      <c r="F249" s="253"/>
      <c r="G249" s="169"/>
      <c r="H249" s="170"/>
      <c r="I249" s="170"/>
      <c r="J249" s="170"/>
      <c r="K249" s="170"/>
      <c r="L249" s="170"/>
      <c r="M249" s="170"/>
      <c r="N249" s="170"/>
      <c r="O249" s="170"/>
      <c r="P249" s="170"/>
      <c r="Q249" s="170"/>
      <c r="R249" s="170"/>
      <c r="S249" s="170"/>
      <c r="T249" s="170"/>
      <c r="U249" s="170"/>
      <c r="V249" s="170"/>
      <c r="W249" s="170"/>
      <c r="X249" s="170"/>
      <c r="Y249" s="170"/>
      <c r="Z249" s="170"/>
      <c r="AA249" s="170"/>
      <c r="AB249" s="170"/>
      <c r="AC249" s="170"/>
      <c r="AD249" s="171"/>
      <c r="AG249" s="131">
        <f>IF(OR(AND(COUNTIF($AC$196:$AC$245,"X")&gt;0,G249=""),AND(COUNTIF($AC$196:$AC$245,"X")=0,G249&lt;&gt;"")),1,0)</f>
        <v>0</v>
      </c>
    </row>
    <row r="250" spans="2:34" ht="15" customHeight="1">
      <c r="B250" s="291" t="str">
        <f>IF(AG249&gt;0,"Error: debe especificar la otra tipo de Institución.","")</f>
        <v/>
      </c>
      <c r="C250" s="291"/>
      <c r="D250" s="291"/>
      <c r="E250" s="291"/>
      <c r="F250" s="291"/>
      <c r="G250" s="291"/>
      <c r="H250" s="291"/>
      <c r="I250" s="291"/>
      <c r="J250" s="291"/>
      <c r="K250" s="291"/>
      <c r="L250" s="291"/>
      <c r="M250" s="291"/>
      <c r="N250" s="291"/>
      <c r="O250" s="291"/>
      <c r="P250" s="291"/>
      <c r="Q250" s="291"/>
      <c r="R250" s="291"/>
      <c r="S250" s="291"/>
      <c r="T250" s="291"/>
      <c r="U250" s="291"/>
      <c r="V250" s="291"/>
      <c r="W250" s="291"/>
      <c r="X250" s="291"/>
      <c r="Y250" s="291"/>
      <c r="Z250" s="291"/>
      <c r="AA250" s="291"/>
      <c r="AB250" s="291"/>
      <c r="AC250" s="291"/>
      <c r="AD250" s="291"/>
    </row>
    <row r="251" spans="2:34" ht="15" customHeight="1">
      <c r="C251" s="165" t="s">
        <v>5167</v>
      </c>
      <c r="D251" s="166"/>
      <c r="E251" s="166"/>
      <c r="F251" s="166"/>
      <c r="G251" s="166"/>
      <c r="H251" s="166"/>
      <c r="I251" s="166"/>
      <c r="J251" s="166"/>
      <c r="K251" s="166"/>
      <c r="L251" s="166"/>
      <c r="M251" s="166"/>
      <c r="N251" s="166"/>
      <c r="O251" s="167"/>
      <c r="P251" s="64"/>
      <c r="Q251" s="165" t="s">
        <v>5168</v>
      </c>
      <c r="R251" s="166"/>
      <c r="S251" s="166"/>
      <c r="T251" s="166"/>
      <c r="U251" s="166"/>
      <c r="V251" s="166"/>
      <c r="W251" s="166"/>
      <c r="X251" s="166"/>
      <c r="Y251" s="166"/>
      <c r="Z251" s="166"/>
      <c r="AA251" s="166"/>
      <c r="AB251" s="166"/>
      <c r="AC251" s="166"/>
      <c r="AD251" s="167"/>
    </row>
    <row r="252" spans="2:34" ht="24" customHeight="1">
      <c r="C252" s="61" t="s">
        <v>5006</v>
      </c>
      <c r="D252" s="239" t="s">
        <v>5169</v>
      </c>
      <c r="E252" s="240"/>
      <c r="F252" s="240"/>
      <c r="G252" s="240"/>
      <c r="H252" s="240"/>
      <c r="I252" s="240"/>
      <c r="J252" s="240"/>
      <c r="K252" s="240"/>
      <c r="L252" s="240"/>
      <c r="M252" s="240"/>
      <c r="N252" s="240"/>
      <c r="O252" s="241"/>
      <c r="P252" s="13"/>
      <c r="Q252" s="62" t="s">
        <v>5006</v>
      </c>
      <c r="R252" s="236" t="s">
        <v>5170</v>
      </c>
      <c r="S252" s="237"/>
      <c r="T252" s="237"/>
      <c r="U252" s="237"/>
      <c r="V252" s="237"/>
      <c r="W252" s="237"/>
      <c r="X252" s="237"/>
      <c r="Y252" s="237"/>
      <c r="Z252" s="237"/>
      <c r="AA252" s="237"/>
      <c r="AB252" s="237"/>
      <c r="AC252" s="237"/>
      <c r="AD252" s="238"/>
    </row>
    <row r="253" spans="2:34" ht="24" customHeight="1">
      <c r="C253" s="61" t="s">
        <v>5007</v>
      </c>
      <c r="D253" s="239" t="s">
        <v>5171</v>
      </c>
      <c r="E253" s="240"/>
      <c r="F253" s="240"/>
      <c r="G253" s="240"/>
      <c r="H253" s="240"/>
      <c r="I253" s="240"/>
      <c r="J253" s="240"/>
      <c r="K253" s="240"/>
      <c r="L253" s="240"/>
      <c r="M253" s="240"/>
      <c r="N253" s="240"/>
      <c r="O253" s="241"/>
      <c r="P253" s="13"/>
      <c r="Q253" s="62" t="s">
        <v>5007</v>
      </c>
      <c r="R253" s="236" t="s">
        <v>5172</v>
      </c>
      <c r="S253" s="237"/>
      <c r="T253" s="237"/>
      <c r="U253" s="237"/>
      <c r="V253" s="237"/>
      <c r="W253" s="237"/>
      <c r="X253" s="237"/>
      <c r="Y253" s="237"/>
      <c r="Z253" s="237"/>
      <c r="AA253" s="237"/>
      <c r="AB253" s="237"/>
      <c r="AC253" s="237"/>
      <c r="AD253" s="238"/>
    </row>
    <row r="254" spans="2:34" ht="24" customHeight="1">
      <c r="C254" s="61" t="s">
        <v>5009</v>
      </c>
      <c r="D254" s="239" t="s">
        <v>5173</v>
      </c>
      <c r="E254" s="240"/>
      <c r="F254" s="240"/>
      <c r="G254" s="240"/>
      <c r="H254" s="240"/>
      <c r="I254" s="240"/>
      <c r="J254" s="240"/>
      <c r="K254" s="240"/>
      <c r="L254" s="240"/>
      <c r="M254" s="240"/>
      <c r="N254" s="240"/>
      <c r="O254" s="241"/>
      <c r="P254" s="13"/>
      <c r="Q254" s="62" t="s">
        <v>5009</v>
      </c>
      <c r="R254" s="236" t="s">
        <v>5174</v>
      </c>
      <c r="S254" s="237"/>
      <c r="T254" s="237"/>
      <c r="U254" s="237"/>
      <c r="V254" s="237"/>
      <c r="W254" s="237"/>
      <c r="X254" s="237"/>
      <c r="Y254" s="237"/>
      <c r="Z254" s="237"/>
      <c r="AA254" s="237"/>
      <c r="AB254" s="237"/>
      <c r="AC254" s="237"/>
      <c r="AD254" s="238"/>
    </row>
    <row r="255" spans="2:34" ht="15" customHeight="1">
      <c r="C255" s="61" t="s">
        <v>5010</v>
      </c>
      <c r="D255" s="239" t="s">
        <v>5175</v>
      </c>
      <c r="E255" s="240"/>
      <c r="F255" s="240"/>
      <c r="G255" s="240"/>
      <c r="H255" s="240"/>
      <c r="I255" s="240"/>
      <c r="J255" s="240"/>
      <c r="K255" s="240"/>
      <c r="L255" s="240"/>
      <c r="M255" s="240"/>
      <c r="N255" s="240"/>
      <c r="O255" s="241"/>
      <c r="P255" s="13"/>
      <c r="Q255" s="62" t="s">
        <v>5010</v>
      </c>
      <c r="R255" s="236" t="s">
        <v>5176</v>
      </c>
      <c r="S255" s="237"/>
      <c r="T255" s="237"/>
      <c r="U255" s="237"/>
      <c r="V255" s="237"/>
      <c r="W255" s="237"/>
      <c r="X255" s="237"/>
      <c r="Y255" s="237"/>
      <c r="Z255" s="237"/>
      <c r="AA255" s="237"/>
      <c r="AB255" s="237"/>
      <c r="AC255" s="237"/>
      <c r="AD255" s="238"/>
    </row>
    <row r="256" spans="2:34" ht="15" customHeight="1">
      <c r="C256" s="61" t="s">
        <v>5012</v>
      </c>
      <c r="D256" s="239" t="s">
        <v>5177</v>
      </c>
      <c r="E256" s="240"/>
      <c r="F256" s="240"/>
      <c r="G256" s="240"/>
      <c r="H256" s="240"/>
      <c r="I256" s="240"/>
      <c r="J256" s="240"/>
      <c r="K256" s="240"/>
      <c r="L256" s="240"/>
      <c r="M256" s="240"/>
      <c r="N256" s="240"/>
      <c r="O256" s="241"/>
      <c r="P256" s="13"/>
      <c r="Q256" s="63" t="s">
        <v>5020</v>
      </c>
      <c r="R256" s="236" t="s">
        <v>392</v>
      </c>
      <c r="S256" s="237"/>
      <c r="T256" s="237"/>
      <c r="U256" s="237"/>
      <c r="V256" s="237"/>
      <c r="W256" s="237"/>
      <c r="X256" s="237"/>
      <c r="Y256" s="237"/>
      <c r="Z256" s="237"/>
      <c r="AA256" s="237"/>
      <c r="AB256" s="237"/>
      <c r="AC256" s="237"/>
      <c r="AD256" s="238"/>
    </row>
    <row r="257" spans="1:31" ht="15" customHeight="1">
      <c r="C257" s="61" t="s">
        <v>5014</v>
      </c>
      <c r="D257" s="239" t="s">
        <v>5178</v>
      </c>
      <c r="E257" s="240"/>
      <c r="F257" s="240"/>
      <c r="G257" s="240"/>
      <c r="H257" s="240"/>
      <c r="I257" s="240"/>
      <c r="J257" s="240"/>
      <c r="K257" s="240"/>
      <c r="L257" s="240"/>
      <c r="M257" s="240"/>
      <c r="N257" s="240"/>
      <c r="O257" s="241"/>
      <c r="P257" s="13"/>
      <c r="Q257" s="13"/>
      <c r="R257" s="13"/>
      <c r="S257" s="13"/>
      <c r="T257" s="13"/>
      <c r="U257" s="13"/>
      <c r="V257" s="13"/>
      <c r="W257" s="13"/>
      <c r="X257" s="13"/>
      <c r="Y257" s="13"/>
      <c r="Z257" s="13"/>
      <c r="AA257" s="13"/>
      <c r="AB257" s="13"/>
      <c r="AC257" s="13"/>
      <c r="AD257" s="13"/>
    </row>
    <row r="258" spans="1:31" ht="15" customHeight="1">
      <c r="C258" s="61" t="s">
        <v>5016</v>
      </c>
      <c r="D258" s="239" t="s">
        <v>5179</v>
      </c>
      <c r="E258" s="240"/>
      <c r="F258" s="240"/>
      <c r="G258" s="240"/>
      <c r="H258" s="240"/>
      <c r="I258" s="240"/>
      <c r="J258" s="240"/>
      <c r="K258" s="240"/>
      <c r="L258" s="240"/>
      <c r="M258" s="240"/>
      <c r="N258" s="240"/>
      <c r="O258" s="241"/>
      <c r="P258" s="13"/>
      <c r="Q258" s="165" t="s">
        <v>5180</v>
      </c>
      <c r="R258" s="166"/>
      <c r="S258" s="166"/>
      <c r="T258" s="166"/>
      <c r="U258" s="166"/>
      <c r="V258" s="166"/>
      <c r="W258" s="166"/>
      <c r="X258" s="166"/>
      <c r="Y258" s="166"/>
      <c r="Z258" s="166"/>
      <c r="AA258" s="166"/>
      <c r="AB258" s="166"/>
      <c r="AC258" s="166"/>
      <c r="AD258" s="167"/>
    </row>
    <row r="259" spans="1:31" ht="24" customHeight="1">
      <c r="C259" s="61" t="s">
        <v>5018</v>
      </c>
      <c r="D259" s="239" t="s">
        <v>5181</v>
      </c>
      <c r="E259" s="240"/>
      <c r="F259" s="240"/>
      <c r="G259" s="240"/>
      <c r="H259" s="240"/>
      <c r="I259" s="240"/>
      <c r="J259" s="240"/>
      <c r="K259" s="240"/>
      <c r="L259" s="240"/>
      <c r="M259" s="240"/>
      <c r="N259" s="240"/>
      <c r="O259" s="241"/>
      <c r="P259" s="13"/>
      <c r="Q259" s="61" t="s">
        <v>5006</v>
      </c>
      <c r="R259" s="236" t="s">
        <v>5182</v>
      </c>
      <c r="S259" s="237"/>
      <c r="T259" s="237"/>
      <c r="U259" s="237"/>
      <c r="V259" s="237"/>
      <c r="W259" s="237"/>
      <c r="X259" s="237"/>
      <c r="Y259" s="237"/>
      <c r="Z259" s="237"/>
      <c r="AA259" s="237"/>
      <c r="AB259" s="237"/>
      <c r="AC259" s="237"/>
      <c r="AD259" s="238"/>
    </row>
    <row r="260" spans="1:31" ht="24" customHeight="1">
      <c r="C260" s="122" t="s">
        <v>5020</v>
      </c>
      <c r="D260" s="239" t="s">
        <v>5183</v>
      </c>
      <c r="E260" s="240"/>
      <c r="F260" s="240"/>
      <c r="G260" s="240"/>
      <c r="H260" s="240"/>
      <c r="I260" s="240"/>
      <c r="J260" s="240"/>
      <c r="K260" s="240"/>
      <c r="L260" s="240"/>
      <c r="M260" s="240"/>
      <c r="N260" s="240"/>
      <c r="O260" s="241"/>
      <c r="P260" s="13"/>
      <c r="Q260" s="61" t="s">
        <v>5007</v>
      </c>
      <c r="R260" s="236" t="s">
        <v>5184</v>
      </c>
      <c r="S260" s="237"/>
      <c r="T260" s="237"/>
      <c r="U260" s="237"/>
      <c r="V260" s="237"/>
      <c r="W260" s="237"/>
      <c r="X260" s="237"/>
      <c r="Y260" s="237"/>
      <c r="Z260" s="237"/>
      <c r="AA260" s="237"/>
      <c r="AB260" s="237"/>
      <c r="AC260" s="237"/>
      <c r="AD260" s="238"/>
    </row>
    <row r="261" spans="1:31" ht="36" customHeight="1">
      <c r="C261" s="122" t="s">
        <v>5022</v>
      </c>
      <c r="D261" s="239" t="s">
        <v>5185</v>
      </c>
      <c r="E261" s="240"/>
      <c r="F261" s="240"/>
      <c r="G261" s="240"/>
      <c r="H261" s="240"/>
      <c r="I261" s="240"/>
      <c r="J261" s="240"/>
      <c r="K261" s="240"/>
      <c r="L261" s="240"/>
      <c r="M261" s="240"/>
      <c r="N261" s="240"/>
      <c r="O261" s="241"/>
      <c r="P261" s="13"/>
      <c r="Q261" s="61" t="s">
        <v>5009</v>
      </c>
      <c r="R261" s="236" t="s">
        <v>5186</v>
      </c>
      <c r="S261" s="237"/>
      <c r="T261" s="237"/>
      <c r="U261" s="237"/>
      <c r="V261" s="237"/>
      <c r="W261" s="237"/>
      <c r="X261" s="237"/>
      <c r="Y261" s="237"/>
      <c r="Z261" s="237"/>
      <c r="AA261" s="237"/>
      <c r="AB261" s="237"/>
      <c r="AC261" s="237"/>
      <c r="AD261" s="238"/>
    </row>
    <row r="262" spans="1:31" ht="24" customHeight="1">
      <c r="C262" s="122" t="s">
        <v>5024</v>
      </c>
      <c r="D262" s="245" t="s">
        <v>5187</v>
      </c>
      <c r="E262" s="245"/>
      <c r="F262" s="245"/>
      <c r="G262" s="245"/>
      <c r="H262" s="245"/>
      <c r="I262" s="245"/>
      <c r="J262" s="245"/>
      <c r="K262" s="245"/>
      <c r="L262" s="245"/>
      <c r="M262" s="245"/>
      <c r="N262" s="245"/>
      <c r="O262" s="245"/>
      <c r="P262" s="13"/>
      <c r="Q262" s="61" t="s">
        <v>5010</v>
      </c>
      <c r="R262" s="236" t="s">
        <v>5188</v>
      </c>
      <c r="S262" s="237"/>
      <c r="T262" s="237"/>
      <c r="U262" s="237"/>
      <c r="V262" s="237"/>
      <c r="W262" s="237"/>
      <c r="X262" s="237"/>
      <c r="Y262" s="237"/>
      <c r="Z262" s="237"/>
      <c r="AA262" s="237"/>
      <c r="AB262" s="237"/>
      <c r="AC262" s="237"/>
      <c r="AD262" s="238"/>
    </row>
    <row r="263" spans="1:31" ht="24" customHeight="1">
      <c r="C263" s="122" t="s">
        <v>5025</v>
      </c>
      <c r="D263" s="245" t="s">
        <v>5189</v>
      </c>
      <c r="E263" s="245"/>
      <c r="F263" s="245"/>
      <c r="G263" s="245"/>
      <c r="H263" s="245"/>
      <c r="I263" s="245"/>
      <c r="J263" s="245"/>
      <c r="K263" s="245"/>
      <c r="L263" s="245"/>
      <c r="M263" s="245"/>
      <c r="N263" s="245"/>
      <c r="O263" s="245"/>
      <c r="P263" s="13"/>
      <c r="Q263" s="61" t="s">
        <v>5012</v>
      </c>
      <c r="R263" s="243" t="s">
        <v>5190</v>
      </c>
      <c r="S263" s="243"/>
      <c r="T263" s="243"/>
      <c r="U263" s="243"/>
      <c r="V263" s="243"/>
      <c r="W263" s="243"/>
      <c r="X263" s="243"/>
      <c r="Y263" s="243"/>
      <c r="Z263" s="243"/>
      <c r="AA263" s="243"/>
      <c r="AB263" s="243"/>
      <c r="AC263" s="243"/>
      <c r="AD263" s="243"/>
    </row>
    <row r="264" spans="1:31" ht="15" customHeight="1">
      <c r="C264" s="119"/>
      <c r="D264" s="119"/>
      <c r="E264" s="119"/>
      <c r="F264" s="119"/>
      <c r="G264" s="119"/>
      <c r="H264" s="119"/>
      <c r="I264" s="119"/>
      <c r="J264" s="119"/>
      <c r="K264" s="119"/>
      <c r="L264" s="119"/>
      <c r="M264" s="119"/>
      <c r="N264" s="119"/>
      <c r="O264" s="119"/>
      <c r="P264" s="13"/>
      <c r="Q264" s="61" t="s">
        <v>5014</v>
      </c>
      <c r="R264" s="243" t="s">
        <v>5191</v>
      </c>
      <c r="S264" s="243"/>
      <c r="T264" s="243"/>
      <c r="U264" s="243"/>
      <c r="V264" s="243"/>
      <c r="W264" s="243"/>
      <c r="X264" s="243"/>
      <c r="Y264" s="243"/>
      <c r="Z264" s="243"/>
      <c r="AA264" s="243"/>
      <c r="AB264" s="243"/>
      <c r="AC264" s="243"/>
      <c r="AD264" s="243"/>
    </row>
    <row r="265" spans="1:31" ht="15" customHeight="1">
      <c r="C265" s="6"/>
      <c r="D265" s="65"/>
      <c r="E265" s="65"/>
      <c r="F265" s="65"/>
      <c r="G265" s="65"/>
      <c r="H265" s="65"/>
      <c r="I265" s="65"/>
      <c r="J265" s="65"/>
      <c r="K265" s="65"/>
      <c r="L265" s="65"/>
      <c r="M265" s="65"/>
      <c r="N265" s="65"/>
      <c r="O265" s="65"/>
      <c r="P265" s="13"/>
      <c r="Q265" s="61" t="s">
        <v>5020</v>
      </c>
      <c r="R265" s="243" t="s">
        <v>392</v>
      </c>
      <c r="S265" s="243"/>
      <c r="T265" s="243"/>
      <c r="U265" s="243"/>
      <c r="V265" s="243"/>
      <c r="W265" s="243"/>
      <c r="X265" s="243"/>
      <c r="Y265" s="243"/>
      <c r="Z265" s="243"/>
      <c r="AA265" s="243"/>
      <c r="AB265" s="243"/>
      <c r="AC265" s="243"/>
      <c r="AD265" s="243"/>
    </row>
    <row r="266" spans="1:31" ht="15" customHeight="1"/>
    <row r="267" spans="1:31" ht="24" customHeight="1">
      <c r="A267" s="24"/>
      <c r="B267" s="2"/>
      <c r="C267" s="191" t="s">
        <v>5088</v>
      </c>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
    </row>
    <row r="268" spans="1:31" ht="60" customHeight="1">
      <c r="C268" s="244"/>
      <c r="D268" s="244"/>
      <c r="E268" s="244"/>
      <c r="F268" s="244"/>
      <c r="G268" s="244"/>
      <c r="H268" s="244"/>
      <c r="I268" s="244"/>
      <c r="J268" s="244"/>
      <c r="K268" s="244"/>
      <c r="L268" s="244"/>
      <c r="M268" s="244"/>
      <c r="N268" s="244"/>
      <c r="O268" s="244"/>
      <c r="P268" s="244"/>
      <c r="Q268" s="244"/>
      <c r="R268" s="244"/>
      <c r="S268" s="244"/>
      <c r="T268" s="244"/>
      <c r="U268" s="244"/>
      <c r="V268" s="244"/>
      <c r="W268" s="244"/>
      <c r="X268" s="244"/>
      <c r="Y268" s="244"/>
      <c r="Z268" s="244"/>
      <c r="AA268" s="244"/>
      <c r="AB268" s="244"/>
      <c r="AC268" s="244"/>
      <c r="AD268" s="244"/>
    </row>
    <row r="269" spans="1:31" ht="15" customHeight="1">
      <c r="B269" s="291" t="str">
        <f>IF(SUM(AL192)&gt;0,"Error: el número telefónico de contacto debe contener 10 dígitos.","")</f>
        <v/>
      </c>
      <c r="C269" s="291"/>
      <c r="D269" s="291"/>
      <c r="E269" s="291"/>
      <c r="F269" s="291"/>
      <c r="G269" s="291"/>
      <c r="H269" s="291"/>
      <c r="I269" s="291"/>
      <c r="J269" s="291"/>
      <c r="K269" s="291"/>
      <c r="L269" s="291"/>
      <c r="M269" s="291"/>
      <c r="N269" s="291"/>
      <c r="O269" s="291"/>
      <c r="P269" s="291"/>
      <c r="Q269" s="291"/>
      <c r="R269" s="291"/>
      <c r="S269" s="291"/>
      <c r="T269" s="291"/>
      <c r="U269" s="291"/>
      <c r="V269" s="291"/>
      <c r="W269" s="291"/>
      <c r="X269" s="291"/>
      <c r="Y269" s="291"/>
      <c r="Z269" s="291"/>
      <c r="AA269" s="291"/>
      <c r="AB269" s="291"/>
      <c r="AC269" s="291"/>
      <c r="AD269" s="291"/>
    </row>
    <row r="270" spans="1:31" ht="15" customHeight="1">
      <c r="B270" s="291" t="str">
        <f>IF(SUM(AM192)&gt;0,"Error: el correo electrónico no es valido.","")</f>
        <v/>
      </c>
      <c r="C270" s="291"/>
      <c r="D270" s="291"/>
      <c r="E270" s="291"/>
      <c r="F270" s="291"/>
      <c r="G270" s="291"/>
      <c r="H270" s="291"/>
      <c r="I270" s="291"/>
      <c r="J270" s="291"/>
      <c r="K270" s="291"/>
      <c r="L270" s="291"/>
      <c r="M270" s="291"/>
      <c r="N270" s="291"/>
      <c r="O270" s="291"/>
      <c r="P270" s="291"/>
      <c r="Q270" s="291"/>
      <c r="R270" s="291"/>
      <c r="S270" s="291"/>
      <c r="T270" s="291"/>
      <c r="U270" s="291"/>
      <c r="V270" s="291"/>
      <c r="W270" s="291"/>
      <c r="X270" s="291"/>
      <c r="Y270" s="291"/>
      <c r="Z270" s="291"/>
      <c r="AA270" s="291"/>
      <c r="AB270" s="291"/>
      <c r="AC270" s="291"/>
      <c r="AD270" s="291"/>
    </row>
    <row r="271" spans="1:31" ht="15" customHeight="1">
      <c r="B271" s="291" t="str">
        <f>IF(SUM(AI192)&gt;0,"Error:el registro del código 11 en la columna Tipo de alojamiento omite registros de la tabla 1 y 2 (3er instrucción.).","")</f>
        <v/>
      </c>
      <c r="C271" s="291"/>
      <c r="D271" s="291"/>
      <c r="E271" s="291"/>
      <c r="F271" s="291"/>
      <c r="G271" s="291"/>
      <c r="H271" s="291"/>
      <c r="I271" s="291"/>
      <c r="J271" s="291"/>
      <c r="K271" s="291"/>
      <c r="L271" s="291"/>
      <c r="M271" s="291"/>
      <c r="N271" s="291"/>
      <c r="O271" s="291"/>
      <c r="P271" s="291"/>
      <c r="Q271" s="291"/>
      <c r="R271" s="291"/>
      <c r="S271" s="291"/>
      <c r="T271" s="291"/>
      <c r="U271" s="291"/>
      <c r="V271" s="291"/>
      <c r="W271" s="291"/>
      <c r="X271" s="291"/>
      <c r="Y271" s="291"/>
      <c r="Z271" s="291"/>
      <c r="AA271" s="291"/>
      <c r="AB271" s="291"/>
      <c r="AC271" s="291"/>
      <c r="AD271" s="291"/>
    </row>
    <row r="272" spans="1:31" ht="15" customHeight="1">
      <c r="B272" s="291" t="str">
        <f>IF(SUM(AH246)&gt;0,"Error: el código 2 o 9 en la columna Recibío algún apoyo para su funcionamiento.., anula el registro de la columna Tipo de institución.","")</f>
        <v/>
      </c>
      <c r="C272" s="291"/>
      <c r="D272" s="291"/>
      <c r="E272" s="291"/>
      <c r="F272" s="291"/>
      <c r="G272" s="291"/>
      <c r="H272" s="291"/>
      <c r="I272" s="291"/>
      <c r="J272" s="291"/>
      <c r="K272" s="291"/>
      <c r="L272" s="291"/>
      <c r="M272" s="291"/>
      <c r="N272" s="291"/>
      <c r="O272" s="291"/>
      <c r="P272" s="291"/>
      <c r="Q272" s="291"/>
      <c r="R272" s="291"/>
      <c r="S272" s="291"/>
      <c r="T272" s="291"/>
      <c r="U272" s="291"/>
      <c r="V272" s="291"/>
      <c r="W272" s="291"/>
      <c r="X272" s="291"/>
      <c r="Y272" s="291"/>
      <c r="Z272" s="291"/>
      <c r="AA272" s="291"/>
      <c r="AB272" s="291"/>
      <c r="AC272" s="291"/>
      <c r="AD272" s="291"/>
    </row>
    <row r="273" spans="1:60" ht="15" customHeight="1">
      <c r="B273" s="291" t="str">
        <f>IF(SUM(AG246)&gt;0,"Error: el código 9 en la columna Tipo de institución omite el registro en el resto de las instituciones.","")</f>
        <v/>
      </c>
      <c r="C273" s="291"/>
      <c r="D273" s="291"/>
      <c r="E273" s="291"/>
      <c r="F273" s="291"/>
      <c r="G273" s="291"/>
      <c r="H273" s="291"/>
      <c r="I273" s="291"/>
      <c r="J273" s="291"/>
      <c r="K273" s="291"/>
      <c r="L273" s="291"/>
      <c r="M273" s="291"/>
      <c r="N273" s="291"/>
      <c r="O273" s="291"/>
      <c r="P273" s="291"/>
      <c r="Q273" s="291"/>
      <c r="R273" s="291"/>
      <c r="S273" s="291"/>
      <c r="T273" s="291"/>
      <c r="U273" s="291"/>
      <c r="V273" s="291"/>
      <c r="W273" s="291"/>
      <c r="X273" s="291"/>
      <c r="Y273" s="291"/>
      <c r="Z273" s="291"/>
      <c r="AA273" s="291"/>
      <c r="AB273" s="291"/>
      <c r="AC273" s="291"/>
      <c r="AD273" s="291"/>
    </row>
    <row r="274" spans="1:60" ht="15" customHeight="1">
      <c r="B274" s="266" t="str">
        <f>IF(AJ140=0,"","Error: debe completar toda la información requerida.")</f>
        <v/>
      </c>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c r="AA274" s="266"/>
      <c r="AB274" s="266"/>
      <c r="AC274" s="266"/>
      <c r="AD274" s="266"/>
    </row>
    <row r="275" spans="1:60" ht="36" customHeight="1">
      <c r="A275" s="56" t="s">
        <v>5192</v>
      </c>
      <c r="B275" s="250" t="s">
        <v>5193</v>
      </c>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spans="1:60" ht="36" customHeight="1">
      <c r="A276" s="116"/>
      <c r="B276" s="39"/>
      <c r="C276" s="251" t="s">
        <v>5194</v>
      </c>
      <c r="D276" s="251"/>
      <c r="E276" s="251"/>
      <c r="F276" s="251"/>
      <c r="G276" s="251"/>
      <c r="H276" s="251"/>
      <c r="I276" s="251"/>
      <c r="J276" s="251"/>
      <c r="K276" s="251"/>
      <c r="L276" s="251"/>
      <c r="M276" s="251"/>
      <c r="N276" s="251"/>
      <c r="O276" s="251"/>
      <c r="P276" s="251"/>
      <c r="Q276" s="251"/>
      <c r="R276" s="251"/>
      <c r="S276" s="251"/>
      <c r="T276" s="251"/>
      <c r="U276" s="251"/>
      <c r="V276" s="251"/>
      <c r="W276" s="251"/>
      <c r="X276" s="251"/>
      <c r="Y276" s="251"/>
      <c r="Z276" s="251"/>
      <c r="AA276" s="251"/>
      <c r="AB276" s="251"/>
      <c r="AC276" s="251"/>
      <c r="AD276" s="251"/>
    </row>
    <row r="277" spans="1:60" ht="15" customHeight="1"/>
    <row r="278" spans="1:60" ht="48" customHeight="1">
      <c r="C278" s="227" t="s">
        <v>5102</v>
      </c>
      <c r="D278" s="228"/>
      <c r="E278" s="228"/>
      <c r="F278" s="228"/>
      <c r="G278" s="228"/>
      <c r="H278" s="228"/>
      <c r="I278" s="228"/>
      <c r="J278" s="228"/>
      <c r="K278" s="228"/>
      <c r="L278" s="228"/>
      <c r="M278" s="228"/>
      <c r="N278" s="228"/>
      <c r="O278" s="228"/>
      <c r="P278" s="228"/>
      <c r="Q278" s="228"/>
      <c r="R278" s="229"/>
      <c r="S278" s="165" t="s">
        <v>5195</v>
      </c>
      <c r="T278" s="166"/>
      <c r="U278" s="166"/>
      <c r="V278" s="166"/>
      <c r="W278" s="166"/>
      <c r="X278" s="166"/>
      <c r="Y278" s="166"/>
      <c r="Z278" s="166"/>
      <c r="AA278" s="167"/>
      <c r="AB278" s="249" t="s">
        <v>5196</v>
      </c>
      <c r="AC278" s="249"/>
      <c r="AD278" s="249"/>
      <c r="AG278" t="s">
        <v>5082</v>
      </c>
      <c r="AH278" t="s">
        <v>5083</v>
      </c>
      <c r="AI278" t="s">
        <v>5084</v>
      </c>
      <c r="AJ278" t="s">
        <v>5197</v>
      </c>
    </row>
    <row r="279" spans="1:60" ht="24" customHeight="1">
      <c r="C279" s="230"/>
      <c r="D279" s="231"/>
      <c r="E279" s="231"/>
      <c r="F279" s="231"/>
      <c r="G279" s="231"/>
      <c r="H279" s="231"/>
      <c r="I279" s="231"/>
      <c r="J279" s="231"/>
      <c r="K279" s="231"/>
      <c r="L279" s="231"/>
      <c r="M279" s="231"/>
      <c r="N279" s="231"/>
      <c r="O279" s="231"/>
      <c r="P279" s="231"/>
      <c r="Q279" s="231"/>
      <c r="R279" s="232"/>
      <c r="S279" s="225" t="s">
        <v>5198</v>
      </c>
      <c r="T279" s="226" t="s">
        <v>5199</v>
      </c>
      <c r="U279" s="226" t="s">
        <v>5200</v>
      </c>
      <c r="V279" s="172" t="s">
        <v>5201</v>
      </c>
      <c r="W279" s="172"/>
      <c r="X279" s="172"/>
      <c r="Y279" s="172" t="s">
        <v>5202</v>
      </c>
      <c r="Z279" s="172"/>
      <c r="AA279" s="172"/>
      <c r="AB279" s="225" t="s">
        <v>5198</v>
      </c>
      <c r="AC279" s="226" t="s">
        <v>5199</v>
      </c>
      <c r="AD279" s="226" t="s">
        <v>5200</v>
      </c>
      <c r="AG279">
        <f>COUNTBLANK(S281:AD330)</f>
        <v>600</v>
      </c>
      <c r="AH279">
        <v>600</v>
      </c>
      <c r="AI279" s="78">
        <f>IF(SUM(AG281:AG330)=0,AG279,1)</f>
        <v>600</v>
      </c>
      <c r="AJ279" s="131">
        <f>IF(OR(AG279=AH279, AG279=AI279 ), 0, 1)</f>
        <v>0</v>
      </c>
      <c r="AK279" t="s">
        <v>5203</v>
      </c>
    </row>
    <row r="280" spans="1:60" ht="48" customHeight="1">
      <c r="C280" s="233"/>
      <c r="D280" s="234"/>
      <c r="E280" s="234"/>
      <c r="F280" s="234"/>
      <c r="G280" s="234"/>
      <c r="H280" s="234"/>
      <c r="I280" s="234"/>
      <c r="J280" s="234"/>
      <c r="K280" s="234"/>
      <c r="L280" s="234"/>
      <c r="M280" s="234"/>
      <c r="N280" s="234"/>
      <c r="O280" s="234"/>
      <c r="P280" s="234"/>
      <c r="Q280" s="234"/>
      <c r="R280" s="235"/>
      <c r="S280" s="225"/>
      <c r="T280" s="226"/>
      <c r="U280" s="226"/>
      <c r="V280" s="69" t="s">
        <v>5204</v>
      </c>
      <c r="W280" s="70" t="s">
        <v>5205</v>
      </c>
      <c r="X280" s="70" t="s">
        <v>5206</v>
      </c>
      <c r="Y280" s="69" t="s">
        <v>5204</v>
      </c>
      <c r="Z280" s="70" t="s">
        <v>5205</v>
      </c>
      <c r="AA280" s="70" t="s">
        <v>5206</v>
      </c>
      <c r="AB280" s="225"/>
      <c r="AC280" s="226"/>
      <c r="AD280" s="226"/>
      <c r="AG280" t="s">
        <v>5082</v>
      </c>
      <c r="AK280" s="78" t="s">
        <v>5207</v>
      </c>
      <c r="AL280" s="78" t="s">
        <v>5208</v>
      </c>
      <c r="AM280" s="78" t="s">
        <v>5209</v>
      </c>
      <c r="AN280" s="78" t="s">
        <v>5141</v>
      </c>
      <c r="AO280" s="78" t="s">
        <v>5207</v>
      </c>
      <c r="AP280" s="78" t="s">
        <v>5208</v>
      </c>
      <c r="AQ280" s="78" t="s">
        <v>5209</v>
      </c>
      <c r="AR280" s="78" t="s">
        <v>5141</v>
      </c>
      <c r="AS280" s="78" t="s">
        <v>5207</v>
      </c>
      <c r="AT280" s="78" t="s">
        <v>5208</v>
      </c>
      <c r="AU280" s="78" t="s">
        <v>5209</v>
      </c>
      <c r="AV280" s="78" t="s">
        <v>5141</v>
      </c>
      <c r="AW280" s="78" t="s">
        <v>5207</v>
      </c>
      <c r="AX280" s="78" t="s">
        <v>5208</v>
      </c>
      <c r="AY280" s="78" t="s">
        <v>5209</v>
      </c>
      <c r="AZ280" s="78" t="s">
        <v>5141</v>
      </c>
      <c r="BA280" s="78" t="s">
        <v>5207</v>
      </c>
      <c r="BB280" s="78" t="s">
        <v>5208</v>
      </c>
      <c r="BC280" s="78" t="s">
        <v>5209</v>
      </c>
      <c r="BD280" s="78" t="s">
        <v>5141</v>
      </c>
      <c r="BE280" s="78" t="s">
        <v>5207</v>
      </c>
      <c r="BF280" s="78" t="s">
        <v>5208</v>
      </c>
      <c r="BG280" s="78" t="s">
        <v>5209</v>
      </c>
      <c r="BH280" s="78" t="s">
        <v>5141</v>
      </c>
    </row>
    <row r="281" spans="1:60" ht="15" customHeight="1">
      <c r="C281" s="61" t="s">
        <v>5006</v>
      </c>
      <c r="D281" s="221" t="str">
        <f t="shared" ref="D281:D312" si="22">IF($D65="","",$D65)</f>
        <v/>
      </c>
      <c r="E281" s="222"/>
      <c r="F281" s="222"/>
      <c r="G281" s="222"/>
      <c r="H281" s="222"/>
      <c r="I281" s="222"/>
      <c r="J281" s="222"/>
      <c r="K281" s="222"/>
      <c r="L281" s="222"/>
      <c r="M281" s="222"/>
      <c r="N281" s="222"/>
      <c r="O281" s="222"/>
      <c r="P281" s="222"/>
      <c r="Q281" s="222"/>
      <c r="R281" s="223"/>
      <c r="S281" s="130"/>
      <c r="T281" s="130"/>
      <c r="U281" s="130"/>
      <c r="V281" s="130"/>
      <c r="W281" s="130"/>
      <c r="X281" s="130"/>
      <c r="Y281" s="130"/>
      <c r="Z281" s="130"/>
      <c r="AA281" s="130"/>
      <c r="AB281" s="130"/>
      <c r="AC281" s="130"/>
      <c r="AD281" s="130"/>
      <c r="AG281">
        <f>IF($AG$279=$AH$279,0,IF(OR(
AND(OR($S65=2,$S65=9),COUNTBLANK(S281:AD281)=12),
AND(D281="",COUNTBLANK(S281:AD281)=12),
AND(D281&lt;&gt;"",COUNTBLANK(S281:AD281)=0)),0,1))</f>
        <v>0</v>
      </c>
      <c r="AK281" s="78">
        <f>S281</f>
        <v>0</v>
      </c>
      <c r="AL281" s="78">
        <f>COUNTIF(T281:U281,"NS")</f>
        <v>0</v>
      </c>
      <c r="AM281" s="78">
        <f>SUM(T281:U281)</f>
        <v>0</v>
      </c>
      <c r="AN281" s="137">
        <f>IF($AG$279=$AH$279,0,IF(OR(AND(AK281=0,AL281&gt;0),AND(AK281="ns",AM281&gt;0),AND(AK281="ns",AL281=0,AM281=0)),1,IF(OR(AND(AK281&gt;0,AL281=2),AND(AK281="ns",AL281=2),AND(AK281="ns",AM281=0,AL281&gt;0),AK281=AM281),0,1)))</f>
        <v>0</v>
      </c>
      <c r="AO281" s="78">
        <f>T281</f>
        <v>0</v>
      </c>
      <c r="AP281" s="78">
        <f>SUM(COUNTIF(Z281,"NS"),COUNTIF(W281,"NS"))</f>
        <v>0</v>
      </c>
      <c r="AQ281" s="78">
        <f>SUM(W281,Z281)</f>
        <v>0</v>
      </c>
      <c r="AR281" s="137">
        <f>IF($AG$279=$AH$279,0,IF(OR(AND(AO281=0,AP281&gt;0),AND(AO281="ns",AQ281&gt;0),AND(AO281="ns",AP281=0,AQ281=0)),1,IF(OR(AND(AO281&gt;0,AP281=2),AND(AO281="ns",AP281=2),AND(AO281="ns",AQ281=0,AP281&gt;0),AO281=AQ281),0,1)))</f>
        <v>0</v>
      </c>
      <c r="AS281" s="78">
        <f>U281</f>
        <v>0</v>
      </c>
      <c r="AT281" s="78">
        <f>SUM(COUNTIF(X281,"NS"),COUNTIF(AA281,"NS"))</f>
        <v>0</v>
      </c>
      <c r="AU281" s="78">
        <f>SUM(AA281,X281)</f>
        <v>0</v>
      </c>
      <c r="AV281" s="137">
        <f>IF($AG$279=$AH$279,0,IF(OR(AND(AS281=0,AT281&gt;0),AND(AS281="ns",AU281&gt;0),AND(AS281="ns",AT281=0,AU281=0)),1,IF(OR(AND(AS281&gt;0,AT281=2),AND(AS281="ns",AT281=2),AND(AS281="ns",AU281=0,AT281&gt;0),AS281=AU281),0,1)))</f>
        <v>0</v>
      </c>
      <c r="AW281" s="78">
        <f>V281</f>
        <v>0</v>
      </c>
      <c r="AX281" s="78">
        <f>COUNTIF(W281:X281,"NS")</f>
        <v>0</v>
      </c>
      <c r="AY281" s="78">
        <f>SUM(W281:X281)</f>
        <v>0</v>
      </c>
      <c r="AZ281" s="137">
        <f>IF($AG$279=$AH$279,0,IF(OR(AND(AW281=0,AX281&gt;0),AND(AW281="ns",AY281&gt;0),AND(AW281="ns",AX281=0,AY281=0)),1,IF(OR(AND(AW281&gt;0,AX281=2),AND(AW281="ns",AX281=2),AND(AW281="ns",AY281=0,AX281&gt;0),AW281=AY281),0,1)))</f>
        <v>0</v>
      </c>
      <c r="BA281" s="78">
        <f>Y281</f>
        <v>0</v>
      </c>
      <c r="BB281" s="78">
        <f>COUNTIF(Z281:AA281,"NS")</f>
        <v>0</v>
      </c>
      <c r="BC281" s="78">
        <f>SUM(Z281:AA281)</f>
        <v>0</v>
      </c>
      <c r="BD281" s="137">
        <f>IF($AG$279=$AH$279,0,IF(OR(AND(BA281=0,BB281&gt;0),AND(BA281="ns",BC281&gt;0),AND(BA281="ns",BB281=0,BC281=0)),1,IF(OR(AND(BA281&gt;0,BB281=2),AND(BA281="ns",BB281=2),AND(BA281="ns",BC281=0,BB281&gt;0),BA281=BC281),0,1)))</f>
        <v>0</v>
      </c>
      <c r="BE281" s="78">
        <f>AB281</f>
        <v>0</v>
      </c>
      <c r="BF281" s="78">
        <f>COUNTIF(AC281:AD281,"NS")</f>
        <v>0</v>
      </c>
      <c r="BG281" s="78">
        <f>SUM(AC281:AD281)</f>
        <v>0</v>
      </c>
      <c r="BH281" s="137">
        <f>IF($AG$279=$AH$279,0,IF(OR(AND(BE281=0,BF281&gt;0),AND(BE281="ns",BG281&gt;0),AND(BE281="ns",BF281=0,BG281=0)),1,IF(OR(AND(BE281&gt;0,BF281=2),AND(BE281="ns",BF281=2),AND(BE281="ns",BG281=0,BF281&gt;0),BE281=BG281),0,1)))</f>
        <v>0</v>
      </c>
    </row>
    <row r="282" spans="1:60" ht="15" customHeight="1">
      <c r="C282" s="61" t="s">
        <v>5007</v>
      </c>
      <c r="D282" s="221" t="str">
        <f t="shared" si="22"/>
        <v/>
      </c>
      <c r="E282" s="222"/>
      <c r="F282" s="222"/>
      <c r="G282" s="222"/>
      <c r="H282" s="222"/>
      <c r="I282" s="222"/>
      <c r="J282" s="222"/>
      <c r="K282" s="222"/>
      <c r="L282" s="222"/>
      <c r="M282" s="222"/>
      <c r="N282" s="222"/>
      <c r="O282" s="222"/>
      <c r="P282" s="222"/>
      <c r="Q282" s="222"/>
      <c r="R282" s="223"/>
      <c r="S282" s="130"/>
      <c r="T282" s="130"/>
      <c r="U282" s="130"/>
      <c r="V282" s="130"/>
      <c r="W282" s="130"/>
      <c r="X282" s="130"/>
      <c r="Y282" s="130"/>
      <c r="Z282" s="130"/>
      <c r="AA282" s="130"/>
      <c r="AB282" s="130"/>
      <c r="AC282" s="130"/>
      <c r="AD282" s="130"/>
      <c r="AG282">
        <f>IF($AG$279=$AH$279,0,IF(OR(
AND(OR($S66=2,$S66=9),COUNTBLANK(S282:AD282)=12),
AND(D282="",COUNTBLANK(S282:AD282)=12),
AND(D282&lt;&gt;"",COUNTBLANK(S282:AD282)=0)),0,1))</f>
        <v>0</v>
      </c>
      <c r="AK282" s="78">
        <f t="shared" ref="AK282:AK330" si="23">S282</f>
        <v>0</v>
      </c>
      <c r="AL282" s="78">
        <f t="shared" ref="AL282:AL330" si="24">COUNTIF(T282:U282,"NS")</f>
        <v>0</v>
      </c>
      <c r="AM282" s="78">
        <f t="shared" ref="AM282:AM330" si="25">SUM(T282:U282)</f>
        <v>0</v>
      </c>
      <c r="AN282" s="137">
        <f t="shared" ref="AN282:AN330" si="26">IF($AG$279=$AH$279,0,IF(OR(AND(AK282=0,AL282&gt;0),AND(AK282="ns",AM282&gt;0),AND(AK282="ns",AL282=0,AM282=0)),1,IF(OR(AND(AK282&gt;0,AL282=2),AND(AK282="ns",AL282=2),AND(AK282="ns",AM282=0,AL282&gt;0),AK282=AM282),0,1)))</f>
        <v>0</v>
      </c>
      <c r="AO282" s="78">
        <f t="shared" ref="AO282:AO330" si="27">T282</f>
        <v>0</v>
      </c>
      <c r="AP282" s="78">
        <f t="shared" ref="AP282:AP330" si="28">SUM(COUNTIF(Z282,"NS"),COUNTIF(W282,"NS"))</f>
        <v>0</v>
      </c>
      <c r="AQ282" s="78">
        <f t="shared" ref="AQ282:AQ330" si="29">SUM(W282,Z282)</f>
        <v>0</v>
      </c>
      <c r="AR282" s="137">
        <f t="shared" ref="AR282:AR330" si="30">IF($AG$279=$AH$279,0,IF(OR(AND(AO282=0,AP282&gt;0),AND(AO282="ns",AQ282&gt;0),AND(AO282="ns",AP282=0,AQ282=0)),1,IF(OR(AND(AO282&gt;0,AP282=2),AND(AO282="ns",AP282=2),AND(AO282="ns",AQ282=0,AP282&gt;0),AO282=AQ282),0,1)))</f>
        <v>0</v>
      </c>
      <c r="AS282" s="78">
        <f t="shared" ref="AS282:AS330" si="31">U282</f>
        <v>0</v>
      </c>
      <c r="AT282" s="78">
        <f t="shared" ref="AT282:AT330" si="32">SUM(COUNTIF(X282,"NS"),COUNTIF(AA282,"NS"))</f>
        <v>0</v>
      </c>
      <c r="AU282" s="78">
        <f t="shared" ref="AU282:AU330" si="33">SUM(AA282,X282)</f>
        <v>0</v>
      </c>
      <c r="AV282" s="137">
        <f t="shared" ref="AV282:AV330" si="34">IF($AG$279=$AH$279,0,IF(OR(AND(AS282=0,AT282&gt;0),AND(AS282="ns",AU282&gt;0),AND(AS282="ns",AT282=0,AU282=0)),1,IF(OR(AND(AS282&gt;0,AT282=2),AND(AS282="ns",AT282=2),AND(AS282="ns",AU282=0,AT282&gt;0),AS282=AU282),0,1)))</f>
        <v>0</v>
      </c>
      <c r="AW282" s="78">
        <f t="shared" ref="AW282:AW330" si="35">V282</f>
        <v>0</v>
      </c>
      <c r="AX282" s="78">
        <f t="shared" ref="AX282:AX330" si="36">COUNTIF(W282:X282,"NS")</f>
        <v>0</v>
      </c>
      <c r="AY282" s="78">
        <f t="shared" ref="AY282:AY330" si="37">SUM(W282:X282)</f>
        <v>0</v>
      </c>
      <c r="AZ282" s="137">
        <f t="shared" ref="AZ282:AZ330" si="38">IF($AG$279=$AH$279,0,IF(OR(AND(AW282=0,AX282&gt;0),AND(AW282="ns",AY282&gt;0),AND(AW282="ns",AX282=0,AY282=0)),1,IF(OR(AND(AW282&gt;0,AX282=2),AND(AW282="ns",AX282=2),AND(AW282="ns",AY282=0,AX282&gt;0),AW282=AY282),0,1)))</f>
        <v>0</v>
      </c>
      <c r="BA282" s="78">
        <f t="shared" ref="BA282:BA330" si="39">Y282</f>
        <v>0</v>
      </c>
      <c r="BB282" s="78">
        <f t="shared" ref="BB282:BB330" si="40">COUNTIF(Z282:AA282,"NS")</f>
        <v>0</v>
      </c>
      <c r="BC282" s="78">
        <f t="shared" ref="BC282:BC330" si="41">SUM(Z282:AA282)</f>
        <v>0</v>
      </c>
      <c r="BD282" s="137">
        <f t="shared" ref="BD282:BD330" si="42">IF($AG$279=$AH$279,0,IF(OR(AND(BA282=0,BB282&gt;0),AND(BA282="ns",BC282&gt;0),AND(BA282="ns",BB282=0,BC282=0)),1,IF(OR(AND(BA282&gt;0,BB282=2),AND(BA282="ns",BB282=2),AND(BA282="ns",BC282=0,BB282&gt;0),BA282=BC282),0,1)))</f>
        <v>0</v>
      </c>
      <c r="BE282" s="78">
        <f t="shared" ref="BE282:BE330" si="43">AB282</f>
        <v>0</v>
      </c>
      <c r="BF282" s="78">
        <f t="shared" ref="BF282:BF330" si="44">COUNTIF(AC282:AD282,"NS")</f>
        <v>0</v>
      </c>
      <c r="BG282" s="78">
        <f t="shared" ref="BG282:BG330" si="45">SUM(AC282:AD282)</f>
        <v>0</v>
      </c>
      <c r="BH282" s="137">
        <f t="shared" ref="BH282:BH330" si="46">IF($AG$279=$AH$279,0,IF(OR(AND(BE282=0,BF282&gt;0),AND(BE282="ns",BG282&gt;0),AND(BE282="ns",BF282=0,BG282=0)),1,IF(OR(AND(BE282&gt;0,BF282=2),AND(BE282="ns",BF282=2),AND(BE282="ns",BG282=0,BF282&gt;0),BE282=BG282),0,1)))</f>
        <v>0</v>
      </c>
    </row>
    <row r="283" spans="1:60" ht="15" customHeight="1">
      <c r="C283" s="61" t="s">
        <v>5009</v>
      </c>
      <c r="D283" s="221" t="str">
        <f t="shared" si="22"/>
        <v/>
      </c>
      <c r="E283" s="222"/>
      <c r="F283" s="222"/>
      <c r="G283" s="222"/>
      <c r="H283" s="222"/>
      <c r="I283" s="222"/>
      <c r="J283" s="222"/>
      <c r="K283" s="222"/>
      <c r="L283" s="222"/>
      <c r="M283" s="222"/>
      <c r="N283" s="222"/>
      <c r="O283" s="222"/>
      <c r="P283" s="222"/>
      <c r="Q283" s="222"/>
      <c r="R283" s="223"/>
      <c r="S283" s="130"/>
      <c r="T283" s="130"/>
      <c r="U283" s="130"/>
      <c r="V283" s="130"/>
      <c r="W283" s="130"/>
      <c r="X283" s="130"/>
      <c r="Y283" s="130"/>
      <c r="Z283" s="130"/>
      <c r="AA283" s="130"/>
      <c r="AB283" s="130"/>
      <c r="AC283" s="130"/>
      <c r="AD283" s="130"/>
      <c r="AG283">
        <f t="shared" ref="AG283:AG330" si="47">IF($AG$279=$AH$279,0,IF(OR(
AND(OR($S67=2,$S67=9),COUNTBLANK(S283:AD283)=12),
AND(D283="",COUNTBLANK(S283:AD283)=12),
AND(D283&lt;&gt;"",COUNTBLANK(S283:AD283)=0)),0,1))</f>
        <v>0</v>
      </c>
      <c r="AK283" s="78">
        <f t="shared" si="23"/>
        <v>0</v>
      </c>
      <c r="AL283" s="78">
        <f t="shared" si="24"/>
        <v>0</v>
      </c>
      <c r="AM283" s="78">
        <f t="shared" si="25"/>
        <v>0</v>
      </c>
      <c r="AN283" s="137">
        <f t="shared" si="26"/>
        <v>0</v>
      </c>
      <c r="AO283" s="78">
        <f t="shared" si="27"/>
        <v>0</v>
      </c>
      <c r="AP283" s="78">
        <f t="shared" si="28"/>
        <v>0</v>
      </c>
      <c r="AQ283" s="78">
        <f t="shared" si="29"/>
        <v>0</v>
      </c>
      <c r="AR283" s="137">
        <f t="shared" si="30"/>
        <v>0</v>
      </c>
      <c r="AS283" s="78">
        <f t="shared" si="31"/>
        <v>0</v>
      </c>
      <c r="AT283" s="78">
        <f t="shared" si="32"/>
        <v>0</v>
      </c>
      <c r="AU283" s="78">
        <f t="shared" si="33"/>
        <v>0</v>
      </c>
      <c r="AV283" s="137">
        <f t="shared" si="34"/>
        <v>0</v>
      </c>
      <c r="AW283" s="78">
        <f t="shared" si="35"/>
        <v>0</v>
      </c>
      <c r="AX283" s="78">
        <f t="shared" si="36"/>
        <v>0</v>
      </c>
      <c r="AY283" s="78">
        <f t="shared" si="37"/>
        <v>0</v>
      </c>
      <c r="AZ283" s="137">
        <f t="shared" si="38"/>
        <v>0</v>
      </c>
      <c r="BA283" s="78">
        <f t="shared" si="39"/>
        <v>0</v>
      </c>
      <c r="BB283" s="78">
        <f t="shared" si="40"/>
        <v>0</v>
      </c>
      <c r="BC283" s="78">
        <f t="shared" si="41"/>
        <v>0</v>
      </c>
      <c r="BD283" s="137">
        <f t="shared" si="42"/>
        <v>0</v>
      </c>
      <c r="BE283" s="78">
        <f t="shared" si="43"/>
        <v>0</v>
      </c>
      <c r="BF283" s="78">
        <f t="shared" si="44"/>
        <v>0</v>
      </c>
      <c r="BG283" s="78">
        <f t="shared" si="45"/>
        <v>0</v>
      </c>
      <c r="BH283" s="137">
        <f t="shared" si="46"/>
        <v>0</v>
      </c>
    </row>
    <row r="284" spans="1:60" ht="15" customHeight="1">
      <c r="C284" s="61" t="s">
        <v>5010</v>
      </c>
      <c r="D284" s="221" t="str">
        <f t="shared" si="22"/>
        <v/>
      </c>
      <c r="E284" s="222"/>
      <c r="F284" s="222"/>
      <c r="G284" s="222"/>
      <c r="H284" s="222"/>
      <c r="I284" s="222"/>
      <c r="J284" s="222"/>
      <c r="K284" s="222"/>
      <c r="L284" s="222"/>
      <c r="M284" s="222"/>
      <c r="N284" s="222"/>
      <c r="O284" s="222"/>
      <c r="P284" s="222"/>
      <c r="Q284" s="222"/>
      <c r="R284" s="223"/>
      <c r="S284" s="130"/>
      <c r="T284" s="130"/>
      <c r="U284" s="130"/>
      <c r="V284" s="130"/>
      <c r="W284" s="130"/>
      <c r="X284" s="130"/>
      <c r="Y284" s="130"/>
      <c r="Z284" s="130"/>
      <c r="AA284" s="130"/>
      <c r="AB284" s="130"/>
      <c r="AC284" s="130"/>
      <c r="AD284" s="130"/>
      <c r="AG284">
        <f t="shared" si="47"/>
        <v>0</v>
      </c>
      <c r="AK284" s="78">
        <f t="shared" si="23"/>
        <v>0</v>
      </c>
      <c r="AL284" s="78">
        <f t="shared" si="24"/>
        <v>0</v>
      </c>
      <c r="AM284" s="78">
        <f t="shared" si="25"/>
        <v>0</v>
      </c>
      <c r="AN284" s="137">
        <f t="shared" si="26"/>
        <v>0</v>
      </c>
      <c r="AO284" s="78">
        <f t="shared" si="27"/>
        <v>0</v>
      </c>
      <c r="AP284" s="78">
        <f t="shared" si="28"/>
        <v>0</v>
      </c>
      <c r="AQ284" s="78">
        <f t="shared" si="29"/>
        <v>0</v>
      </c>
      <c r="AR284" s="137">
        <f t="shared" si="30"/>
        <v>0</v>
      </c>
      <c r="AS284" s="78">
        <f t="shared" si="31"/>
        <v>0</v>
      </c>
      <c r="AT284" s="78">
        <f t="shared" si="32"/>
        <v>0</v>
      </c>
      <c r="AU284" s="78">
        <f t="shared" si="33"/>
        <v>0</v>
      </c>
      <c r="AV284" s="137">
        <f t="shared" si="34"/>
        <v>0</v>
      </c>
      <c r="AW284" s="78">
        <f t="shared" si="35"/>
        <v>0</v>
      </c>
      <c r="AX284" s="78">
        <f t="shared" si="36"/>
        <v>0</v>
      </c>
      <c r="AY284" s="78">
        <f t="shared" si="37"/>
        <v>0</v>
      </c>
      <c r="AZ284" s="137">
        <f t="shared" si="38"/>
        <v>0</v>
      </c>
      <c r="BA284" s="78">
        <f t="shared" si="39"/>
        <v>0</v>
      </c>
      <c r="BB284" s="78">
        <f t="shared" si="40"/>
        <v>0</v>
      </c>
      <c r="BC284" s="78">
        <f t="shared" si="41"/>
        <v>0</v>
      </c>
      <c r="BD284" s="137">
        <f t="shared" si="42"/>
        <v>0</v>
      </c>
      <c r="BE284" s="78">
        <f t="shared" si="43"/>
        <v>0</v>
      </c>
      <c r="BF284" s="78">
        <f t="shared" si="44"/>
        <v>0</v>
      </c>
      <c r="BG284" s="78">
        <f t="shared" si="45"/>
        <v>0</v>
      </c>
      <c r="BH284" s="137">
        <f t="shared" si="46"/>
        <v>0</v>
      </c>
    </row>
    <row r="285" spans="1:60" ht="15" customHeight="1">
      <c r="C285" s="61" t="s">
        <v>5012</v>
      </c>
      <c r="D285" s="221" t="str">
        <f t="shared" si="22"/>
        <v/>
      </c>
      <c r="E285" s="222"/>
      <c r="F285" s="222"/>
      <c r="G285" s="222"/>
      <c r="H285" s="222"/>
      <c r="I285" s="222"/>
      <c r="J285" s="222"/>
      <c r="K285" s="222"/>
      <c r="L285" s="222"/>
      <c r="M285" s="222"/>
      <c r="N285" s="222"/>
      <c r="O285" s="222"/>
      <c r="P285" s="222"/>
      <c r="Q285" s="222"/>
      <c r="R285" s="223"/>
      <c r="S285" s="130"/>
      <c r="T285" s="130"/>
      <c r="U285" s="130"/>
      <c r="V285" s="130"/>
      <c r="W285" s="130"/>
      <c r="X285" s="130"/>
      <c r="Y285" s="130"/>
      <c r="Z285" s="130"/>
      <c r="AA285" s="130"/>
      <c r="AB285" s="130"/>
      <c r="AC285" s="130"/>
      <c r="AD285" s="130"/>
      <c r="AG285">
        <f t="shared" si="47"/>
        <v>0</v>
      </c>
      <c r="AK285" s="78">
        <f t="shared" si="23"/>
        <v>0</v>
      </c>
      <c r="AL285" s="78">
        <f t="shared" si="24"/>
        <v>0</v>
      </c>
      <c r="AM285" s="78">
        <f t="shared" si="25"/>
        <v>0</v>
      </c>
      <c r="AN285" s="137">
        <f t="shared" si="26"/>
        <v>0</v>
      </c>
      <c r="AO285" s="78">
        <f t="shared" si="27"/>
        <v>0</v>
      </c>
      <c r="AP285" s="78">
        <f t="shared" si="28"/>
        <v>0</v>
      </c>
      <c r="AQ285" s="78">
        <f t="shared" si="29"/>
        <v>0</v>
      </c>
      <c r="AR285" s="137">
        <f t="shared" si="30"/>
        <v>0</v>
      </c>
      <c r="AS285" s="78">
        <f t="shared" si="31"/>
        <v>0</v>
      </c>
      <c r="AT285" s="78">
        <f t="shared" si="32"/>
        <v>0</v>
      </c>
      <c r="AU285" s="78">
        <f t="shared" si="33"/>
        <v>0</v>
      </c>
      <c r="AV285" s="137">
        <f t="shared" si="34"/>
        <v>0</v>
      </c>
      <c r="AW285" s="78">
        <f t="shared" si="35"/>
        <v>0</v>
      </c>
      <c r="AX285" s="78">
        <f t="shared" si="36"/>
        <v>0</v>
      </c>
      <c r="AY285" s="78">
        <f t="shared" si="37"/>
        <v>0</v>
      </c>
      <c r="AZ285" s="137">
        <f t="shared" si="38"/>
        <v>0</v>
      </c>
      <c r="BA285" s="78">
        <f t="shared" si="39"/>
        <v>0</v>
      </c>
      <c r="BB285" s="78">
        <f t="shared" si="40"/>
        <v>0</v>
      </c>
      <c r="BC285" s="78">
        <f t="shared" si="41"/>
        <v>0</v>
      </c>
      <c r="BD285" s="137">
        <f t="shared" si="42"/>
        <v>0</v>
      </c>
      <c r="BE285" s="78">
        <f t="shared" si="43"/>
        <v>0</v>
      </c>
      <c r="BF285" s="78">
        <f t="shared" si="44"/>
        <v>0</v>
      </c>
      <c r="BG285" s="78">
        <f t="shared" si="45"/>
        <v>0</v>
      </c>
      <c r="BH285" s="137">
        <f t="shared" si="46"/>
        <v>0</v>
      </c>
    </row>
    <row r="286" spans="1:60" ht="15" customHeight="1">
      <c r="C286" s="61" t="s">
        <v>5014</v>
      </c>
      <c r="D286" s="221" t="str">
        <f t="shared" si="22"/>
        <v/>
      </c>
      <c r="E286" s="222"/>
      <c r="F286" s="222"/>
      <c r="G286" s="222"/>
      <c r="H286" s="222"/>
      <c r="I286" s="222"/>
      <c r="J286" s="222"/>
      <c r="K286" s="222"/>
      <c r="L286" s="222"/>
      <c r="M286" s="222"/>
      <c r="N286" s="222"/>
      <c r="O286" s="222"/>
      <c r="P286" s="222"/>
      <c r="Q286" s="222"/>
      <c r="R286" s="223"/>
      <c r="S286" s="130"/>
      <c r="T286" s="130"/>
      <c r="U286" s="130"/>
      <c r="V286" s="130"/>
      <c r="W286" s="130"/>
      <c r="X286" s="130"/>
      <c r="Y286" s="130"/>
      <c r="Z286" s="130"/>
      <c r="AA286" s="130"/>
      <c r="AB286" s="130"/>
      <c r="AC286" s="130"/>
      <c r="AD286" s="130"/>
      <c r="AG286">
        <f t="shared" si="47"/>
        <v>0</v>
      </c>
      <c r="AK286" s="78">
        <f t="shared" si="23"/>
        <v>0</v>
      </c>
      <c r="AL286" s="78">
        <f t="shared" si="24"/>
        <v>0</v>
      </c>
      <c r="AM286" s="78">
        <f t="shared" si="25"/>
        <v>0</v>
      </c>
      <c r="AN286" s="137">
        <f t="shared" si="26"/>
        <v>0</v>
      </c>
      <c r="AO286" s="78">
        <f t="shared" si="27"/>
        <v>0</v>
      </c>
      <c r="AP286" s="78">
        <f t="shared" si="28"/>
        <v>0</v>
      </c>
      <c r="AQ286" s="78">
        <f t="shared" si="29"/>
        <v>0</v>
      </c>
      <c r="AR286" s="137">
        <f t="shared" si="30"/>
        <v>0</v>
      </c>
      <c r="AS286" s="78">
        <f t="shared" si="31"/>
        <v>0</v>
      </c>
      <c r="AT286" s="78">
        <f t="shared" si="32"/>
        <v>0</v>
      </c>
      <c r="AU286" s="78">
        <f t="shared" si="33"/>
        <v>0</v>
      </c>
      <c r="AV286" s="137">
        <f t="shared" si="34"/>
        <v>0</v>
      </c>
      <c r="AW286" s="78">
        <f t="shared" si="35"/>
        <v>0</v>
      </c>
      <c r="AX286" s="78">
        <f t="shared" si="36"/>
        <v>0</v>
      </c>
      <c r="AY286" s="78">
        <f t="shared" si="37"/>
        <v>0</v>
      </c>
      <c r="AZ286" s="137">
        <f t="shared" si="38"/>
        <v>0</v>
      </c>
      <c r="BA286" s="78">
        <f t="shared" si="39"/>
        <v>0</v>
      </c>
      <c r="BB286" s="78">
        <f t="shared" si="40"/>
        <v>0</v>
      </c>
      <c r="BC286" s="78">
        <f t="shared" si="41"/>
        <v>0</v>
      </c>
      <c r="BD286" s="137">
        <f t="shared" si="42"/>
        <v>0</v>
      </c>
      <c r="BE286" s="78">
        <f t="shared" si="43"/>
        <v>0</v>
      </c>
      <c r="BF286" s="78">
        <f t="shared" si="44"/>
        <v>0</v>
      </c>
      <c r="BG286" s="78">
        <f t="shared" si="45"/>
        <v>0</v>
      </c>
      <c r="BH286" s="137">
        <f t="shared" si="46"/>
        <v>0</v>
      </c>
    </row>
    <row r="287" spans="1:60" ht="15" customHeight="1">
      <c r="C287" s="61" t="s">
        <v>5016</v>
      </c>
      <c r="D287" s="221" t="str">
        <f t="shared" si="22"/>
        <v/>
      </c>
      <c r="E287" s="222"/>
      <c r="F287" s="222"/>
      <c r="G287" s="222"/>
      <c r="H287" s="222"/>
      <c r="I287" s="222"/>
      <c r="J287" s="222"/>
      <c r="K287" s="222"/>
      <c r="L287" s="222"/>
      <c r="M287" s="222"/>
      <c r="N287" s="222"/>
      <c r="O287" s="222"/>
      <c r="P287" s="222"/>
      <c r="Q287" s="222"/>
      <c r="R287" s="223"/>
      <c r="S287" s="130"/>
      <c r="T287" s="130"/>
      <c r="U287" s="130"/>
      <c r="V287" s="130"/>
      <c r="W287" s="130"/>
      <c r="X287" s="130"/>
      <c r="Y287" s="130"/>
      <c r="Z287" s="130"/>
      <c r="AA287" s="130"/>
      <c r="AB287" s="130"/>
      <c r="AC287" s="130"/>
      <c r="AD287" s="130"/>
      <c r="AG287">
        <f t="shared" si="47"/>
        <v>0</v>
      </c>
      <c r="AK287" s="78">
        <f t="shared" si="23"/>
        <v>0</v>
      </c>
      <c r="AL287" s="78">
        <f t="shared" si="24"/>
        <v>0</v>
      </c>
      <c r="AM287" s="78">
        <f t="shared" si="25"/>
        <v>0</v>
      </c>
      <c r="AN287" s="137">
        <f t="shared" si="26"/>
        <v>0</v>
      </c>
      <c r="AO287" s="78">
        <f t="shared" si="27"/>
        <v>0</v>
      </c>
      <c r="AP287" s="78">
        <f t="shared" si="28"/>
        <v>0</v>
      </c>
      <c r="AQ287" s="78">
        <f t="shared" si="29"/>
        <v>0</v>
      </c>
      <c r="AR287" s="137">
        <f t="shared" si="30"/>
        <v>0</v>
      </c>
      <c r="AS287" s="78">
        <f t="shared" si="31"/>
        <v>0</v>
      </c>
      <c r="AT287" s="78">
        <f t="shared" si="32"/>
        <v>0</v>
      </c>
      <c r="AU287" s="78">
        <f t="shared" si="33"/>
        <v>0</v>
      </c>
      <c r="AV287" s="137">
        <f t="shared" si="34"/>
        <v>0</v>
      </c>
      <c r="AW287" s="78">
        <f t="shared" si="35"/>
        <v>0</v>
      </c>
      <c r="AX287" s="78">
        <f t="shared" si="36"/>
        <v>0</v>
      </c>
      <c r="AY287" s="78">
        <f t="shared" si="37"/>
        <v>0</v>
      </c>
      <c r="AZ287" s="137">
        <f t="shared" si="38"/>
        <v>0</v>
      </c>
      <c r="BA287" s="78">
        <f t="shared" si="39"/>
        <v>0</v>
      </c>
      <c r="BB287" s="78">
        <f t="shared" si="40"/>
        <v>0</v>
      </c>
      <c r="BC287" s="78">
        <f t="shared" si="41"/>
        <v>0</v>
      </c>
      <c r="BD287" s="137">
        <f t="shared" si="42"/>
        <v>0</v>
      </c>
      <c r="BE287" s="78">
        <f t="shared" si="43"/>
        <v>0</v>
      </c>
      <c r="BF287" s="78">
        <f t="shared" si="44"/>
        <v>0</v>
      </c>
      <c r="BG287" s="78">
        <f t="shared" si="45"/>
        <v>0</v>
      </c>
      <c r="BH287" s="137">
        <f t="shared" si="46"/>
        <v>0</v>
      </c>
    </row>
    <row r="288" spans="1:60" ht="15" customHeight="1">
      <c r="C288" s="61" t="s">
        <v>5018</v>
      </c>
      <c r="D288" s="221" t="str">
        <f t="shared" si="22"/>
        <v/>
      </c>
      <c r="E288" s="222"/>
      <c r="F288" s="222"/>
      <c r="G288" s="222"/>
      <c r="H288" s="222"/>
      <c r="I288" s="222"/>
      <c r="J288" s="222"/>
      <c r="K288" s="222"/>
      <c r="L288" s="222"/>
      <c r="M288" s="222"/>
      <c r="N288" s="222"/>
      <c r="O288" s="222"/>
      <c r="P288" s="222"/>
      <c r="Q288" s="222"/>
      <c r="R288" s="223"/>
      <c r="S288" s="130"/>
      <c r="T288" s="130"/>
      <c r="U288" s="130"/>
      <c r="V288" s="130"/>
      <c r="W288" s="130"/>
      <c r="X288" s="130"/>
      <c r="Y288" s="130"/>
      <c r="Z288" s="130"/>
      <c r="AA288" s="130"/>
      <c r="AB288" s="130"/>
      <c r="AC288" s="130"/>
      <c r="AD288" s="130"/>
      <c r="AG288">
        <f t="shared" si="47"/>
        <v>0</v>
      </c>
      <c r="AK288" s="78">
        <f t="shared" si="23"/>
        <v>0</v>
      </c>
      <c r="AL288" s="78">
        <f t="shared" si="24"/>
        <v>0</v>
      </c>
      <c r="AM288" s="78">
        <f t="shared" si="25"/>
        <v>0</v>
      </c>
      <c r="AN288" s="137">
        <f t="shared" si="26"/>
        <v>0</v>
      </c>
      <c r="AO288" s="78">
        <f t="shared" si="27"/>
        <v>0</v>
      </c>
      <c r="AP288" s="78">
        <f t="shared" si="28"/>
        <v>0</v>
      </c>
      <c r="AQ288" s="78">
        <f t="shared" si="29"/>
        <v>0</v>
      </c>
      <c r="AR288" s="137">
        <f t="shared" si="30"/>
        <v>0</v>
      </c>
      <c r="AS288" s="78">
        <f t="shared" si="31"/>
        <v>0</v>
      </c>
      <c r="AT288" s="78">
        <f t="shared" si="32"/>
        <v>0</v>
      </c>
      <c r="AU288" s="78">
        <f t="shared" si="33"/>
        <v>0</v>
      </c>
      <c r="AV288" s="137">
        <f t="shared" si="34"/>
        <v>0</v>
      </c>
      <c r="AW288" s="78">
        <f t="shared" si="35"/>
        <v>0</v>
      </c>
      <c r="AX288" s="78">
        <f t="shared" si="36"/>
        <v>0</v>
      </c>
      <c r="AY288" s="78">
        <f t="shared" si="37"/>
        <v>0</v>
      </c>
      <c r="AZ288" s="137">
        <f t="shared" si="38"/>
        <v>0</v>
      </c>
      <c r="BA288" s="78">
        <f t="shared" si="39"/>
        <v>0</v>
      </c>
      <c r="BB288" s="78">
        <f t="shared" si="40"/>
        <v>0</v>
      </c>
      <c r="BC288" s="78">
        <f t="shared" si="41"/>
        <v>0</v>
      </c>
      <c r="BD288" s="137">
        <f t="shared" si="42"/>
        <v>0</v>
      </c>
      <c r="BE288" s="78">
        <f t="shared" si="43"/>
        <v>0</v>
      </c>
      <c r="BF288" s="78">
        <f t="shared" si="44"/>
        <v>0</v>
      </c>
      <c r="BG288" s="78">
        <f t="shared" si="45"/>
        <v>0</v>
      </c>
      <c r="BH288" s="137">
        <f t="shared" si="46"/>
        <v>0</v>
      </c>
    </row>
    <row r="289" spans="3:60" ht="15" customHeight="1">
      <c r="C289" s="61" t="s">
        <v>5020</v>
      </c>
      <c r="D289" s="221" t="str">
        <f t="shared" si="22"/>
        <v/>
      </c>
      <c r="E289" s="222"/>
      <c r="F289" s="222"/>
      <c r="G289" s="222"/>
      <c r="H289" s="222"/>
      <c r="I289" s="222"/>
      <c r="J289" s="222"/>
      <c r="K289" s="222"/>
      <c r="L289" s="222"/>
      <c r="M289" s="222"/>
      <c r="N289" s="222"/>
      <c r="O289" s="222"/>
      <c r="P289" s="222"/>
      <c r="Q289" s="222"/>
      <c r="R289" s="223"/>
      <c r="S289" s="130"/>
      <c r="T289" s="130"/>
      <c r="U289" s="130"/>
      <c r="V289" s="130"/>
      <c r="W289" s="130"/>
      <c r="X289" s="130"/>
      <c r="Y289" s="130"/>
      <c r="Z289" s="130"/>
      <c r="AA289" s="130"/>
      <c r="AB289" s="130"/>
      <c r="AC289" s="130"/>
      <c r="AD289" s="130"/>
      <c r="AG289">
        <f t="shared" si="47"/>
        <v>0</v>
      </c>
      <c r="AK289" s="78">
        <f t="shared" si="23"/>
        <v>0</v>
      </c>
      <c r="AL289" s="78">
        <f t="shared" si="24"/>
        <v>0</v>
      </c>
      <c r="AM289" s="78">
        <f t="shared" si="25"/>
        <v>0</v>
      </c>
      <c r="AN289" s="137">
        <f t="shared" si="26"/>
        <v>0</v>
      </c>
      <c r="AO289" s="78">
        <f t="shared" si="27"/>
        <v>0</v>
      </c>
      <c r="AP289" s="78">
        <f t="shared" si="28"/>
        <v>0</v>
      </c>
      <c r="AQ289" s="78">
        <f t="shared" si="29"/>
        <v>0</v>
      </c>
      <c r="AR289" s="137">
        <f t="shared" si="30"/>
        <v>0</v>
      </c>
      <c r="AS289" s="78">
        <f t="shared" si="31"/>
        <v>0</v>
      </c>
      <c r="AT289" s="78">
        <f t="shared" si="32"/>
        <v>0</v>
      </c>
      <c r="AU289" s="78">
        <f t="shared" si="33"/>
        <v>0</v>
      </c>
      <c r="AV289" s="137">
        <f t="shared" si="34"/>
        <v>0</v>
      </c>
      <c r="AW289" s="78">
        <f t="shared" si="35"/>
        <v>0</v>
      </c>
      <c r="AX289" s="78">
        <f t="shared" si="36"/>
        <v>0</v>
      </c>
      <c r="AY289" s="78">
        <f t="shared" si="37"/>
        <v>0</v>
      </c>
      <c r="AZ289" s="137">
        <f t="shared" si="38"/>
        <v>0</v>
      </c>
      <c r="BA289" s="78">
        <f t="shared" si="39"/>
        <v>0</v>
      </c>
      <c r="BB289" s="78">
        <f t="shared" si="40"/>
        <v>0</v>
      </c>
      <c r="BC289" s="78">
        <f t="shared" si="41"/>
        <v>0</v>
      </c>
      <c r="BD289" s="137">
        <f t="shared" si="42"/>
        <v>0</v>
      </c>
      <c r="BE289" s="78">
        <f t="shared" si="43"/>
        <v>0</v>
      </c>
      <c r="BF289" s="78">
        <f t="shared" si="44"/>
        <v>0</v>
      </c>
      <c r="BG289" s="78">
        <f t="shared" si="45"/>
        <v>0</v>
      </c>
      <c r="BH289" s="137">
        <f t="shared" si="46"/>
        <v>0</v>
      </c>
    </row>
    <row r="290" spans="3:60" ht="15" customHeight="1">
      <c r="C290" s="61" t="s">
        <v>5022</v>
      </c>
      <c r="D290" s="221" t="str">
        <f t="shared" si="22"/>
        <v/>
      </c>
      <c r="E290" s="222"/>
      <c r="F290" s="222"/>
      <c r="G290" s="222"/>
      <c r="H290" s="222"/>
      <c r="I290" s="222"/>
      <c r="J290" s="222"/>
      <c r="K290" s="222"/>
      <c r="L290" s="222"/>
      <c r="M290" s="222"/>
      <c r="N290" s="222"/>
      <c r="O290" s="222"/>
      <c r="P290" s="222"/>
      <c r="Q290" s="222"/>
      <c r="R290" s="223"/>
      <c r="S290" s="130"/>
      <c r="T290" s="130"/>
      <c r="U290" s="130"/>
      <c r="V290" s="130"/>
      <c r="W290" s="130"/>
      <c r="X290" s="130"/>
      <c r="Y290" s="130"/>
      <c r="Z290" s="130"/>
      <c r="AA290" s="130"/>
      <c r="AB290" s="130"/>
      <c r="AC290" s="130"/>
      <c r="AD290" s="130"/>
      <c r="AG290">
        <f t="shared" si="47"/>
        <v>0</v>
      </c>
      <c r="AK290" s="78">
        <f t="shared" si="23"/>
        <v>0</v>
      </c>
      <c r="AL290" s="78">
        <f t="shared" si="24"/>
        <v>0</v>
      </c>
      <c r="AM290" s="78">
        <f t="shared" si="25"/>
        <v>0</v>
      </c>
      <c r="AN290" s="137">
        <f t="shared" si="26"/>
        <v>0</v>
      </c>
      <c r="AO290" s="78">
        <f t="shared" si="27"/>
        <v>0</v>
      </c>
      <c r="AP290" s="78">
        <f t="shared" si="28"/>
        <v>0</v>
      </c>
      <c r="AQ290" s="78">
        <f t="shared" si="29"/>
        <v>0</v>
      </c>
      <c r="AR290" s="137">
        <f t="shared" si="30"/>
        <v>0</v>
      </c>
      <c r="AS290" s="78">
        <f t="shared" si="31"/>
        <v>0</v>
      </c>
      <c r="AT290" s="78">
        <f t="shared" si="32"/>
        <v>0</v>
      </c>
      <c r="AU290" s="78">
        <f t="shared" si="33"/>
        <v>0</v>
      </c>
      <c r="AV290" s="137">
        <f t="shared" si="34"/>
        <v>0</v>
      </c>
      <c r="AW290" s="78">
        <f t="shared" si="35"/>
        <v>0</v>
      </c>
      <c r="AX290" s="78">
        <f t="shared" si="36"/>
        <v>0</v>
      </c>
      <c r="AY290" s="78">
        <f t="shared" si="37"/>
        <v>0</v>
      </c>
      <c r="AZ290" s="137">
        <f t="shared" si="38"/>
        <v>0</v>
      </c>
      <c r="BA290" s="78">
        <f t="shared" si="39"/>
        <v>0</v>
      </c>
      <c r="BB290" s="78">
        <f t="shared" si="40"/>
        <v>0</v>
      </c>
      <c r="BC290" s="78">
        <f t="shared" si="41"/>
        <v>0</v>
      </c>
      <c r="BD290" s="137">
        <f t="shared" si="42"/>
        <v>0</v>
      </c>
      <c r="BE290" s="78">
        <f t="shared" si="43"/>
        <v>0</v>
      </c>
      <c r="BF290" s="78">
        <f t="shared" si="44"/>
        <v>0</v>
      </c>
      <c r="BG290" s="78">
        <f t="shared" si="45"/>
        <v>0</v>
      </c>
      <c r="BH290" s="137">
        <f t="shared" si="46"/>
        <v>0</v>
      </c>
    </row>
    <row r="291" spans="3:60" ht="15" customHeight="1">
      <c r="C291" s="61" t="s">
        <v>5024</v>
      </c>
      <c r="D291" s="221" t="str">
        <f t="shared" si="22"/>
        <v/>
      </c>
      <c r="E291" s="222"/>
      <c r="F291" s="222"/>
      <c r="G291" s="222"/>
      <c r="H291" s="222"/>
      <c r="I291" s="222"/>
      <c r="J291" s="222"/>
      <c r="K291" s="222"/>
      <c r="L291" s="222"/>
      <c r="M291" s="222"/>
      <c r="N291" s="222"/>
      <c r="O291" s="222"/>
      <c r="P291" s="222"/>
      <c r="Q291" s="222"/>
      <c r="R291" s="223"/>
      <c r="S291" s="130"/>
      <c r="T291" s="130"/>
      <c r="U291" s="130"/>
      <c r="V291" s="130"/>
      <c r="W291" s="130"/>
      <c r="X291" s="130"/>
      <c r="Y291" s="130"/>
      <c r="Z291" s="130"/>
      <c r="AA291" s="130"/>
      <c r="AB291" s="130"/>
      <c r="AC291" s="130"/>
      <c r="AD291" s="130"/>
      <c r="AG291">
        <f t="shared" si="47"/>
        <v>0</v>
      </c>
      <c r="AK291" s="78">
        <f t="shared" si="23"/>
        <v>0</v>
      </c>
      <c r="AL291" s="78">
        <f t="shared" si="24"/>
        <v>0</v>
      </c>
      <c r="AM291" s="78">
        <f t="shared" si="25"/>
        <v>0</v>
      </c>
      <c r="AN291" s="137">
        <f t="shared" si="26"/>
        <v>0</v>
      </c>
      <c r="AO291" s="78">
        <f t="shared" si="27"/>
        <v>0</v>
      </c>
      <c r="AP291" s="78">
        <f t="shared" si="28"/>
        <v>0</v>
      </c>
      <c r="AQ291" s="78">
        <f t="shared" si="29"/>
        <v>0</v>
      </c>
      <c r="AR291" s="137">
        <f t="shared" si="30"/>
        <v>0</v>
      </c>
      <c r="AS291" s="78">
        <f t="shared" si="31"/>
        <v>0</v>
      </c>
      <c r="AT291" s="78">
        <f t="shared" si="32"/>
        <v>0</v>
      </c>
      <c r="AU291" s="78">
        <f t="shared" si="33"/>
        <v>0</v>
      </c>
      <c r="AV291" s="137">
        <f t="shared" si="34"/>
        <v>0</v>
      </c>
      <c r="AW291" s="78">
        <f t="shared" si="35"/>
        <v>0</v>
      </c>
      <c r="AX291" s="78">
        <f t="shared" si="36"/>
        <v>0</v>
      </c>
      <c r="AY291" s="78">
        <f t="shared" si="37"/>
        <v>0</v>
      </c>
      <c r="AZ291" s="137">
        <f t="shared" si="38"/>
        <v>0</v>
      </c>
      <c r="BA291" s="78">
        <f t="shared" si="39"/>
        <v>0</v>
      </c>
      <c r="BB291" s="78">
        <f t="shared" si="40"/>
        <v>0</v>
      </c>
      <c r="BC291" s="78">
        <f t="shared" si="41"/>
        <v>0</v>
      </c>
      <c r="BD291" s="137">
        <f t="shared" si="42"/>
        <v>0</v>
      </c>
      <c r="BE291" s="78">
        <f t="shared" si="43"/>
        <v>0</v>
      </c>
      <c r="BF291" s="78">
        <f t="shared" si="44"/>
        <v>0</v>
      </c>
      <c r="BG291" s="78">
        <f t="shared" si="45"/>
        <v>0</v>
      </c>
      <c r="BH291" s="137">
        <f t="shared" si="46"/>
        <v>0</v>
      </c>
    </row>
    <row r="292" spans="3:60" ht="15" customHeight="1">
      <c r="C292" s="61" t="s">
        <v>5025</v>
      </c>
      <c r="D292" s="221" t="str">
        <f t="shared" si="22"/>
        <v/>
      </c>
      <c r="E292" s="222"/>
      <c r="F292" s="222"/>
      <c r="G292" s="222"/>
      <c r="H292" s="222"/>
      <c r="I292" s="222"/>
      <c r="J292" s="222"/>
      <c r="K292" s="222"/>
      <c r="L292" s="222"/>
      <c r="M292" s="222"/>
      <c r="N292" s="222"/>
      <c r="O292" s="222"/>
      <c r="P292" s="222"/>
      <c r="Q292" s="222"/>
      <c r="R292" s="223"/>
      <c r="S292" s="130"/>
      <c r="T292" s="130"/>
      <c r="U292" s="130"/>
      <c r="V292" s="130"/>
      <c r="W292" s="130"/>
      <c r="X292" s="130"/>
      <c r="Y292" s="130"/>
      <c r="Z292" s="130"/>
      <c r="AA292" s="130"/>
      <c r="AB292" s="130"/>
      <c r="AC292" s="130"/>
      <c r="AD292" s="130"/>
      <c r="AG292">
        <f t="shared" si="47"/>
        <v>0</v>
      </c>
      <c r="AK292" s="78">
        <f t="shared" si="23"/>
        <v>0</v>
      </c>
      <c r="AL292" s="78">
        <f t="shared" si="24"/>
        <v>0</v>
      </c>
      <c r="AM292" s="78">
        <f t="shared" si="25"/>
        <v>0</v>
      </c>
      <c r="AN292" s="137">
        <f t="shared" si="26"/>
        <v>0</v>
      </c>
      <c r="AO292" s="78">
        <f t="shared" si="27"/>
        <v>0</v>
      </c>
      <c r="AP292" s="78">
        <f t="shared" si="28"/>
        <v>0</v>
      </c>
      <c r="AQ292" s="78">
        <f t="shared" si="29"/>
        <v>0</v>
      </c>
      <c r="AR292" s="137">
        <f t="shared" si="30"/>
        <v>0</v>
      </c>
      <c r="AS292" s="78">
        <f t="shared" si="31"/>
        <v>0</v>
      </c>
      <c r="AT292" s="78">
        <f t="shared" si="32"/>
        <v>0</v>
      </c>
      <c r="AU292" s="78">
        <f t="shared" si="33"/>
        <v>0</v>
      </c>
      <c r="AV292" s="137">
        <f t="shared" si="34"/>
        <v>0</v>
      </c>
      <c r="AW292" s="78">
        <f t="shared" si="35"/>
        <v>0</v>
      </c>
      <c r="AX292" s="78">
        <f t="shared" si="36"/>
        <v>0</v>
      </c>
      <c r="AY292" s="78">
        <f t="shared" si="37"/>
        <v>0</v>
      </c>
      <c r="AZ292" s="137">
        <f t="shared" si="38"/>
        <v>0</v>
      </c>
      <c r="BA292" s="78">
        <f t="shared" si="39"/>
        <v>0</v>
      </c>
      <c r="BB292" s="78">
        <f t="shared" si="40"/>
        <v>0</v>
      </c>
      <c r="BC292" s="78">
        <f t="shared" si="41"/>
        <v>0</v>
      </c>
      <c r="BD292" s="137">
        <f t="shared" si="42"/>
        <v>0</v>
      </c>
      <c r="BE292" s="78">
        <f t="shared" si="43"/>
        <v>0</v>
      </c>
      <c r="BF292" s="78">
        <f t="shared" si="44"/>
        <v>0</v>
      </c>
      <c r="BG292" s="78">
        <f t="shared" si="45"/>
        <v>0</v>
      </c>
      <c r="BH292" s="137">
        <f t="shared" si="46"/>
        <v>0</v>
      </c>
    </row>
    <row r="293" spans="3:60" ht="15" customHeight="1">
      <c r="C293" s="61" t="s">
        <v>5026</v>
      </c>
      <c r="D293" s="221" t="str">
        <f t="shared" si="22"/>
        <v/>
      </c>
      <c r="E293" s="222"/>
      <c r="F293" s="222"/>
      <c r="G293" s="222"/>
      <c r="H293" s="222"/>
      <c r="I293" s="222"/>
      <c r="J293" s="222"/>
      <c r="K293" s="222"/>
      <c r="L293" s="222"/>
      <c r="M293" s="222"/>
      <c r="N293" s="222"/>
      <c r="O293" s="222"/>
      <c r="P293" s="222"/>
      <c r="Q293" s="222"/>
      <c r="R293" s="223"/>
      <c r="S293" s="130"/>
      <c r="T293" s="130"/>
      <c r="U293" s="130"/>
      <c r="V293" s="130"/>
      <c r="W293" s="130"/>
      <c r="X293" s="130"/>
      <c r="Y293" s="130"/>
      <c r="Z293" s="130"/>
      <c r="AA293" s="130"/>
      <c r="AB293" s="130"/>
      <c r="AC293" s="130"/>
      <c r="AD293" s="130"/>
      <c r="AG293">
        <f t="shared" si="47"/>
        <v>0</v>
      </c>
      <c r="AK293" s="78">
        <f t="shared" si="23"/>
        <v>0</v>
      </c>
      <c r="AL293" s="78">
        <f t="shared" si="24"/>
        <v>0</v>
      </c>
      <c r="AM293" s="78">
        <f t="shared" si="25"/>
        <v>0</v>
      </c>
      <c r="AN293" s="137">
        <f t="shared" si="26"/>
        <v>0</v>
      </c>
      <c r="AO293" s="78">
        <f t="shared" si="27"/>
        <v>0</v>
      </c>
      <c r="AP293" s="78">
        <f t="shared" si="28"/>
        <v>0</v>
      </c>
      <c r="AQ293" s="78">
        <f t="shared" si="29"/>
        <v>0</v>
      </c>
      <c r="AR293" s="137">
        <f t="shared" si="30"/>
        <v>0</v>
      </c>
      <c r="AS293" s="78">
        <f t="shared" si="31"/>
        <v>0</v>
      </c>
      <c r="AT293" s="78">
        <f t="shared" si="32"/>
        <v>0</v>
      </c>
      <c r="AU293" s="78">
        <f t="shared" si="33"/>
        <v>0</v>
      </c>
      <c r="AV293" s="137">
        <f t="shared" si="34"/>
        <v>0</v>
      </c>
      <c r="AW293" s="78">
        <f t="shared" si="35"/>
        <v>0</v>
      </c>
      <c r="AX293" s="78">
        <f t="shared" si="36"/>
        <v>0</v>
      </c>
      <c r="AY293" s="78">
        <f t="shared" si="37"/>
        <v>0</v>
      </c>
      <c r="AZ293" s="137">
        <f t="shared" si="38"/>
        <v>0</v>
      </c>
      <c r="BA293" s="78">
        <f t="shared" si="39"/>
        <v>0</v>
      </c>
      <c r="BB293" s="78">
        <f t="shared" si="40"/>
        <v>0</v>
      </c>
      <c r="BC293" s="78">
        <f t="shared" si="41"/>
        <v>0</v>
      </c>
      <c r="BD293" s="137">
        <f t="shared" si="42"/>
        <v>0</v>
      </c>
      <c r="BE293" s="78">
        <f t="shared" si="43"/>
        <v>0</v>
      </c>
      <c r="BF293" s="78">
        <f t="shared" si="44"/>
        <v>0</v>
      </c>
      <c r="BG293" s="78">
        <f t="shared" si="45"/>
        <v>0</v>
      </c>
      <c r="BH293" s="137">
        <f t="shared" si="46"/>
        <v>0</v>
      </c>
    </row>
    <row r="294" spans="3:60" ht="15" customHeight="1">
      <c r="C294" s="61" t="s">
        <v>5027</v>
      </c>
      <c r="D294" s="221" t="str">
        <f t="shared" si="22"/>
        <v/>
      </c>
      <c r="E294" s="222"/>
      <c r="F294" s="222"/>
      <c r="G294" s="222"/>
      <c r="H294" s="222"/>
      <c r="I294" s="222"/>
      <c r="J294" s="222"/>
      <c r="K294" s="222"/>
      <c r="L294" s="222"/>
      <c r="M294" s="222"/>
      <c r="N294" s="222"/>
      <c r="O294" s="222"/>
      <c r="P294" s="222"/>
      <c r="Q294" s="222"/>
      <c r="R294" s="223"/>
      <c r="S294" s="130"/>
      <c r="T294" s="130"/>
      <c r="U294" s="130"/>
      <c r="V294" s="130"/>
      <c r="W294" s="130"/>
      <c r="X294" s="130"/>
      <c r="Y294" s="130"/>
      <c r="Z294" s="130"/>
      <c r="AA294" s="130"/>
      <c r="AB294" s="130"/>
      <c r="AC294" s="130"/>
      <c r="AD294" s="130"/>
      <c r="AG294">
        <f t="shared" si="47"/>
        <v>0</v>
      </c>
      <c r="AK294" s="78">
        <f t="shared" si="23"/>
        <v>0</v>
      </c>
      <c r="AL294" s="78">
        <f t="shared" si="24"/>
        <v>0</v>
      </c>
      <c r="AM294" s="78">
        <f t="shared" si="25"/>
        <v>0</v>
      </c>
      <c r="AN294" s="137">
        <f t="shared" si="26"/>
        <v>0</v>
      </c>
      <c r="AO294" s="78">
        <f t="shared" si="27"/>
        <v>0</v>
      </c>
      <c r="AP294" s="78">
        <f t="shared" si="28"/>
        <v>0</v>
      </c>
      <c r="AQ294" s="78">
        <f t="shared" si="29"/>
        <v>0</v>
      </c>
      <c r="AR294" s="137">
        <f t="shared" si="30"/>
        <v>0</v>
      </c>
      <c r="AS294" s="78">
        <f t="shared" si="31"/>
        <v>0</v>
      </c>
      <c r="AT294" s="78">
        <f t="shared" si="32"/>
        <v>0</v>
      </c>
      <c r="AU294" s="78">
        <f t="shared" si="33"/>
        <v>0</v>
      </c>
      <c r="AV294" s="137">
        <f t="shared" si="34"/>
        <v>0</v>
      </c>
      <c r="AW294" s="78">
        <f t="shared" si="35"/>
        <v>0</v>
      </c>
      <c r="AX294" s="78">
        <f t="shared" si="36"/>
        <v>0</v>
      </c>
      <c r="AY294" s="78">
        <f t="shared" si="37"/>
        <v>0</v>
      </c>
      <c r="AZ294" s="137">
        <f t="shared" si="38"/>
        <v>0</v>
      </c>
      <c r="BA294" s="78">
        <f t="shared" si="39"/>
        <v>0</v>
      </c>
      <c r="BB294" s="78">
        <f t="shared" si="40"/>
        <v>0</v>
      </c>
      <c r="BC294" s="78">
        <f t="shared" si="41"/>
        <v>0</v>
      </c>
      <c r="BD294" s="137">
        <f t="shared" si="42"/>
        <v>0</v>
      </c>
      <c r="BE294" s="78">
        <f t="shared" si="43"/>
        <v>0</v>
      </c>
      <c r="BF294" s="78">
        <f t="shared" si="44"/>
        <v>0</v>
      </c>
      <c r="BG294" s="78">
        <f t="shared" si="45"/>
        <v>0</v>
      </c>
      <c r="BH294" s="137">
        <f t="shared" si="46"/>
        <v>0</v>
      </c>
    </row>
    <row r="295" spans="3:60" ht="15" customHeight="1">
      <c r="C295" s="61" t="s">
        <v>5028</v>
      </c>
      <c r="D295" s="221" t="str">
        <f t="shared" si="22"/>
        <v/>
      </c>
      <c r="E295" s="222"/>
      <c r="F295" s="222"/>
      <c r="G295" s="222"/>
      <c r="H295" s="222"/>
      <c r="I295" s="222"/>
      <c r="J295" s="222"/>
      <c r="K295" s="222"/>
      <c r="L295" s="222"/>
      <c r="M295" s="222"/>
      <c r="N295" s="222"/>
      <c r="O295" s="222"/>
      <c r="P295" s="222"/>
      <c r="Q295" s="222"/>
      <c r="R295" s="223"/>
      <c r="S295" s="130"/>
      <c r="T295" s="130"/>
      <c r="U295" s="130"/>
      <c r="V295" s="130"/>
      <c r="W295" s="130"/>
      <c r="X295" s="130"/>
      <c r="Y295" s="130"/>
      <c r="Z295" s="130"/>
      <c r="AA295" s="130"/>
      <c r="AB295" s="130"/>
      <c r="AC295" s="130"/>
      <c r="AD295" s="130"/>
      <c r="AG295">
        <f t="shared" si="47"/>
        <v>0</v>
      </c>
      <c r="AK295" s="78">
        <f t="shared" si="23"/>
        <v>0</v>
      </c>
      <c r="AL295" s="78">
        <f t="shared" si="24"/>
        <v>0</v>
      </c>
      <c r="AM295" s="78">
        <f t="shared" si="25"/>
        <v>0</v>
      </c>
      <c r="AN295" s="137">
        <f t="shared" si="26"/>
        <v>0</v>
      </c>
      <c r="AO295" s="78">
        <f t="shared" si="27"/>
        <v>0</v>
      </c>
      <c r="AP295" s="78">
        <f t="shared" si="28"/>
        <v>0</v>
      </c>
      <c r="AQ295" s="78">
        <f t="shared" si="29"/>
        <v>0</v>
      </c>
      <c r="AR295" s="137">
        <f t="shared" si="30"/>
        <v>0</v>
      </c>
      <c r="AS295" s="78">
        <f t="shared" si="31"/>
        <v>0</v>
      </c>
      <c r="AT295" s="78">
        <f t="shared" si="32"/>
        <v>0</v>
      </c>
      <c r="AU295" s="78">
        <f t="shared" si="33"/>
        <v>0</v>
      </c>
      <c r="AV295" s="137">
        <f t="shared" si="34"/>
        <v>0</v>
      </c>
      <c r="AW295" s="78">
        <f t="shared" si="35"/>
        <v>0</v>
      </c>
      <c r="AX295" s="78">
        <f t="shared" si="36"/>
        <v>0</v>
      </c>
      <c r="AY295" s="78">
        <f t="shared" si="37"/>
        <v>0</v>
      </c>
      <c r="AZ295" s="137">
        <f t="shared" si="38"/>
        <v>0</v>
      </c>
      <c r="BA295" s="78">
        <f t="shared" si="39"/>
        <v>0</v>
      </c>
      <c r="BB295" s="78">
        <f t="shared" si="40"/>
        <v>0</v>
      </c>
      <c r="BC295" s="78">
        <f t="shared" si="41"/>
        <v>0</v>
      </c>
      <c r="BD295" s="137">
        <f t="shared" si="42"/>
        <v>0</v>
      </c>
      <c r="BE295" s="78">
        <f t="shared" si="43"/>
        <v>0</v>
      </c>
      <c r="BF295" s="78">
        <f t="shared" si="44"/>
        <v>0</v>
      </c>
      <c r="BG295" s="78">
        <f t="shared" si="45"/>
        <v>0</v>
      </c>
      <c r="BH295" s="137">
        <f t="shared" si="46"/>
        <v>0</v>
      </c>
    </row>
    <row r="296" spans="3:60" ht="15" customHeight="1">
      <c r="C296" s="61" t="s">
        <v>5029</v>
      </c>
      <c r="D296" s="221" t="str">
        <f t="shared" si="22"/>
        <v/>
      </c>
      <c r="E296" s="222"/>
      <c r="F296" s="222"/>
      <c r="G296" s="222"/>
      <c r="H296" s="222"/>
      <c r="I296" s="222"/>
      <c r="J296" s="222"/>
      <c r="K296" s="222"/>
      <c r="L296" s="222"/>
      <c r="M296" s="222"/>
      <c r="N296" s="222"/>
      <c r="O296" s="222"/>
      <c r="P296" s="222"/>
      <c r="Q296" s="222"/>
      <c r="R296" s="223"/>
      <c r="S296" s="130"/>
      <c r="T296" s="130"/>
      <c r="U296" s="130"/>
      <c r="V296" s="130"/>
      <c r="W296" s="130"/>
      <c r="X296" s="130"/>
      <c r="Y296" s="130"/>
      <c r="Z296" s="130"/>
      <c r="AA296" s="130"/>
      <c r="AB296" s="130"/>
      <c r="AC296" s="130"/>
      <c r="AD296" s="130"/>
      <c r="AG296">
        <f t="shared" si="47"/>
        <v>0</v>
      </c>
      <c r="AK296" s="78">
        <f t="shared" si="23"/>
        <v>0</v>
      </c>
      <c r="AL296" s="78">
        <f t="shared" si="24"/>
        <v>0</v>
      </c>
      <c r="AM296" s="78">
        <f t="shared" si="25"/>
        <v>0</v>
      </c>
      <c r="AN296" s="137">
        <f t="shared" si="26"/>
        <v>0</v>
      </c>
      <c r="AO296" s="78">
        <f t="shared" si="27"/>
        <v>0</v>
      </c>
      <c r="AP296" s="78">
        <f t="shared" si="28"/>
        <v>0</v>
      </c>
      <c r="AQ296" s="78">
        <f t="shared" si="29"/>
        <v>0</v>
      </c>
      <c r="AR296" s="137">
        <f t="shared" si="30"/>
        <v>0</v>
      </c>
      <c r="AS296" s="78">
        <f t="shared" si="31"/>
        <v>0</v>
      </c>
      <c r="AT296" s="78">
        <f t="shared" si="32"/>
        <v>0</v>
      </c>
      <c r="AU296" s="78">
        <f t="shared" si="33"/>
        <v>0</v>
      </c>
      <c r="AV296" s="137">
        <f t="shared" si="34"/>
        <v>0</v>
      </c>
      <c r="AW296" s="78">
        <f t="shared" si="35"/>
        <v>0</v>
      </c>
      <c r="AX296" s="78">
        <f t="shared" si="36"/>
        <v>0</v>
      </c>
      <c r="AY296" s="78">
        <f t="shared" si="37"/>
        <v>0</v>
      </c>
      <c r="AZ296" s="137">
        <f t="shared" si="38"/>
        <v>0</v>
      </c>
      <c r="BA296" s="78">
        <f t="shared" si="39"/>
        <v>0</v>
      </c>
      <c r="BB296" s="78">
        <f t="shared" si="40"/>
        <v>0</v>
      </c>
      <c r="BC296" s="78">
        <f t="shared" si="41"/>
        <v>0</v>
      </c>
      <c r="BD296" s="137">
        <f t="shared" si="42"/>
        <v>0</v>
      </c>
      <c r="BE296" s="78">
        <f t="shared" si="43"/>
        <v>0</v>
      </c>
      <c r="BF296" s="78">
        <f t="shared" si="44"/>
        <v>0</v>
      </c>
      <c r="BG296" s="78">
        <f t="shared" si="45"/>
        <v>0</v>
      </c>
      <c r="BH296" s="137">
        <f t="shared" si="46"/>
        <v>0</v>
      </c>
    </row>
    <row r="297" spans="3:60" ht="15" customHeight="1">
      <c r="C297" s="61" t="s">
        <v>5030</v>
      </c>
      <c r="D297" s="221" t="str">
        <f t="shared" si="22"/>
        <v/>
      </c>
      <c r="E297" s="222"/>
      <c r="F297" s="222"/>
      <c r="G297" s="222"/>
      <c r="H297" s="222"/>
      <c r="I297" s="222"/>
      <c r="J297" s="222"/>
      <c r="K297" s="222"/>
      <c r="L297" s="222"/>
      <c r="M297" s="222"/>
      <c r="N297" s="222"/>
      <c r="O297" s="222"/>
      <c r="P297" s="222"/>
      <c r="Q297" s="222"/>
      <c r="R297" s="223"/>
      <c r="S297" s="130"/>
      <c r="T297" s="130"/>
      <c r="U297" s="130"/>
      <c r="V297" s="130"/>
      <c r="W297" s="130"/>
      <c r="X297" s="130"/>
      <c r="Y297" s="130"/>
      <c r="Z297" s="130"/>
      <c r="AA297" s="130"/>
      <c r="AB297" s="130"/>
      <c r="AC297" s="130"/>
      <c r="AD297" s="130"/>
      <c r="AG297">
        <f t="shared" si="47"/>
        <v>0</v>
      </c>
      <c r="AK297" s="78">
        <f t="shared" si="23"/>
        <v>0</v>
      </c>
      <c r="AL297" s="78">
        <f t="shared" si="24"/>
        <v>0</v>
      </c>
      <c r="AM297" s="78">
        <f t="shared" si="25"/>
        <v>0</v>
      </c>
      <c r="AN297" s="137">
        <f t="shared" si="26"/>
        <v>0</v>
      </c>
      <c r="AO297" s="78">
        <f t="shared" si="27"/>
        <v>0</v>
      </c>
      <c r="AP297" s="78">
        <f t="shared" si="28"/>
        <v>0</v>
      </c>
      <c r="AQ297" s="78">
        <f t="shared" si="29"/>
        <v>0</v>
      </c>
      <c r="AR297" s="137">
        <f t="shared" si="30"/>
        <v>0</v>
      </c>
      <c r="AS297" s="78">
        <f t="shared" si="31"/>
        <v>0</v>
      </c>
      <c r="AT297" s="78">
        <f t="shared" si="32"/>
        <v>0</v>
      </c>
      <c r="AU297" s="78">
        <f t="shared" si="33"/>
        <v>0</v>
      </c>
      <c r="AV297" s="137">
        <f t="shared" si="34"/>
        <v>0</v>
      </c>
      <c r="AW297" s="78">
        <f t="shared" si="35"/>
        <v>0</v>
      </c>
      <c r="AX297" s="78">
        <f t="shared" si="36"/>
        <v>0</v>
      </c>
      <c r="AY297" s="78">
        <f t="shared" si="37"/>
        <v>0</v>
      </c>
      <c r="AZ297" s="137">
        <f t="shared" si="38"/>
        <v>0</v>
      </c>
      <c r="BA297" s="78">
        <f t="shared" si="39"/>
        <v>0</v>
      </c>
      <c r="BB297" s="78">
        <f t="shared" si="40"/>
        <v>0</v>
      </c>
      <c r="BC297" s="78">
        <f t="shared" si="41"/>
        <v>0</v>
      </c>
      <c r="BD297" s="137">
        <f t="shared" si="42"/>
        <v>0</v>
      </c>
      <c r="BE297" s="78">
        <f t="shared" si="43"/>
        <v>0</v>
      </c>
      <c r="BF297" s="78">
        <f t="shared" si="44"/>
        <v>0</v>
      </c>
      <c r="BG297" s="78">
        <f t="shared" si="45"/>
        <v>0</v>
      </c>
      <c r="BH297" s="137">
        <f t="shared" si="46"/>
        <v>0</v>
      </c>
    </row>
    <row r="298" spans="3:60" ht="15" customHeight="1">
      <c r="C298" s="61" t="s">
        <v>5031</v>
      </c>
      <c r="D298" s="221" t="str">
        <f t="shared" si="22"/>
        <v/>
      </c>
      <c r="E298" s="222"/>
      <c r="F298" s="222"/>
      <c r="G298" s="222"/>
      <c r="H298" s="222"/>
      <c r="I298" s="222"/>
      <c r="J298" s="222"/>
      <c r="K298" s="222"/>
      <c r="L298" s="222"/>
      <c r="M298" s="222"/>
      <c r="N298" s="222"/>
      <c r="O298" s="222"/>
      <c r="P298" s="222"/>
      <c r="Q298" s="222"/>
      <c r="R298" s="223"/>
      <c r="S298" s="130"/>
      <c r="T298" s="130"/>
      <c r="U298" s="130"/>
      <c r="V298" s="130"/>
      <c r="W298" s="130"/>
      <c r="X298" s="130"/>
      <c r="Y298" s="130"/>
      <c r="Z298" s="130"/>
      <c r="AA298" s="130"/>
      <c r="AB298" s="130"/>
      <c r="AC298" s="130"/>
      <c r="AD298" s="130"/>
      <c r="AG298">
        <f t="shared" si="47"/>
        <v>0</v>
      </c>
      <c r="AK298" s="78">
        <f t="shared" si="23"/>
        <v>0</v>
      </c>
      <c r="AL298" s="78">
        <f t="shared" si="24"/>
        <v>0</v>
      </c>
      <c r="AM298" s="78">
        <f t="shared" si="25"/>
        <v>0</v>
      </c>
      <c r="AN298" s="137">
        <f t="shared" si="26"/>
        <v>0</v>
      </c>
      <c r="AO298" s="78">
        <f t="shared" si="27"/>
        <v>0</v>
      </c>
      <c r="AP298" s="78">
        <f t="shared" si="28"/>
        <v>0</v>
      </c>
      <c r="AQ298" s="78">
        <f t="shared" si="29"/>
        <v>0</v>
      </c>
      <c r="AR298" s="137">
        <f t="shared" si="30"/>
        <v>0</v>
      </c>
      <c r="AS298" s="78">
        <f t="shared" si="31"/>
        <v>0</v>
      </c>
      <c r="AT298" s="78">
        <f t="shared" si="32"/>
        <v>0</v>
      </c>
      <c r="AU298" s="78">
        <f t="shared" si="33"/>
        <v>0</v>
      </c>
      <c r="AV298" s="137">
        <f t="shared" si="34"/>
        <v>0</v>
      </c>
      <c r="AW298" s="78">
        <f t="shared" si="35"/>
        <v>0</v>
      </c>
      <c r="AX298" s="78">
        <f t="shared" si="36"/>
        <v>0</v>
      </c>
      <c r="AY298" s="78">
        <f t="shared" si="37"/>
        <v>0</v>
      </c>
      <c r="AZ298" s="137">
        <f t="shared" si="38"/>
        <v>0</v>
      </c>
      <c r="BA298" s="78">
        <f t="shared" si="39"/>
        <v>0</v>
      </c>
      <c r="BB298" s="78">
        <f t="shared" si="40"/>
        <v>0</v>
      </c>
      <c r="BC298" s="78">
        <f t="shared" si="41"/>
        <v>0</v>
      </c>
      <c r="BD298" s="137">
        <f t="shared" si="42"/>
        <v>0</v>
      </c>
      <c r="BE298" s="78">
        <f t="shared" si="43"/>
        <v>0</v>
      </c>
      <c r="BF298" s="78">
        <f t="shared" si="44"/>
        <v>0</v>
      </c>
      <c r="BG298" s="78">
        <f t="shared" si="45"/>
        <v>0</v>
      </c>
      <c r="BH298" s="137">
        <f t="shared" si="46"/>
        <v>0</v>
      </c>
    </row>
    <row r="299" spans="3:60" ht="15" customHeight="1">
      <c r="C299" s="61" t="s">
        <v>5032</v>
      </c>
      <c r="D299" s="221" t="str">
        <f t="shared" si="22"/>
        <v/>
      </c>
      <c r="E299" s="222"/>
      <c r="F299" s="222"/>
      <c r="G299" s="222"/>
      <c r="H299" s="222"/>
      <c r="I299" s="222"/>
      <c r="J299" s="222"/>
      <c r="K299" s="222"/>
      <c r="L299" s="222"/>
      <c r="M299" s="222"/>
      <c r="N299" s="222"/>
      <c r="O299" s="222"/>
      <c r="P299" s="222"/>
      <c r="Q299" s="222"/>
      <c r="R299" s="223"/>
      <c r="S299" s="130"/>
      <c r="T299" s="130"/>
      <c r="U299" s="130"/>
      <c r="V299" s="130"/>
      <c r="W299" s="130"/>
      <c r="X299" s="130"/>
      <c r="Y299" s="130"/>
      <c r="Z299" s="130"/>
      <c r="AA299" s="130"/>
      <c r="AB299" s="130"/>
      <c r="AC299" s="130"/>
      <c r="AD299" s="130"/>
      <c r="AG299">
        <f t="shared" si="47"/>
        <v>0</v>
      </c>
      <c r="AK299" s="78">
        <f t="shared" si="23"/>
        <v>0</v>
      </c>
      <c r="AL299" s="78">
        <f t="shared" si="24"/>
        <v>0</v>
      </c>
      <c r="AM299" s="78">
        <f t="shared" si="25"/>
        <v>0</v>
      </c>
      <c r="AN299" s="137">
        <f t="shared" si="26"/>
        <v>0</v>
      </c>
      <c r="AO299" s="78">
        <f t="shared" si="27"/>
        <v>0</v>
      </c>
      <c r="AP299" s="78">
        <f t="shared" si="28"/>
        <v>0</v>
      </c>
      <c r="AQ299" s="78">
        <f t="shared" si="29"/>
        <v>0</v>
      </c>
      <c r="AR299" s="137">
        <f t="shared" si="30"/>
        <v>0</v>
      </c>
      <c r="AS299" s="78">
        <f t="shared" si="31"/>
        <v>0</v>
      </c>
      <c r="AT299" s="78">
        <f t="shared" si="32"/>
        <v>0</v>
      </c>
      <c r="AU299" s="78">
        <f t="shared" si="33"/>
        <v>0</v>
      </c>
      <c r="AV299" s="137">
        <f t="shared" si="34"/>
        <v>0</v>
      </c>
      <c r="AW299" s="78">
        <f t="shared" si="35"/>
        <v>0</v>
      </c>
      <c r="AX299" s="78">
        <f t="shared" si="36"/>
        <v>0</v>
      </c>
      <c r="AY299" s="78">
        <f t="shared" si="37"/>
        <v>0</v>
      </c>
      <c r="AZ299" s="137">
        <f t="shared" si="38"/>
        <v>0</v>
      </c>
      <c r="BA299" s="78">
        <f t="shared" si="39"/>
        <v>0</v>
      </c>
      <c r="BB299" s="78">
        <f t="shared" si="40"/>
        <v>0</v>
      </c>
      <c r="BC299" s="78">
        <f t="shared" si="41"/>
        <v>0</v>
      </c>
      <c r="BD299" s="137">
        <f t="shared" si="42"/>
        <v>0</v>
      </c>
      <c r="BE299" s="78">
        <f t="shared" si="43"/>
        <v>0</v>
      </c>
      <c r="BF299" s="78">
        <f t="shared" si="44"/>
        <v>0</v>
      </c>
      <c r="BG299" s="78">
        <f t="shared" si="45"/>
        <v>0</v>
      </c>
      <c r="BH299" s="137">
        <f t="shared" si="46"/>
        <v>0</v>
      </c>
    </row>
    <row r="300" spans="3:60" ht="15" customHeight="1">
      <c r="C300" s="61" t="s">
        <v>5033</v>
      </c>
      <c r="D300" s="221" t="str">
        <f t="shared" si="22"/>
        <v/>
      </c>
      <c r="E300" s="222"/>
      <c r="F300" s="222"/>
      <c r="G300" s="222"/>
      <c r="H300" s="222"/>
      <c r="I300" s="222"/>
      <c r="J300" s="222"/>
      <c r="K300" s="222"/>
      <c r="L300" s="222"/>
      <c r="M300" s="222"/>
      <c r="N300" s="222"/>
      <c r="O300" s="222"/>
      <c r="P300" s="222"/>
      <c r="Q300" s="222"/>
      <c r="R300" s="223"/>
      <c r="S300" s="130"/>
      <c r="T300" s="130"/>
      <c r="U300" s="130"/>
      <c r="V300" s="130"/>
      <c r="W300" s="130"/>
      <c r="X300" s="130"/>
      <c r="Y300" s="130"/>
      <c r="Z300" s="130"/>
      <c r="AA300" s="130"/>
      <c r="AB300" s="130"/>
      <c r="AC300" s="130"/>
      <c r="AD300" s="130"/>
      <c r="AG300">
        <f t="shared" si="47"/>
        <v>0</v>
      </c>
      <c r="AK300" s="78">
        <f t="shared" si="23"/>
        <v>0</v>
      </c>
      <c r="AL300" s="78">
        <f t="shared" si="24"/>
        <v>0</v>
      </c>
      <c r="AM300" s="78">
        <f t="shared" si="25"/>
        <v>0</v>
      </c>
      <c r="AN300" s="137">
        <f t="shared" si="26"/>
        <v>0</v>
      </c>
      <c r="AO300" s="78">
        <f t="shared" si="27"/>
        <v>0</v>
      </c>
      <c r="AP300" s="78">
        <f t="shared" si="28"/>
        <v>0</v>
      </c>
      <c r="AQ300" s="78">
        <f t="shared" si="29"/>
        <v>0</v>
      </c>
      <c r="AR300" s="137">
        <f t="shared" si="30"/>
        <v>0</v>
      </c>
      <c r="AS300" s="78">
        <f t="shared" si="31"/>
        <v>0</v>
      </c>
      <c r="AT300" s="78">
        <f t="shared" si="32"/>
        <v>0</v>
      </c>
      <c r="AU300" s="78">
        <f t="shared" si="33"/>
        <v>0</v>
      </c>
      <c r="AV300" s="137">
        <f t="shared" si="34"/>
        <v>0</v>
      </c>
      <c r="AW300" s="78">
        <f t="shared" si="35"/>
        <v>0</v>
      </c>
      <c r="AX300" s="78">
        <f t="shared" si="36"/>
        <v>0</v>
      </c>
      <c r="AY300" s="78">
        <f t="shared" si="37"/>
        <v>0</v>
      </c>
      <c r="AZ300" s="137">
        <f t="shared" si="38"/>
        <v>0</v>
      </c>
      <c r="BA300" s="78">
        <f t="shared" si="39"/>
        <v>0</v>
      </c>
      <c r="BB300" s="78">
        <f t="shared" si="40"/>
        <v>0</v>
      </c>
      <c r="BC300" s="78">
        <f t="shared" si="41"/>
        <v>0</v>
      </c>
      <c r="BD300" s="137">
        <f t="shared" si="42"/>
        <v>0</v>
      </c>
      <c r="BE300" s="78">
        <f t="shared" si="43"/>
        <v>0</v>
      </c>
      <c r="BF300" s="78">
        <f t="shared" si="44"/>
        <v>0</v>
      </c>
      <c r="BG300" s="78">
        <f t="shared" si="45"/>
        <v>0</v>
      </c>
      <c r="BH300" s="137">
        <f t="shared" si="46"/>
        <v>0</v>
      </c>
    </row>
    <row r="301" spans="3:60" ht="15" customHeight="1">
      <c r="C301" s="61" t="s">
        <v>5034</v>
      </c>
      <c r="D301" s="221" t="str">
        <f t="shared" si="22"/>
        <v/>
      </c>
      <c r="E301" s="222"/>
      <c r="F301" s="222"/>
      <c r="G301" s="222"/>
      <c r="H301" s="222"/>
      <c r="I301" s="222"/>
      <c r="J301" s="222"/>
      <c r="K301" s="222"/>
      <c r="L301" s="222"/>
      <c r="M301" s="222"/>
      <c r="N301" s="222"/>
      <c r="O301" s="222"/>
      <c r="P301" s="222"/>
      <c r="Q301" s="222"/>
      <c r="R301" s="223"/>
      <c r="S301" s="130"/>
      <c r="T301" s="130"/>
      <c r="U301" s="130"/>
      <c r="V301" s="130"/>
      <c r="W301" s="130"/>
      <c r="X301" s="130"/>
      <c r="Y301" s="130"/>
      <c r="Z301" s="130"/>
      <c r="AA301" s="130"/>
      <c r="AB301" s="130"/>
      <c r="AC301" s="130"/>
      <c r="AD301" s="130"/>
      <c r="AG301">
        <f t="shared" si="47"/>
        <v>0</v>
      </c>
      <c r="AK301" s="78">
        <f t="shared" si="23"/>
        <v>0</v>
      </c>
      <c r="AL301" s="78">
        <f t="shared" si="24"/>
        <v>0</v>
      </c>
      <c r="AM301" s="78">
        <f t="shared" si="25"/>
        <v>0</v>
      </c>
      <c r="AN301" s="137">
        <f t="shared" si="26"/>
        <v>0</v>
      </c>
      <c r="AO301" s="78">
        <f t="shared" si="27"/>
        <v>0</v>
      </c>
      <c r="AP301" s="78">
        <f t="shared" si="28"/>
        <v>0</v>
      </c>
      <c r="AQ301" s="78">
        <f t="shared" si="29"/>
        <v>0</v>
      </c>
      <c r="AR301" s="137">
        <f t="shared" si="30"/>
        <v>0</v>
      </c>
      <c r="AS301" s="78">
        <f t="shared" si="31"/>
        <v>0</v>
      </c>
      <c r="AT301" s="78">
        <f t="shared" si="32"/>
        <v>0</v>
      </c>
      <c r="AU301" s="78">
        <f t="shared" si="33"/>
        <v>0</v>
      </c>
      <c r="AV301" s="137">
        <f t="shared" si="34"/>
        <v>0</v>
      </c>
      <c r="AW301" s="78">
        <f t="shared" si="35"/>
        <v>0</v>
      </c>
      <c r="AX301" s="78">
        <f t="shared" si="36"/>
        <v>0</v>
      </c>
      <c r="AY301" s="78">
        <f t="shared" si="37"/>
        <v>0</v>
      </c>
      <c r="AZ301" s="137">
        <f t="shared" si="38"/>
        <v>0</v>
      </c>
      <c r="BA301" s="78">
        <f t="shared" si="39"/>
        <v>0</v>
      </c>
      <c r="BB301" s="78">
        <f t="shared" si="40"/>
        <v>0</v>
      </c>
      <c r="BC301" s="78">
        <f t="shared" si="41"/>
        <v>0</v>
      </c>
      <c r="BD301" s="137">
        <f t="shared" si="42"/>
        <v>0</v>
      </c>
      <c r="BE301" s="78">
        <f t="shared" si="43"/>
        <v>0</v>
      </c>
      <c r="BF301" s="78">
        <f t="shared" si="44"/>
        <v>0</v>
      </c>
      <c r="BG301" s="78">
        <f t="shared" si="45"/>
        <v>0</v>
      </c>
      <c r="BH301" s="137">
        <f t="shared" si="46"/>
        <v>0</v>
      </c>
    </row>
    <row r="302" spans="3:60" ht="15" customHeight="1">
      <c r="C302" s="61" t="s">
        <v>5035</v>
      </c>
      <c r="D302" s="221" t="str">
        <f t="shared" si="22"/>
        <v/>
      </c>
      <c r="E302" s="222"/>
      <c r="F302" s="222"/>
      <c r="G302" s="222"/>
      <c r="H302" s="222"/>
      <c r="I302" s="222"/>
      <c r="J302" s="222"/>
      <c r="K302" s="222"/>
      <c r="L302" s="222"/>
      <c r="M302" s="222"/>
      <c r="N302" s="222"/>
      <c r="O302" s="222"/>
      <c r="P302" s="222"/>
      <c r="Q302" s="222"/>
      <c r="R302" s="223"/>
      <c r="S302" s="130"/>
      <c r="T302" s="130"/>
      <c r="U302" s="130"/>
      <c r="V302" s="130"/>
      <c r="W302" s="130"/>
      <c r="X302" s="130"/>
      <c r="Y302" s="130"/>
      <c r="Z302" s="130"/>
      <c r="AA302" s="130"/>
      <c r="AB302" s="130"/>
      <c r="AC302" s="130"/>
      <c r="AD302" s="130"/>
      <c r="AG302">
        <f t="shared" si="47"/>
        <v>0</v>
      </c>
      <c r="AK302" s="78">
        <f t="shared" si="23"/>
        <v>0</v>
      </c>
      <c r="AL302" s="78">
        <f t="shared" si="24"/>
        <v>0</v>
      </c>
      <c r="AM302" s="78">
        <f t="shared" si="25"/>
        <v>0</v>
      </c>
      <c r="AN302" s="137">
        <f t="shared" si="26"/>
        <v>0</v>
      </c>
      <c r="AO302" s="78">
        <f t="shared" si="27"/>
        <v>0</v>
      </c>
      <c r="AP302" s="78">
        <f t="shared" si="28"/>
        <v>0</v>
      </c>
      <c r="AQ302" s="78">
        <f t="shared" si="29"/>
        <v>0</v>
      </c>
      <c r="AR302" s="137">
        <f t="shared" si="30"/>
        <v>0</v>
      </c>
      <c r="AS302" s="78">
        <f t="shared" si="31"/>
        <v>0</v>
      </c>
      <c r="AT302" s="78">
        <f t="shared" si="32"/>
        <v>0</v>
      </c>
      <c r="AU302" s="78">
        <f t="shared" si="33"/>
        <v>0</v>
      </c>
      <c r="AV302" s="137">
        <f t="shared" si="34"/>
        <v>0</v>
      </c>
      <c r="AW302" s="78">
        <f t="shared" si="35"/>
        <v>0</v>
      </c>
      <c r="AX302" s="78">
        <f t="shared" si="36"/>
        <v>0</v>
      </c>
      <c r="AY302" s="78">
        <f t="shared" si="37"/>
        <v>0</v>
      </c>
      <c r="AZ302" s="137">
        <f t="shared" si="38"/>
        <v>0</v>
      </c>
      <c r="BA302" s="78">
        <f t="shared" si="39"/>
        <v>0</v>
      </c>
      <c r="BB302" s="78">
        <f t="shared" si="40"/>
        <v>0</v>
      </c>
      <c r="BC302" s="78">
        <f t="shared" si="41"/>
        <v>0</v>
      </c>
      <c r="BD302" s="137">
        <f t="shared" si="42"/>
        <v>0</v>
      </c>
      <c r="BE302" s="78">
        <f t="shared" si="43"/>
        <v>0</v>
      </c>
      <c r="BF302" s="78">
        <f t="shared" si="44"/>
        <v>0</v>
      </c>
      <c r="BG302" s="78">
        <f t="shared" si="45"/>
        <v>0</v>
      </c>
      <c r="BH302" s="137">
        <f t="shared" si="46"/>
        <v>0</v>
      </c>
    </row>
    <row r="303" spans="3:60" ht="15" customHeight="1">
      <c r="C303" s="61" t="s">
        <v>5036</v>
      </c>
      <c r="D303" s="221" t="str">
        <f t="shared" si="22"/>
        <v/>
      </c>
      <c r="E303" s="222"/>
      <c r="F303" s="222"/>
      <c r="G303" s="222"/>
      <c r="H303" s="222"/>
      <c r="I303" s="222"/>
      <c r="J303" s="222"/>
      <c r="K303" s="222"/>
      <c r="L303" s="222"/>
      <c r="M303" s="222"/>
      <c r="N303" s="222"/>
      <c r="O303" s="222"/>
      <c r="P303" s="222"/>
      <c r="Q303" s="222"/>
      <c r="R303" s="223"/>
      <c r="S303" s="130"/>
      <c r="T303" s="130"/>
      <c r="U303" s="130"/>
      <c r="V303" s="130"/>
      <c r="W303" s="130"/>
      <c r="X303" s="130"/>
      <c r="Y303" s="130"/>
      <c r="Z303" s="130"/>
      <c r="AA303" s="130"/>
      <c r="AB303" s="130"/>
      <c r="AC303" s="130"/>
      <c r="AD303" s="130"/>
      <c r="AG303">
        <f t="shared" si="47"/>
        <v>0</v>
      </c>
      <c r="AK303" s="78">
        <f t="shared" si="23"/>
        <v>0</v>
      </c>
      <c r="AL303" s="78">
        <f t="shared" si="24"/>
        <v>0</v>
      </c>
      <c r="AM303" s="78">
        <f t="shared" si="25"/>
        <v>0</v>
      </c>
      <c r="AN303" s="137">
        <f t="shared" si="26"/>
        <v>0</v>
      </c>
      <c r="AO303" s="78">
        <f t="shared" si="27"/>
        <v>0</v>
      </c>
      <c r="AP303" s="78">
        <f t="shared" si="28"/>
        <v>0</v>
      </c>
      <c r="AQ303" s="78">
        <f t="shared" si="29"/>
        <v>0</v>
      </c>
      <c r="AR303" s="137">
        <f t="shared" si="30"/>
        <v>0</v>
      </c>
      <c r="AS303" s="78">
        <f t="shared" si="31"/>
        <v>0</v>
      </c>
      <c r="AT303" s="78">
        <f t="shared" si="32"/>
        <v>0</v>
      </c>
      <c r="AU303" s="78">
        <f t="shared" si="33"/>
        <v>0</v>
      </c>
      <c r="AV303" s="137">
        <f t="shared" si="34"/>
        <v>0</v>
      </c>
      <c r="AW303" s="78">
        <f t="shared" si="35"/>
        <v>0</v>
      </c>
      <c r="AX303" s="78">
        <f t="shared" si="36"/>
        <v>0</v>
      </c>
      <c r="AY303" s="78">
        <f t="shared" si="37"/>
        <v>0</v>
      </c>
      <c r="AZ303" s="137">
        <f t="shared" si="38"/>
        <v>0</v>
      </c>
      <c r="BA303" s="78">
        <f t="shared" si="39"/>
        <v>0</v>
      </c>
      <c r="BB303" s="78">
        <f t="shared" si="40"/>
        <v>0</v>
      </c>
      <c r="BC303" s="78">
        <f t="shared" si="41"/>
        <v>0</v>
      </c>
      <c r="BD303" s="137">
        <f t="shared" si="42"/>
        <v>0</v>
      </c>
      <c r="BE303" s="78">
        <f t="shared" si="43"/>
        <v>0</v>
      </c>
      <c r="BF303" s="78">
        <f t="shared" si="44"/>
        <v>0</v>
      </c>
      <c r="BG303" s="78">
        <f t="shared" si="45"/>
        <v>0</v>
      </c>
      <c r="BH303" s="137">
        <f t="shared" si="46"/>
        <v>0</v>
      </c>
    </row>
    <row r="304" spans="3:60" ht="15" customHeight="1">
      <c r="C304" s="61" t="s">
        <v>5037</v>
      </c>
      <c r="D304" s="221" t="str">
        <f t="shared" si="22"/>
        <v/>
      </c>
      <c r="E304" s="222"/>
      <c r="F304" s="222"/>
      <c r="G304" s="222"/>
      <c r="H304" s="222"/>
      <c r="I304" s="222"/>
      <c r="J304" s="222"/>
      <c r="K304" s="222"/>
      <c r="L304" s="222"/>
      <c r="M304" s="222"/>
      <c r="N304" s="222"/>
      <c r="O304" s="222"/>
      <c r="P304" s="222"/>
      <c r="Q304" s="222"/>
      <c r="R304" s="223"/>
      <c r="S304" s="130"/>
      <c r="T304" s="130"/>
      <c r="U304" s="130"/>
      <c r="V304" s="130"/>
      <c r="W304" s="130"/>
      <c r="X304" s="130"/>
      <c r="Y304" s="130"/>
      <c r="Z304" s="130"/>
      <c r="AA304" s="130"/>
      <c r="AB304" s="130"/>
      <c r="AC304" s="130"/>
      <c r="AD304" s="130"/>
      <c r="AG304">
        <f t="shared" si="47"/>
        <v>0</v>
      </c>
      <c r="AK304" s="78">
        <f t="shared" si="23"/>
        <v>0</v>
      </c>
      <c r="AL304" s="78">
        <f t="shared" si="24"/>
        <v>0</v>
      </c>
      <c r="AM304" s="78">
        <f t="shared" si="25"/>
        <v>0</v>
      </c>
      <c r="AN304" s="137">
        <f t="shared" si="26"/>
        <v>0</v>
      </c>
      <c r="AO304" s="78">
        <f t="shared" si="27"/>
        <v>0</v>
      </c>
      <c r="AP304" s="78">
        <f t="shared" si="28"/>
        <v>0</v>
      </c>
      <c r="AQ304" s="78">
        <f t="shared" si="29"/>
        <v>0</v>
      </c>
      <c r="AR304" s="137">
        <f t="shared" si="30"/>
        <v>0</v>
      </c>
      <c r="AS304" s="78">
        <f t="shared" si="31"/>
        <v>0</v>
      </c>
      <c r="AT304" s="78">
        <f t="shared" si="32"/>
        <v>0</v>
      </c>
      <c r="AU304" s="78">
        <f t="shared" si="33"/>
        <v>0</v>
      </c>
      <c r="AV304" s="137">
        <f t="shared" si="34"/>
        <v>0</v>
      </c>
      <c r="AW304" s="78">
        <f t="shared" si="35"/>
        <v>0</v>
      </c>
      <c r="AX304" s="78">
        <f t="shared" si="36"/>
        <v>0</v>
      </c>
      <c r="AY304" s="78">
        <f t="shared" si="37"/>
        <v>0</v>
      </c>
      <c r="AZ304" s="137">
        <f t="shared" si="38"/>
        <v>0</v>
      </c>
      <c r="BA304" s="78">
        <f t="shared" si="39"/>
        <v>0</v>
      </c>
      <c r="BB304" s="78">
        <f t="shared" si="40"/>
        <v>0</v>
      </c>
      <c r="BC304" s="78">
        <f t="shared" si="41"/>
        <v>0</v>
      </c>
      <c r="BD304" s="137">
        <f t="shared" si="42"/>
        <v>0</v>
      </c>
      <c r="BE304" s="78">
        <f t="shared" si="43"/>
        <v>0</v>
      </c>
      <c r="BF304" s="78">
        <f t="shared" si="44"/>
        <v>0</v>
      </c>
      <c r="BG304" s="78">
        <f t="shared" si="45"/>
        <v>0</v>
      </c>
      <c r="BH304" s="137">
        <f t="shared" si="46"/>
        <v>0</v>
      </c>
    </row>
    <row r="305" spans="3:60" ht="15" customHeight="1">
      <c r="C305" s="61" t="s">
        <v>5038</v>
      </c>
      <c r="D305" s="221" t="str">
        <f t="shared" si="22"/>
        <v/>
      </c>
      <c r="E305" s="222"/>
      <c r="F305" s="222"/>
      <c r="G305" s="222"/>
      <c r="H305" s="222"/>
      <c r="I305" s="222"/>
      <c r="J305" s="222"/>
      <c r="K305" s="222"/>
      <c r="L305" s="222"/>
      <c r="M305" s="222"/>
      <c r="N305" s="222"/>
      <c r="O305" s="222"/>
      <c r="P305" s="222"/>
      <c r="Q305" s="222"/>
      <c r="R305" s="223"/>
      <c r="S305" s="130"/>
      <c r="T305" s="130"/>
      <c r="U305" s="130"/>
      <c r="V305" s="130"/>
      <c r="W305" s="130"/>
      <c r="X305" s="130"/>
      <c r="Y305" s="130"/>
      <c r="Z305" s="130"/>
      <c r="AA305" s="130"/>
      <c r="AB305" s="130"/>
      <c r="AC305" s="130"/>
      <c r="AD305" s="130"/>
      <c r="AG305">
        <f t="shared" si="47"/>
        <v>0</v>
      </c>
      <c r="AK305" s="78">
        <f t="shared" si="23"/>
        <v>0</v>
      </c>
      <c r="AL305" s="78">
        <f t="shared" si="24"/>
        <v>0</v>
      </c>
      <c r="AM305" s="78">
        <f t="shared" si="25"/>
        <v>0</v>
      </c>
      <c r="AN305" s="137">
        <f t="shared" si="26"/>
        <v>0</v>
      </c>
      <c r="AO305" s="78">
        <f t="shared" si="27"/>
        <v>0</v>
      </c>
      <c r="AP305" s="78">
        <f t="shared" si="28"/>
        <v>0</v>
      </c>
      <c r="AQ305" s="78">
        <f t="shared" si="29"/>
        <v>0</v>
      </c>
      <c r="AR305" s="137">
        <f t="shared" si="30"/>
        <v>0</v>
      </c>
      <c r="AS305" s="78">
        <f t="shared" si="31"/>
        <v>0</v>
      </c>
      <c r="AT305" s="78">
        <f t="shared" si="32"/>
        <v>0</v>
      </c>
      <c r="AU305" s="78">
        <f t="shared" si="33"/>
        <v>0</v>
      </c>
      <c r="AV305" s="137">
        <f t="shared" si="34"/>
        <v>0</v>
      </c>
      <c r="AW305" s="78">
        <f t="shared" si="35"/>
        <v>0</v>
      </c>
      <c r="AX305" s="78">
        <f t="shared" si="36"/>
        <v>0</v>
      </c>
      <c r="AY305" s="78">
        <f t="shared" si="37"/>
        <v>0</v>
      </c>
      <c r="AZ305" s="137">
        <f t="shared" si="38"/>
        <v>0</v>
      </c>
      <c r="BA305" s="78">
        <f t="shared" si="39"/>
        <v>0</v>
      </c>
      <c r="BB305" s="78">
        <f t="shared" si="40"/>
        <v>0</v>
      </c>
      <c r="BC305" s="78">
        <f t="shared" si="41"/>
        <v>0</v>
      </c>
      <c r="BD305" s="137">
        <f t="shared" si="42"/>
        <v>0</v>
      </c>
      <c r="BE305" s="78">
        <f t="shared" si="43"/>
        <v>0</v>
      </c>
      <c r="BF305" s="78">
        <f t="shared" si="44"/>
        <v>0</v>
      </c>
      <c r="BG305" s="78">
        <f t="shared" si="45"/>
        <v>0</v>
      </c>
      <c r="BH305" s="137">
        <f t="shared" si="46"/>
        <v>0</v>
      </c>
    </row>
    <row r="306" spans="3:60" ht="15" customHeight="1">
      <c r="C306" s="61" t="s">
        <v>5039</v>
      </c>
      <c r="D306" s="221" t="str">
        <f t="shared" si="22"/>
        <v/>
      </c>
      <c r="E306" s="222"/>
      <c r="F306" s="222"/>
      <c r="G306" s="222"/>
      <c r="H306" s="222"/>
      <c r="I306" s="222"/>
      <c r="J306" s="222"/>
      <c r="K306" s="222"/>
      <c r="L306" s="222"/>
      <c r="M306" s="222"/>
      <c r="N306" s="222"/>
      <c r="O306" s="222"/>
      <c r="P306" s="222"/>
      <c r="Q306" s="222"/>
      <c r="R306" s="223"/>
      <c r="S306" s="130"/>
      <c r="T306" s="130"/>
      <c r="U306" s="130"/>
      <c r="V306" s="130"/>
      <c r="W306" s="130"/>
      <c r="X306" s="130"/>
      <c r="Y306" s="130"/>
      <c r="Z306" s="130"/>
      <c r="AA306" s="130"/>
      <c r="AB306" s="130"/>
      <c r="AC306" s="130"/>
      <c r="AD306" s="130"/>
      <c r="AG306">
        <f t="shared" si="47"/>
        <v>0</v>
      </c>
      <c r="AK306" s="78">
        <f t="shared" si="23"/>
        <v>0</v>
      </c>
      <c r="AL306" s="78">
        <f t="shared" si="24"/>
        <v>0</v>
      </c>
      <c r="AM306" s="78">
        <f t="shared" si="25"/>
        <v>0</v>
      </c>
      <c r="AN306" s="137">
        <f t="shared" si="26"/>
        <v>0</v>
      </c>
      <c r="AO306" s="78">
        <f t="shared" si="27"/>
        <v>0</v>
      </c>
      <c r="AP306" s="78">
        <f t="shared" si="28"/>
        <v>0</v>
      </c>
      <c r="AQ306" s="78">
        <f t="shared" si="29"/>
        <v>0</v>
      </c>
      <c r="AR306" s="137">
        <f t="shared" si="30"/>
        <v>0</v>
      </c>
      <c r="AS306" s="78">
        <f t="shared" si="31"/>
        <v>0</v>
      </c>
      <c r="AT306" s="78">
        <f t="shared" si="32"/>
        <v>0</v>
      </c>
      <c r="AU306" s="78">
        <f t="shared" si="33"/>
        <v>0</v>
      </c>
      <c r="AV306" s="137">
        <f t="shared" si="34"/>
        <v>0</v>
      </c>
      <c r="AW306" s="78">
        <f t="shared" si="35"/>
        <v>0</v>
      </c>
      <c r="AX306" s="78">
        <f t="shared" si="36"/>
        <v>0</v>
      </c>
      <c r="AY306" s="78">
        <f t="shared" si="37"/>
        <v>0</v>
      </c>
      <c r="AZ306" s="137">
        <f t="shared" si="38"/>
        <v>0</v>
      </c>
      <c r="BA306" s="78">
        <f t="shared" si="39"/>
        <v>0</v>
      </c>
      <c r="BB306" s="78">
        <f t="shared" si="40"/>
        <v>0</v>
      </c>
      <c r="BC306" s="78">
        <f t="shared" si="41"/>
        <v>0</v>
      </c>
      <c r="BD306" s="137">
        <f t="shared" si="42"/>
        <v>0</v>
      </c>
      <c r="BE306" s="78">
        <f t="shared" si="43"/>
        <v>0</v>
      </c>
      <c r="BF306" s="78">
        <f t="shared" si="44"/>
        <v>0</v>
      </c>
      <c r="BG306" s="78">
        <f t="shared" si="45"/>
        <v>0</v>
      </c>
      <c r="BH306" s="137">
        <f t="shared" si="46"/>
        <v>0</v>
      </c>
    </row>
    <row r="307" spans="3:60" ht="15" customHeight="1">
      <c r="C307" s="61" t="s">
        <v>5040</v>
      </c>
      <c r="D307" s="221" t="str">
        <f t="shared" si="22"/>
        <v/>
      </c>
      <c r="E307" s="222"/>
      <c r="F307" s="222"/>
      <c r="G307" s="222"/>
      <c r="H307" s="222"/>
      <c r="I307" s="222"/>
      <c r="J307" s="222"/>
      <c r="K307" s="222"/>
      <c r="L307" s="222"/>
      <c r="M307" s="222"/>
      <c r="N307" s="222"/>
      <c r="O307" s="222"/>
      <c r="P307" s="222"/>
      <c r="Q307" s="222"/>
      <c r="R307" s="223"/>
      <c r="S307" s="130"/>
      <c r="T307" s="130"/>
      <c r="U307" s="130"/>
      <c r="V307" s="130"/>
      <c r="W307" s="130"/>
      <c r="X307" s="130"/>
      <c r="Y307" s="130"/>
      <c r="Z307" s="130"/>
      <c r="AA307" s="130"/>
      <c r="AB307" s="130"/>
      <c r="AC307" s="130"/>
      <c r="AD307" s="130"/>
      <c r="AG307">
        <f t="shared" si="47"/>
        <v>0</v>
      </c>
      <c r="AK307" s="78">
        <f t="shared" si="23"/>
        <v>0</v>
      </c>
      <c r="AL307" s="78">
        <f t="shared" si="24"/>
        <v>0</v>
      </c>
      <c r="AM307" s="78">
        <f t="shared" si="25"/>
        <v>0</v>
      </c>
      <c r="AN307" s="137">
        <f t="shared" si="26"/>
        <v>0</v>
      </c>
      <c r="AO307" s="78">
        <f t="shared" si="27"/>
        <v>0</v>
      </c>
      <c r="AP307" s="78">
        <f t="shared" si="28"/>
        <v>0</v>
      </c>
      <c r="AQ307" s="78">
        <f t="shared" si="29"/>
        <v>0</v>
      </c>
      <c r="AR307" s="137">
        <f t="shared" si="30"/>
        <v>0</v>
      </c>
      <c r="AS307" s="78">
        <f t="shared" si="31"/>
        <v>0</v>
      </c>
      <c r="AT307" s="78">
        <f t="shared" si="32"/>
        <v>0</v>
      </c>
      <c r="AU307" s="78">
        <f t="shared" si="33"/>
        <v>0</v>
      </c>
      <c r="AV307" s="137">
        <f t="shared" si="34"/>
        <v>0</v>
      </c>
      <c r="AW307" s="78">
        <f t="shared" si="35"/>
        <v>0</v>
      </c>
      <c r="AX307" s="78">
        <f t="shared" si="36"/>
        <v>0</v>
      </c>
      <c r="AY307" s="78">
        <f t="shared" si="37"/>
        <v>0</v>
      </c>
      <c r="AZ307" s="137">
        <f t="shared" si="38"/>
        <v>0</v>
      </c>
      <c r="BA307" s="78">
        <f t="shared" si="39"/>
        <v>0</v>
      </c>
      <c r="BB307" s="78">
        <f t="shared" si="40"/>
        <v>0</v>
      </c>
      <c r="BC307" s="78">
        <f t="shared" si="41"/>
        <v>0</v>
      </c>
      <c r="BD307" s="137">
        <f t="shared" si="42"/>
        <v>0</v>
      </c>
      <c r="BE307" s="78">
        <f t="shared" si="43"/>
        <v>0</v>
      </c>
      <c r="BF307" s="78">
        <f t="shared" si="44"/>
        <v>0</v>
      </c>
      <c r="BG307" s="78">
        <f t="shared" si="45"/>
        <v>0</v>
      </c>
      <c r="BH307" s="137">
        <f t="shared" si="46"/>
        <v>0</v>
      </c>
    </row>
    <row r="308" spans="3:60" ht="15" customHeight="1">
      <c r="C308" s="61" t="s">
        <v>5041</v>
      </c>
      <c r="D308" s="221" t="str">
        <f t="shared" si="22"/>
        <v/>
      </c>
      <c r="E308" s="222"/>
      <c r="F308" s="222"/>
      <c r="G308" s="222"/>
      <c r="H308" s="222"/>
      <c r="I308" s="222"/>
      <c r="J308" s="222"/>
      <c r="K308" s="222"/>
      <c r="L308" s="222"/>
      <c r="M308" s="222"/>
      <c r="N308" s="222"/>
      <c r="O308" s="222"/>
      <c r="P308" s="222"/>
      <c r="Q308" s="222"/>
      <c r="R308" s="223"/>
      <c r="S308" s="130"/>
      <c r="T308" s="130"/>
      <c r="U308" s="130"/>
      <c r="V308" s="130"/>
      <c r="W308" s="130"/>
      <c r="X308" s="130"/>
      <c r="Y308" s="130"/>
      <c r="Z308" s="130"/>
      <c r="AA308" s="130"/>
      <c r="AB308" s="130"/>
      <c r="AC308" s="130"/>
      <c r="AD308" s="130"/>
      <c r="AG308">
        <f t="shared" si="47"/>
        <v>0</v>
      </c>
      <c r="AK308" s="78">
        <f t="shared" si="23"/>
        <v>0</v>
      </c>
      <c r="AL308" s="78">
        <f t="shared" si="24"/>
        <v>0</v>
      </c>
      <c r="AM308" s="78">
        <f t="shared" si="25"/>
        <v>0</v>
      </c>
      <c r="AN308" s="137">
        <f t="shared" si="26"/>
        <v>0</v>
      </c>
      <c r="AO308" s="78">
        <f t="shared" si="27"/>
        <v>0</v>
      </c>
      <c r="AP308" s="78">
        <f t="shared" si="28"/>
        <v>0</v>
      </c>
      <c r="AQ308" s="78">
        <f t="shared" si="29"/>
        <v>0</v>
      </c>
      <c r="AR308" s="137">
        <f t="shared" si="30"/>
        <v>0</v>
      </c>
      <c r="AS308" s="78">
        <f t="shared" si="31"/>
        <v>0</v>
      </c>
      <c r="AT308" s="78">
        <f t="shared" si="32"/>
        <v>0</v>
      </c>
      <c r="AU308" s="78">
        <f t="shared" si="33"/>
        <v>0</v>
      </c>
      <c r="AV308" s="137">
        <f t="shared" si="34"/>
        <v>0</v>
      </c>
      <c r="AW308" s="78">
        <f t="shared" si="35"/>
        <v>0</v>
      </c>
      <c r="AX308" s="78">
        <f t="shared" si="36"/>
        <v>0</v>
      </c>
      <c r="AY308" s="78">
        <f t="shared" si="37"/>
        <v>0</v>
      </c>
      <c r="AZ308" s="137">
        <f t="shared" si="38"/>
        <v>0</v>
      </c>
      <c r="BA308" s="78">
        <f t="shared" si="39"/>
        <v>0</v>
      </c>
      <c r="BB308" s="78">
        <f t="shared" si="40"/>
        <v>0</v>
      </c>
      <c r="BC308" s="78">
        <f t="shared" si="41"/>
        <v>0</v>
      </c>
      <c r="BD308" s="137">
        <f t="shared" si="42"/>
        <v>0</v>
      </c>
      <c r="BE308" s="78">
        <f t="shared" si="43"/>
        <v>0</v>
      </c>
      <c r="BF308" s="78">
        <f t="shared" si="44"/>
        <v>0</v>
      </c>
      <c r="BG308" s="78">
        <f t="shared" si="45"/>
        <v>0</v>
      </c>
      <c r="BH308" s="137">
        <f t="shared" si="46"/>
        <v>0</v>
      </c>
    </row>
    <row r="309" spans="3:60" ht="15" customHeight="1">
      <c r="C309" s="61" t="s">
        <v>5042</v>
      </c>
      <c r="D309" s="221" t="str">
        <f t="shared" si="22"/>
        <v/>
      </c>
      <c r="E309" s="222"/>
      <c r="F309" s="222"/>
      <c r="G309" s="222"/>
      <c r="H309" s="222"/>
      <c r="I309" s="222"/>
      <c r="J309" s="222"/>
      <c r="K309" s="222"/>
      <c r="L309" s="222"/>
      <c r="M309" s="222"/>
      <c r="N309" s="222"/>
      <c r="O309" s="222"/>
      <c r="P309" s="222"/>
      <c r="Q309" s="222"/>
      <c r="R309" s="223"/>
      <c r="S309" s="130"/>
      <c r="T309" s="130"/>
      <c r="U309" s="130"/>
      <c r="V309" s="130"/>
      <c r="W309" s="130"/>
      <c r="X309" s="130"/>
      <c r="Y309" s="130"/>
      <c r="Z309" s="130"/>
      <c r="AA309" s="130"/>
      <c r="AB309" s="130"/>
      <c r="AC309" s="130"/>
      <c r="AD309" s="130"/>
      <c r="AG309">
        <f t="shared" si="47"/>
        <v>0</v>
      </c>
      <c r="AK309" s="78">
        <f t="shared" si="23"/>
        <v>0</v>
      </c>
      <c r="AL309" s="78">
        <f t="shared" si="24"/>
        <v>0</v>
      </c>
      <c r="AM309" s="78">
        <f t="shared" si="25"/>
        <v>0</v>
      </c>
      <c r="AN309" s="137">
        <f t="shared" si="26"/>
        <v>0</v>
      </c>
      <c r="AO309" s="78">
        <f t="shared" si="27"/>
        <v>0</v>
      </c>
      <c r="AP309" s="78">
        <f t="shared" si="28"/>
        <v>0</v>
      </c>
      <c r="AQ309" s="78">
        <f t="shared" si="29"/>
        <v>0</v>
      </c>
      <c r="AR309" s="137">
        <f t="shared" si="30"/>
        <v>0</v>
      </c>
      <c r="AS309" s="78">
        <f t="shared" si="31"/>
        <v>0</v>
      </c>
      <c r="AT309" s="78">
        <f t="shared" si="32"/>
        <v>0</v>
      </c>
      <c r="AU309" s="78">
        <f t="shared" si="33"/>
        <v>0</v>
      </c>
      <c r="AV309" s="137">
        <f t="shared" si="34"/>
        <v>0</v>
      </c>
      <c r="AW309" s="78">
        <f t="shared" si="35"/>
        <v>0</v>
      </c>
      <c r="AX309" s="78">
        <f t="shared" si="36"/>
        <v>0</v>
      </c>
      <c r="AY309" s="78">
        <f t="shared" si="37"/>
        <v>0</v>
      </c>
      <c r="AZ309" s="137">
        <f t="shared" si="38"/>
        <v>0</v>
      </c>
      <c r="BA309" s="78">
        <f t="shared" si="39"/>
        <v>0</v>
      </c>
      <c r="BB309" s="78">
        <f t="shared" si="40"/>
        <v>0</v>
      </c>
      <c r="BC309" s="78">
        <f t="shared" si="41"/>
        <v>0</v>
      </c>
      <c r="BD309" s="137">
        <f t="shared" si="42"/>
        <v>0</v>
      </c>
      <c r="BE309" s="78">
        <f t="shared" si="43"/>
        <v>0</v>
      </c>
      <c r="BF309" s="78">
        <f t="shared" si="44"/>
        <v>0</v>
      </c>
      <c r="BG309" s="78">
        <f t="shared" si="45"/>
        <v>0</v>
      </c>
      <c r="BH309" s="137">
        <f t="shared" si="46"/>
        <v>0</v>
      </c>
    </row>
    <row r="310" spans="3:60" ht="15" customHeight="1">
      <c r="C310" s="61" t="s">
        <v>5043</v>
      </c>
      <c r="D310" s="221" t="str">
        <f t="shared" si="22"/>
        <v/>
      </c>
      <c r="E310" s="222"/>
      <c r="F310" s="222"/>
      <c r="G310" s="222"/>
      <c r="H310" s="222"/>
      <c r="I310" s="222"/>
      <c r="J310" s="222"/>
      <c r="K310" s="222"/>
      <c r="L310" s="222"/>
      <c r="M310" s="222"/>
      <c r="N310" s="222"/>
      <c r="O310" s="222"/>
      <c r="P310" s="222"/>
      <c r="Q310" s="222"/>
      <c r="R310" s="223"/>
      <c r="S310" s="130"/>
      <c r="T310" s="130"/>
      <c r="U310" s="130"/>
      <c r="V310" s="130"/>
      <c r="W310" s="130"/>
      <c r="X310" s="130"/>
      <c r="Y310" s="130"/>
      <c r="Z310" s="130"/>
      <c r="AA310" s="130"/>
      <c r="AB310" s="130"/>
      <c r="AC310" s="130"/>
      <c r="AD310" s="130"/>
      <c r="AG310">
        <f t="shared" si="47"/>
        <v>0</v>
      </c>
      <c r="AK310" s="78">
        <f t="shared" si="23"/>
        <v>0</v>
      </c>
      <c r="AL310" s="78">
        <f t="shared" si="24"/>
        <v>0</v>
      </c>
      <c r="AM310" s="78">
        <f t="shared" si="25"/>
        <v>0</v>
      </c>
      <c r="AN310" s="137">
        <f t="shared" si="26"/>
        <v>0</v>
      </c>
      <c r="AO310" s="78">
        <f t="shared" si="27"/>
        <v>0</v>
      </c>
      <c r="AP310" s="78">
        <f t="shared" si="28"/>
        <v>0</v>
      </c>
      <c r="AQ310" s="78">
        <f t="shared" si="29"/>
        <v>0</v>
      </c>
      <c r="AR310" s="137">
        <f t="shared" si="30"/>
        <v>0</v>
      </c>
      <c r="AS310" s="78">
        <f t="shared" si="31"/>
        <v>0</v>
      </c>
      <c r="AT310" s="78">
        <f t="shared" si="32"/>
        <v>0</v>
      </c>
      <c r="AU310" s="78">
        <f t="shared" si="33"/>
        <v>0</v>
      </c>
      <c r="AV310" s="137">
        <f t="shared" si="34"/>
        <v>0</v>
      </c>
      <c r="AW310" s="78">
        <f t="shared" si="35"/>
        <v>0</v>
      </c>
      <c r="AX310" s="78">
        <f t="shared" si="36"/>
        <v>0</v>
      </c>
      <c r="AY310" s="78">
        <f t="shared" si="37"/>
        <v>0</v>
      </c>
      <c r="AZ310" s="137">
        <f t="shared" si="38"/>
        <v>0</v>
      </c>
      <c r="BA310" s="78">
        <f t="shared" si="39"/>
        <v>0</v>
      </c>
      <c r="BB310" s="78">
        <f t="shared" si="40"/>
        <v>0</v>
      </c>
      <c r="BC310" s="78">
        <f t="shared" si="41"/>
        <v>0</v>
      </c>
      <c r="BD310" s="137">
        <f t="shared" si="42"/>
        <v>0</v>
      </c>
      <c r="BE310" s="78">
        <f t="shared" si="43"/>
        <v>0</v>
      </c>
      <c r="BF310" s="78">
        <f t="shared" si="44"/>
        <v>0</v>
      </c>
      <c r="BG310" s="78">
        <f t="shared" si="45"/>
        <v>0</v>
      </c>
      <c r="BH310" s="137">
        <f t="shared" si="46"/>
        <v>0</v>
      </c>
    </row>
    <row r="311" spans="3:60" ht="15" customHeight="1">
      <c r="C311" s="61" t="s">
        <v>5044</v>
      </c>
      <c r="D311" s="221" t="str">
        <f t="shared" si="22"/>
        <v/>
      </c>
      <c r="E311" s="222"/>
      <c r="F311" s="222"/>
      <c r="G311" s="222"/>
      <c r="H311" s="222"/>
      <c r="I311" s="222"/>
      <c r="J311" s="222"/>
      <c r="K311" s="222"/>
      <c r="L311" s="222"/>
      <c r="M311" s="222"/>
      <c r="N311" s="222"/>
      <c r="O311" s="222"/>
      <c r="P311" s="222"/>
      <c r="Q311" s="222"/>
      <c r="R311" s="223"/>
      <c r="S311" s="130"/>
      <c r="T311" s="130"/>
      <c r="U311" s="130"/>
      <c r="V311" s="130"/>
      <c r="W311" s="130"/>
      <c r="X311" s="130"/>
      <c r="Y311" s="130"/>
      <c r="Z311" s="130"/>
      <c r="AA311" s="130"/>
      <c r="AB311" s="130"/>
      <c r="AC311" s="130"/>
      <c r="AD311" s="130"/>
      <c r="AG311">
        <f t="shared" si="47"/>
        <v>0</v>
      </c>
      <c r="AK311" s="78">
        <f t="shared" si="23"/>
        <v>0</v>
      </c>
      <c r="AL311" s="78">
        <f t="shared" si="24"/>
        <v>0</v>
      </c>
      <c r="AM311" s="78">
        <f t="shared" si="25"/>
        <v>0</v>
      </c>
      <c r="AN311" s="137">
        <f t="shared" si="26"/>
        <v>0</v>
      </c>
      <c r="AO311" s="78">
        <f t="shared" si="27"/>
        <v>0</v>
      </c>
      <c r="AP311" s="78">
        <f t="shared" si="28"/>
        <v>0</v>
      </c>
      <c r="AQ311" s="78">
        <f t="shared" si="29"/>
        <v>0</v>
      </c>
      <c r="AR311" s="137">
        <f t="shared" si="30"/>
        <v>0</v>
      </c>
      <c r="AS311" s="78">
        <f t="shared" si="31"/>
        <v>0</v>
      </c>
      <c r="AT311" s="78">
        <f t="shared" si="32"/>
        <v>0</v>
      </c>
      <c r="AU311" s="78">
        <f t="shared" si="33"/>
        <v>0</v>
      </c>
      <c r="AV311" s="137">
        <f t="shared" si="34"/>
        <v>0</v>
      </c>
      <c r="AW311" s="78">
        <f t="shared" si="35"/>
        <v>0</v>
      </c>
      <c r="AX311" s="78">
        <f t="shared" si="36"/>
        <v>0</v>
      </c>
      <c r="AY311" s="78">
        <f t="shared" si="37"/>
        <v>0</v>
      </c>
      <c r="AZ311" s="137">
        <f t="shared" si="38"/>
        <v>0</v>
      </c>
      <c r="BA311" s="78">
        <f t="shared" si="39"/>
        <v>0</v>
      </c>
      <c r="BB311" s="78">
        <f t="shared" si="40"/>
        <v>0</v>
      </c>
      <c r="BC311" s="78">
        <f t="shared" si="41"/>
        <v>0</v>
      </c>
      <c r="BD311" s="137">
        <f t="shared" si="42"/>
        <v>0</v>
      </c>
      <c r="BE311" s="78">
        <f t="shared" si="43"/>
        <v>0</v>
      </c>
      <c r="BF311" s="78">
        <f t="shared" si="44"/>
        <v>0</v>
      </c>
      <c r="BG311" s="78">
        <f t="shared" si="45"/>
        <v>0</v>
      </c>
      <c r="BH311" s="137">
        <f t="shared" si="46"/>
        <v>0</v>
      </c>
    </row>
    <row r="312" spans="3:60" ht="15" customHeight="1">
      <c r="C312" s="61" t="s">
        <v>5045</v>
      </c>
      <c r="D312" s="221" t="str">
        <f t="shared" si="22"/>
        <v/>
      </c>
      <c r="E312" s="222"/>
      <c r="F312" s="222"/>
      <c r="G312" s="222"/>
      <c r="H312" s="222"/>
      <c r="I312" s="222"/>
      <c r="J312" s="222"/>
      <c r="K312" s="222"/>
      <c r="L312" s="222"/>
      <c r="M312" s="222"/>
      <c r="N312" s="222"/>
      <c r="O312" s="222"/>
      <c r="P312" s="222"/>
      <c r="Q312" s="222"/>
      <c r="R312" s="223"/>
      <c r="S312" s="130"/>
      <c r="T312" s="130"/>
      <c r="U312" s="130"/>
      <c r="V312" s="130"/>
      <c r="W312" s="130"/>
      <c r="X312" s="130"/>
      <c r="Y312" s="130"/>
      <c r="Z312" s="130"/>
      <c r="AA312" s="130"/>
      <c r="AB312" s="130"/>
      <c r="AC312" s="130"/>
      <c r="AD312" s="130"/>
      <c r="AG312">
        <f t="shared" si="47"/>
        <v>0</v>
      </c>
      <c r="AK312" s="78">
        <f t="shared" si="23"/>
        <v>0</v>
      </c>
      <c r="AL312" s="78">
        <f t="shared" si="24"/>
        <v>0</v>
      </c>
      <c r="AM312" s="78">
        <f t="shared" si="25"/>
        <v>0</v>
      </c>
      <c r="AN312" s="137">
        <f t="shared" si="26"/>
        <v>0</v>
      </c>
      <c r="AO312" s="78">
        <f t="shared" si="27"/>
        <v>0</v>
      </c>
      <c r="AP312" s="78">
        <f t="shared" si="28"/>
        <v>0</v>
      </c>
      <c r="AQ312" s="78">
        <f t="shared" si="29"/>
        <v>0</v>
      </c>
      <c r="AR312" s="137">
        <f t="shared" si="30"/>
        <v>0</v>
      </c>
      <c r="AS312" s="78">
        <f t="shared" si="31"/>
        <v>0</v>
      </c>
      <c r="AT312" s="78">
        <f t="shared" si="32"/>
        <v>0</v>
      </c>
      <c r="AU312" s="78">
        <f t="shared" si="33"/>
        <v>0</v>
      </c>
      <c r="AV312" s="137">
        <f t="shared" si="34"/>
        <v>0</v>
      </c>
      <c r="AW312" s="78">
        <f t="shared" si="35"/>
        <v>0</v>
      </c>
      <c r="AX312" s="78">
        <f t="shared" si="36"/>
        <v>0</v>
      </c>
      <c r="AY312" s="78">
        <f t="shared" si="37"/>
        <v>0</v>
      </c>
      <c r="AZ312" s="137">
        <f t="shared" si="38"/>
        <v>0</v>
      </c>
      <c r="BA312" s="78">
        <f t="shared" si="39"/>
        <v>0</v>
      </c>
      <c r="BB312" s="78">
        <f t="shared" si="40"/>
        <v>0</v>
      </c>
      <c r="BC312" s="78">
        <f t="shared" si="41"/>
        <v>0</v>
      </c>
      <c r="BD312" s="137">
        <f t="shared" si="42"/>
        <v>0</v>
      </c>
      <c r="BE312" s="78">
        <f t="shared" si="43"/>
        <v>0</v>
      </c>
      <c r="BF312" s="78">
        <f t="shared" si="44"/>
        <v>0</v>
      </c>
      <c r="BG312" s="78">
        <f t="shared" si="45"/>
        <v>0</v>
      </c>
      <c r="BH312" s="137">
        <f t="shared" si="46"/>
        <v>0</v>
      </c>
    </row>
    <row r="313" spans="3:60" ht="15" customHeight="1">
      <c r="C313" s="61" t="s">
        <v>5046</v>
      </c>
      <c r="D313" s="221" t="str">
        <f t="shared" ref="D313:D344" si="48">IF($D97="","",$D97)</f>
        <v/>
      </c>
      <c r="E313" s="222"/>
      <c r="F313" s="222"/>
      <c r="G313" s="222"/>
      <c r="H313" s="222"/>
      <c r="I313" s="222"/>
      <c r="J313" s="222"/>
      <c r="K313" s="222"/>
      <c r="L313" s="222"/>
      <c r="M313" s="222"/>
      <c r="N313" s="222"/>
      <c r="O313" s="222"/>
      <c r="P313" s="222"/>
      <c r="Q313" s="222"/>
      <c r="R313" s="223"/>
      <c r="S313" s="130"/>
      <c r="T313" s="130"/>
      <c r="U313" s="130"/>
      <c r="V313" s="130"/>
      <c r="W313" s="130"/>
      <c r="X313" s="130"/>
      <c r="Y313" s="130"/>
      <c r="Z313" s="130"/>
      <c r="AA313" s="130"/>
      <c r="AB313" s="130"/>
      <c r="AC313" s="130"/>
      <c r="AD313" s="130"/>
      <c r="AG313">
        <f t="shared" si="47"/>
        <v>0</v>
      </c>
      <c r="AK313" s="78">
        <f t="shared" si="23"/>
        <v>0</v>
      </c>
      <c r="AL313" s="78">
        <f t="shared" si="24"/>
        <v>0</v>
      </c>
      <c r="AM313" s="78">
        <f t="shared" si="25"/>
        <v>0</v>
      </c>
      <c r="AN313" s="137">
        <f t="shared" si="26"/>
        <v>0</v>
      </c>
      <c r="AO313" s="78">
        <f t="shared" si="27"/>
        <v>0</v>
      </c>
      <c r="AP313" s="78">
        <f t="shared" si="28"/>
        <v>0</v>
      </c>
      <c r="AQ313" s="78">
        <f t="shared" si="29"/>
        <v>0</v>
      </c>
      <c r="AR313" s="137">
        <f t="shared" si="30"/>
        <v>0</v>
      </c>
      <c r="AS313" s="78">
        <f t="shared" si="31"/>
        <v>0</v>
      </c>
      <c r="AT313" s="78">
        <f t="shared" si="32"/>
        <v>0</v>
      </c>
      <c r="AU313" s="78">
        <f t="shared" si="33"/>
        <v>0</v>
      </c>
      <c r="AV313" s="137">
        <f t="shared" si="34"/>
        <v>0</v>
      </c>
      <c r="AW313" s="78">
        <f t="shared" si="35"/>
        <v>0</v>
      </c>
      <c r="AX313" s="78">
        <f t="shared" si="36"/>
        <v>0</v>
      </c>
      <c r="AY313" s="78">
        <f t="shared" si="37"/>
        <v>0</v>
      </c>
      <c r="AZ313" s="137">
        <f t="shared" si="38"/>
        <v>0</v>
      </c>
      <c r="BA313" s="78">
        <f t="shared" si="39"/>
        <v>0</v>
      </c>
      <c r="BB313" s="78">
        <f t="shared" si="40"/>
        <v>0</v>
      </c>
      <c r="BC313" s="78">
        <f t="shared" si="41"/>
        <v>0</v>
      </c>
      <c r="BD313" s="137">
        <f t="shared" si="42"/>
        <v>0</v>
      </c>
      <c r="BE313" s="78">
        <f t="shared" si="43"/>
        <v>0</v>
      </c>
      <c r="BF313" s="78">
        <f t="shared" si="44"/>
        <v>0</v>
      </c>
      <c r="BG313" s="78">
        <f t="shared" si="45"/>
        <v>0</v>
      </c>
      <c r="BH313" s="137">
        <f t="shared" si="46"/>
        <v>0</v>
      </c>
    </row>
    <row r="314" spans="3:60" ht="15" customHeight="1">
      <c r="C314" s="61" t="s">
        <v>5047</v>
      </c>
      <c r="D314" s="221" t="str">
        <f t="shared" si="48"/>
        <v/>
      </c>
      <c r="E314" s="222"/>
      <c r="F314" s="222"/>
      <c r="G314" s="222"/>
      <c r="H314" s="222"/>
      <c r="I314" s="222"/>
      <c r="J314" s="222"/>
      <c r="K314" s="222"/>
      <c r="L314" s="222"/>
      <c r="M314" s="222"/>
      <c r="N314" s="222"/>
      <c r="O314" s="222"/>
      <c r="P314" s="222"/>
      <c r="Q314" s="222"/>
      <c r="R314" s="223"/>
      <c r="S314" s="130"/>
      <c r="T314" s="130"/>
      <c r="U314" s="130"/>
      <c r="V314" s="130"/>
      <c r="W314" s="130"/>
      <c r="X314" s="130"/>
      <c r="Y314" s="130"/>
      <c r="Z314" s="130"/>
      <c r="AA314" s="130"/>
      <c r="AB314" s="130"/>
      <c r="AC314" s="130"/>
      <c r="AD314" s="130"/>
      <c r="AG314">
        <f t="shared" si="47"/>
        <v>0</v>
      </c>
      <c r="AK314" s="78">
        <f t="shared" si="23"/>
        <v>0</v>
      </c>
      <c r="AL314" s="78">
        <f t="shared" si="24"/>
        <v>0</v>
      </c>
      <c r="AM314" s="78">
        <f t="shared" si="25"/>
        <v>0</v>
      </c>
      <c r="AN314" s="137">
        <f t="shared" si="26"/>
        <v>0</v>
      </c>
      <c r="AO314" s="78">
        <f t="shared" si="27"/>
        <v>0</v>
      </c>
      <c r="AP314" s="78">
        <f t="shared" si="28"/>
        <v>0</v>
      </c>
      <c r="AQ314" s="78">
        <f t="shared" si="29"/>
        <v>0</v>
      </c>
      <c r="AR314" s="137">
        <f t="shared" si="30"/>
        <v>0</v>
      </c>
      <c r="AS314" s="78">
        <f t="shared" si="31"/>
        <v>0</v>
      </c>
      <c r="AT314" s="78">
        <f t="shared" si="32"/>
        <v>0</v>
      </c>
      <c r="AU314" s="78">
        <f t="shared" si="33"/>
        <v>0</v>
      </c>
      <c r="AV314" s="137">
        <f t="shared" si="34"/>
        <v>0</v>
      </c>
      <c r="AW314" s="78">
        <f t="shared" si="35"/>
        <v>0</v>
      </c>
      <c r="AX314" s="78">
        <f t="shared" si="36"/>
        <v>0</v>
      </c>
      <c r="AY314" s="78">
        <f t="shared" si="37"/>
        <v>0</v>
      </c>
      <c r="AZ314" s="137">
        <f t="shared" si="38"/>
        <v>0</v>
      </c>
      <c r="BA314" s="78">
        <f t="shared" si="39"/>
        <v>0</v>
      </c>
      <c r="BB314" s="78">
        <f t="shared" si="40"/>
        <v>0</v>
      </c>
      <c r="BC314" s="78">
        <f t="shared" si="41"/>
        <v>0</v>
      </c>
      <c r="BD314" s="137">
        <f t="shared" si="42"/>
        <v>0</v>
      </c>
      <c r="BE314" s="78">
        <f t="shared" si="43"/>
        <v>0</v>
      </c>
      <c r="BF314" s="78">
        <f t="shared" si="44"/>
        <v>0</v>
      </c>
      <c r="BG314" s="78">
        <f t="shared" si="45"/>
        <v>0</v>
      </c>
      <c r="BH314" s="137">
        <f t="shared" si="46"/>
        <v>0</v>
      </c>
    </row>
    <row r="315" spans="3:60" ht="15" customHeight="1">
      <c r="C315" s="61" t="s">
        <v>5048</v>
      </c>
      <c r="D315" s="221" t="str">
        <f t="shared" si="48"/>
        <v/>
      </c>
      <c r="E315" s="222"/>
      <c r="F315" s="222"/>
      <c r="G315" s="222"/>
      <c r="H315" s="222"/>
      <c r="I315" s="222"/>
      <c r="J315" s="222"/>
      <c r="K315" s="222"/>
      <c r="L315" s="222"/>
      <c r="M315" s="222"/>
      <c r="N315" s="222"/>
      <c r="O315" s="222"/>
      <c r="P315" s="222"/>
      <c r="Q315" s="222"/>
      <c r="R315" s="223"/>
      <c r="S315" s="130"/>
      <c r="T315" s="130"/>
      <c r="U315" s="130"/>
      <c r="V315" s="130"/>
      <c r="W315" s="130"/>
      <c r="X315" s="130"/>
      <c r="Y315" s="130"/>
      <c r="Z315" s="130"/>
      <c r="AA315" s="130"/>
      <c r="AB315" s="130"/>
      <c r="AC315" s="130"/>
      <c r="AD315" s="130"/>
      <c r="AG315">
        <f t="shared" si="47"/>
        <v>0</v>
      </c>
      <c r="AK315" s="78">
        <f t="shared" si="23"/>
        <v>0</v>
      </c>
      <c r="AL315" s="78">
        <f t="shared" si="24"/>
        <v>0</v>
      </c>
      <c r="AM315" s="78">
        <f t="shared" si="25"/>
        <v>0</v>
      </c>
      <c r="AN315" s="137">
        <f t="shared" si="26"/>
        <v>0</v>
      </c>
      <c r="AO315" s="78">
        <f t="shared" si="27"/>
        <v>0</v>
      </c>
      <c r="AP315" s="78">
        <f t="shared" si="28"/>
        <v>0</v>
      </c>
      <c r="AQ315" s="78">
        <f t="shared" si="29"/>
        <v>0</v>
      </c>
      <c r="AR315" s="137">
        <f t="shared" si="30"/>
        <v>0</v>
      </c>
      <c r="AS315" s="78">
        <f t="shared" si="31"/>
        <v>0</v>
      </c>
      <c r="AT315" s="78">
        <f t="shared" si="32"/>
        <v>0</v>
      </c>
      <c r="AU315" s="78">
        <f t="shared" si="33"/>
        <v>0</v>
      </c>
      <c r="AV315" s="137">
        <f t="shared" si="34"/>
        <v>0</v>
      </c>
      <c r="AW315" s="78">
        <f t="shared" si="35"/>
        <v>0</v>
      </c>
      <c r="AX315" s="78">
        <f t="shared" si="36"/>
        <v>0</v>
      </c>
      <c r="AY315" s="78">
        <f t="shared" si="37"/>
        <v>0</v>
      </c>
      <c r="AZ315" s="137">
        <f t="shared" si="38"/>
        <v>0</v>
      </c>
      <c r="BA315" s="78">
        <f t="shared" si="39"/>
        <v>0</v>
      </c>
      <c r="BB315" s="78">
        <f t="shared" si="40"/>
        <v>0</v>
      </c>
      <c r="BC315" s="78">
        <f t="shared" si="41"/>
        <v>0</v>
      </c>
      <c r="BD315" s="137">
        <f t="shared" si="42"/>
        <v>0</v>
      </c>
      <c r="BE315" s="78">
        <f t="shared" si="43"/>
        <v>0</v>
      </c>
      <c r="BF315" s="78">
        <f t="shared" si="44"/>
        <v>0</v>
      </c>
      <c r="BG315" s="78">
        <f t="shared" si="45"/>
        <v>0</v>
      </c>
      <c r="BH315" s="137">
        <f t="shared" si="46"/>
        <v>0</v>
      </c>
    </row>
    <row r="316" spans="3:60" ht="15" customHeight="1">
      <c r="C316" s="61" t="s">
        <v>5110</v>
      </c>
      <c r="D316" s="221" t="str">
        <f t="shared" si="48"/>
        <v/>
      </c>
      <c r="E316" s="222"/>
      <c r="F316" s="222"/>
      <c r="G316" s="222"/>
      <c r="H316" s="222"/>
      <c r="I316" s="222"/>
      <c r="J316" s="222"/>
      <c r="K316" s="222"/>
      <c r="L316" s="222"/>
      <c r="M316" s="222"/>
      <c r="N316" s="222"/>
      <c r="O316" s="222"/>
      <c r="P316" s="222"/>
      <c r="Q316" s="222"/>
      <c r="R316" s="223"/>
      <c r="S316" s="130"/>
      <c r="T316" s="130"/>
      <c r="U316" s="130"/>
      <c r="V316" s="130"/>
      <c r="W316" s="130"/>
      <c r="X316" s="130"/>
      <c r="Y316" s="130"/>
      <c r="Z316" s="130"/>
      <c r="AA316" s="130"/>
      <c r="AB316" s="130"/>
      <c r="AC316" s="130"/>
      <c r="AD316" s="130"/>
      <c r="AG316">
        <f t="shared" si="47"/>
        <v>0</v>
      </c>
      <c r="AK316" s="78">
        <f t="shared" si="23"/>
        <v>0</v>
      </c>
      <c r="AL316" s="78">
        <f t="shared" si="24"/>
        <v>0</v>
      </c>
      <c r="AM316" s="78">
        <f t="shared" si="25"/>
        <v>0</v>
      </c>
      <c r="AN316" s="137">
        <f t="shared" si="26"/>
        <v>0</v>
      </c>
      <c r="AO316" s="78">
        <f t="shared" si="27"/>
        <v>0</v>
      </c>
      <c r="AP316" s="78">
        <f t="shared" si="28"/>
        <v>0</v>
      </c>
      <c r="AQ316" s="78">
        <f t="shared" si="29"/>
        <v>0</v>
      </c>
      <c r="AR316" s="137">
        <f t="shared" si="30"/>
        <v>0</v>
      </c>
      <c r="AS316" s="78">
        <f t="shared" si="31"/>
        <v>0</v>
      </c>
      <c r="AT316" s="78">
        <f t="shared" si="32"/>
        <v>0</v>
      </c>
      <c r="AU316" s="78">
        <f t="shared" si="33"/>
        <v>0</v>
      </c>
      <c r="AV316" s="137">
        <f t="shared" si="34"/>
        <v>0</v>
      </c>
      <c r="AW316" s="78">
        <f t="shared" si="35"/>
        <v>0</v>
      </c>
      <c r="AX316" s="78">
        <f t="shared" si="36"/>
        <v>0</v>
      </c>
      <c r="AY316" s="78">
        <f t="shared" si="37"/>
        <v>0</v>
      </c>
      <c r="AZ316" s="137">
        <f t="shared" si="38"/>
        <v>0</v>
      </c>
      <c r="BA316" s="78">
        <f t="shared" si="39"/>
        <v>0</v>
      </c>
      <c r="BB316" s="78">
        <f t="shared" si="40"/>
        <v>0</v>
      </c>
      <c r="BC316" s="78">
        <f t="shared" si="41"/>
        <v>0</v>
      </c>
      <c r="BD316" s="137">
        <f t="shared" si="42"/>
        <v>0</v>
      </c>
      <c r="BE316" s="78">
        <f t="shared" si="43"/>
        <v>0</v>
      </c>
      <c r="BF316" s="78">
        <f t="shared" si="44"/>
        <v>0</v>
      </c>
      <c r="BG316" s="78">
        <f t="shared" si="45"/>
        <v>0</v>
      </c>
      <c r="BH316" s="137">
        <f t="shared" si="46"/>
        <v>0</v>
      </c>
    </row>
    <row r="317" spans="3:60" ht="15" customHeight="1">
      <c r="C317" s="61" t="s">
        <v>5111</v>
      </c>
      <c r="D317" s="221" t="str">
        <f t="shared" si="48"/>
        <v/>
      </c>
      <c r="E317" s="222"/>
      <c r="F317" s="222"/>
      <c r="G317" s="222"/>
      <c r="H317" s="222"/>
      <c r="I317" s="222"/>
      <c r="J317" s="222"/>
      <c r="K317" s="222"/>
      <c r="L317" s="222"/>
      <c r="M317" s="222"/>
      <c r="N317" s="222"/>
      <c r="O317" s="222"/>
      <c r="P317" s="222"/>
      <c r="Q317" s="222"/>
      <c r="R317" s="223"/>
      <c r="S317" s="130"/>
      <c r="T317" s="130"/>
      <c r="U317" s="130"/>
      <c r="V317" s="130"/>
      <c r="W317" s="130"/>
      <c r="X317" s="130"/>
      <c r="Y317" s="130"/>
      <c r="Z317" s="130"/>
      <c r="AA317" s="130"/>
      <c r="AB317" s="130"/>
      <c r="AC317" s="130"/>
      <c r="AD317" s="130"/>
      <c r="AG317">
        <f t="shared" si="47"/>
        <v>0</v>
      </c>
      <c r="AK317" s="78">
        <f t="shared" si="23"/>
        <v>0</v>
      </c>
      <c r="AL317" s="78">
        <f t="shared" si="24"/>
        <v>0</v>
      </c>
      <c r="AM317" s="78">
        <f t="shared" si="25"/>
        <v>0</v>
      </c>
      <c r="AN317" s="137">
        <f t="shared" si="26"/>
        <v>0</v>
      </c>
      <c r="AO317" s="78">
        <f t="shared" si="27"/>
        <v>0</v>
      </c>
      <c r="AP317" s="78">
        <f t="shared" si="28"/>
        <v>0</v>
      </c>
      <c r="AQ317" s="78">
        <f t="shared" si="29"/>
        <v>0</v>
      </c>
      <c r="AR317" s="137">
        <f t="shared" si="30"/>
        <v>0</v>
      </c>
      <c r="AS317" s="78">
        <f t="shared" si="31"/>
        <v>0</v>
      </c>
      <c r="AT317" s="78">
        <f t="shared" si="32"/>
        <v>0</v>
      </c>
      <c r="AU317" s="78">
        <f t="shared" si="33"/>
        <v>0</v>
      </c>
      <c r="AV317" s="137">
        <f t="shared" si="34"/>
        <v>0</v>
      </c>
      <c r="AW317" s="78">
        <f t="shared" si="35"/>
        <v>0</v>
      </c>
      <c r="AX317" s="78">
        <f t="shared" si="36"/>
        <v>0</v>
      </c>
      <c r="AY317" s="78">
        <f t="shared" si="37"/>
        <v>0</v>
      </c>
      <c r="AZ317" s="137">
        <f t="shared" si="38"/>
        <v>0</v>
      </c>
      <c r="BA317" s="78">
        <f t="shared" si="39"/>
        <v>0</v>
      </c>
      <c r="BB317" s="78">
        <f t="shared" si="40"/>
        <v>0</v>
      </c>
      <c r="BC317" s="78">
        <f t="shared" si="41"/>
        <v>0</v>
      </c>
      <c r="BD317" s="137">
        <f t="shared" si="42"/>
        <v>0</v>
      </c>
      <c r="BE317" s="78">
        <f t="shared" si="43"/>
        <v>0</v>
      </c>
      <c r="BF317" s="78">
        <f t="shared" si="44"/>
        <v>0</v>
      </c>
      <c r="BG317" s="78">
        <f t="shared" si="45"/>
        <v>0</v>
      </c>
      <c r="BH317" s="137">
        <f t="shared" si="46"/>
        <v>0</v>
      </c>
    </row>
    <row r="318" spans="3:60" ht="15" customHeight="1">
      <c r="C318" s="61" t="s">
        <v>5112</v>
      </c>
      <c r="D318" s="221" t="str">
        <f t="shared" si="48"/>
        <v/>
      </c>
      <c r="E318" s="222"/>
      <c r="F318" s="222"/>
      <c r="G318" s="222"/>
      <c r="H318" s="222"/>
      <c r="I318" s="222"/>
      <c r="J318" s="222"/>
      <c r="K318" s="222"/>
      <c r="L318" s="222"/>
      <c r="M318" s="222"/>
      <c r="N318" s="222"/>
      <c r="O318" s="222"/>
      <c r="P318" s="222"/>
      <c r="Q318" s="222"/>
      <c r="R318" s="223"/>
      <c r="S318" s="130"/>
      <c r="T318" s="130"/>
      <c r="U318" s="130"/>
      <c r="V318" s="130"/>
      <c r="W318" s="130"/>
      <c r="X318" s="130"/>
      <c r="Y318" s="130"/>
      <c r="Z318" s="130"/>
      <c r="AA318" s="130"/>
      <c r="AB318" s="130"/>
      <c r="AC318" s="130"/>
      <c r="AD318" s="130"/>
      <c r="AG318">
        <f t="shared" si="47"/>
        <v>0</v>
      </c>
      <c r="AK318" s="78">
        <f t="shared" si="23"/>
        <v>0</v>
      </c>
      <c r="AL318" s="78">
        <f t="shared" si="24"/>
        <v>0</v>
      </c>
      <c r="AM318" s="78">
        <f t="shared" si="25"/>
        <v>0</v>
      </c>
      <c r="AN318" s="137">
        <f t="shared" si="26"/>
        <v>0</v>
      </c>
      <c r="AO318" s="78">
        <f t="shared" si="27"/>
        <v>0</v>
      </c>
      <c r="AP318" s="78">
        <f t="shared" si="28"/>
        <v>0</v>
      </c>
      <c r="AQ318" s="78">
        <f t="shared" si="29"/>
        <v>0</v>
      </c>
      <c r="AR318" s="137">
        <f t="shared" si="30"/>
        <v>0</v>
      </c>
      <c r="AS318" s="78">
        <f t="shared" si="31"/>
        <v>0</v>
      </c>
      <c r="AT318" s="78">
        <f t="shared" si="32"/>
        <v>0</v>
      </c>
      <c r="AU318" s="78">
        <f t="shared" si="33"/>
        <v>0</v>
      </c>
      <c r="AV318" s="137">
        <f t="shared" si="34"/>
        <v>0</v>
      </c>
      <c r="AW318" s="78">
        <f t="shared" si="35"/>
        <v>0</v>
      </c>
      <c r="AX318" s="78">
        <f t="shared" si="36"/>
        <v>0</v>
      </c>
      <c r="AY318" s="78">
        <f t="shared" si="37"/>
        <v>0</v>
      </c>
      <c r="AZ318" s="137">
        <f t="shared" si="38"/>
        <v>0</v>
      </c>
      <c r="BA318" s="78">
        <f t="shared" si="39"/>
        <v>0</v>
      </c>
      <c r="BB318" s="78">
        <f t="shared" si="40"/>
        <v>0</v>
      </c>
      <c r="BC318" s="78">
        <f t="shared" si="41"/>
        <v>0</v>
      </c>
      <c r="BD318" s="137">
        <f t="shared" si="42"/>
        <v>0</v>
      </c>
      <c r="BE318" s="78">
        <f t="shared" si="43"/>
        <v>0</v>
      </c>
      <c r="BF318" s="78">
        <f t="shared" si="44"/>
        <v>0</v>
      </c>
      <c r="BG318" s="78">
        <f t="shared" si="45"/>
        <v>0</v>
      </c>
      <c r="BH318" s="137">
        <f t="shared" si="46"/>
        <v>0</v>
      </c>
    </row>
    <row r="319" spans="3:60" ht="15" customHeight="1">
      <c r="C319" s="61" t="s">
        <v>5113</v>
      </c>
      <c r="D319" s="221" t="str">
        <f t="shared" si="48"/>
        <v/>
      </c>
      <c r="E319" s="222"/>
      <c r="F319" s="222"/>
      <c r="G319" s="222"/>
      <c r="H319" s="222"/>
      <c r="I319" s="222"/>
      <c r="J319" s="222"/>
      <c r="K319" s="222"/>
      <c r="L319" s="222"/>
      <c r="M319" s="222"/>
      <c r="N319" s="222"/>
      <c r="O319" s="222"/>
      <c r="P319" s="222"/>
      <c r="Q319" s="222"/>
      <c r="R319" s="223"/>
      <c r="S319" s="130"/>
      <c r="T319" s="130"/>
      <c r="U319" s="130"/>
      <c r="V319" s="130"/>
      <c r="W319" s="130"/>
      <c r="X319" s="130"/>
      <c r="Y319" s="130"/>
      <c r="Z319" s="130"/>
      <c r="AA319" s="130"/>
      <c r="AB319" s="130"/>
      <c r="AC319" s="130"/>
      <c r="AD319" s="130"/>
      <c r="AG319">
        <f t="shared" si="47"/>
        <v>0</v>
      </c>
      <c r="AK319" s="78">
        <f t="shared" si="23"/>
        <v>0</v>
      </c>
      <c r="AL319" s="78">
        <f t="shared" si="24"/>
        <v>0</v>
      </c>
      <c r="AM319" s="78">
        <f t="shared" si="25"/>
        <v>0</v>
      </c>
      <c r="AN319" s="137">
        <f t="shared" si="26"/>
        <v>0</v>
      </c>
      <c r="AO319" s="78">
        <f t="shared" si="27"/>
        <v>0</v>
      </c>
      <c r="AP319" s="78">
        <f t="shared" si="28"/>
        <v>0</v>
      </c>
      <c r="AQ319" s="78">
        <f t="shared" si="29"/>
        <v>0</v>
      </c>
      <c r="AR319" s="137">
        <f t="shared" si="30"/>
        <v>0</v>
      </c>
      <c r="AS319" s="78">
        <f t="shared" si="31"/>
        <v>0</v>
      </c>
      <c r="AT319" s="78">
        <f t="shared" si="32"/>
        <v>0</v>
      </c>
      <c r="AU319" s="78">
        <f t="shared" si="33"/>
        <v>0</v>
      </c>
      <c r="AV319" s="137">
        <f t="shared" si="34"/>
        <v>0</v>
      </c>
      <c r="AW319" s="78">
        <f t="shared" si="35"/>
        <v>0</v>
      </c>
      <c r="AX319" s="78">
        <f t="shared" si="36"/>
        <v>0</v>
      </c>
      <c r="AY319" s="78">
        <f t="shared" si="37"/>
        <v>0</v>
      </c>
      <c r="AZ319" s="137">
        <f t="shared" si="38"/>
        <v>0</v>
      </c>
      <c r="BA319" s="78">
        <f t="shared" si="39"/>
        <v>0</v>
      </c>
      <c r="BB319" s="78">
        <f t="shared" si="40"/>
        <v>0</v>
      </c>
      <c r="BC319" s="78">
        <f t="shared" si="41"/>
        <v>0</v>
      </c>
      <c r="BD319" s="137">
        <f t="shared" si="42"/>
        <v>0</v>
      </c>
      <c r="BE319" s="78">
        <f t="shared" si="43"/>
        <v>0</v>
      </c>
      <c r="BF319" s="78">
        <f t="shared" si="44"/>
        <v>0</v>
      </c>
      <c r="BG319" s="78">
        <f t="shared" si="45"/>
        <v>0</v>
      </c>
      <c r="BH319" s="137">
        <f t="shared" si="46"/>
        <v>0</v>
      </c>
    </row>
    <row r="320" spans="3:60" ht="15" customHeight="1">
      <c r="C320" s="61" t="s">
        <v>5114</v>
      </c>
      <c r="D320" s="221" t="str">
        <f t="shared" si="48"/>
        <v/>
      </c>
      <c r="E320" s="222"/>
      <c r="F320" s="222"/>
      <c r="G320" s="222"/>
      <c r="H320" s="222"/>
      <c r="I320" s="222"/>
      <c r="J320" s="222"/>
      <c r="K320" s="222"/>
      <c r="L320" s="222"/>
      <c r="M320" s="222"/>
      <c r="N320" s="222"/>
      <c r="O320" s="222"/>
      <c r="P320" s="222"/>
      <c r="Q320" s="222"/>
      <c r="R320" s="223"/>
      <c r="S320" s="130"/>
      <c r="T320" s="130"/>
      <c r="U320" s="130"/>
      <c r="V320" s="130"/>
      <c r="W320" s="130"/>
      <c r="X320" s="130"/>
      <c r="Y320" s="130"/>
      <c r="Z320" s="130"/>
      <c r="AA320" s="130"/>
      <c r="AB320" s="130"/>
      <c r="AC320" s="130"/>
      <c r="AD320" s="130"/>
      <c r="AG320">
        <f t="shared" si="47"/>
        <v>0</v>
      </c>
      <c r="AK320" s="78">
        <f t="shared" si="23"/>
        <v>0</v>
      </c>
      <c r="AL320" s="78">
        <f t="shared" si="24"/>
        <v>0</v>
      </c>
      <c r="AM320" s="78">
        <f t="shared" si="25"/>
        <v>0</v>
      </c>
      <c r="AN320" s="137">
        <f t="shared" si="26"/>
        <v>0</v>
      </c>
      <c r="AO320" s="78">
        <f t="shared" si="27"/>
        <v>0</v>
      </c>
      <c r="AP320" s="78">
        <f t="shared" si="28"/>
        <v>0</v>
      </c>
      <c r="AQ320" s="78">
        <f t="shared" si="29"/>
        <v>0</v>
      </c>
      <c r="AR320" s="137">
        <f t="shared" si="30"/>
        <v>0</v>
      </c>
      <c r="AS320" s="78">
        <f t="shared" si="31"/>
        <v>0</v>
      </c>
      <c r="AT320" s="78">
        <f t="shared" si="32"/>
        <v>0</v>
      </c>
      <c r="AU320" s="78">
        <f t="shared" si="33"/>
        <v>0</v>
      </c>
      <c r="AV320" s="137">
        <f t="shared" si="34"/>
        <v>0</v>
      </c>
      <c r="AW320" s="78">
        <f t="shared" si="35"/>
        <v>0</v>
      </c>
      <c r="AX320" s="78">
        <f t="shared" si="36"/>
        <v>0</v>
      </c>
      <c r="AY320" s="78">
        <f t="shared" si="37"/>
        <v>0</v>
      </c>
      <c r="AZ320" s="137">
        <f t="shared" si="38"/>
        <v>0</v>
      </c>
      <c r="BA320" s="78">
        <f t="shared" si="39"/>
        <v>0</v>
      </c>
      <c r="BB320" s="78">
        <f t="shared" si="40"/>
        <v>0</v>
      </c>
      <c r="BC320" s="78">
        <f t="shared" si="41"/>
        <v>0</v>
      </c>
      <c r="BD320" s="137">
        <f t="shared" si="42"/>
        <v>0</v>
      </c>
      <c r="BE320" s="78">
        <f t="shared" si="43"/>
        <v>0</v>
      </c>
      <c r="BF320" s="78">
        <f t="shared" si="44"/>
        <v>0</v>
      </c>
      <c r="BG320" s="78">
        <f t="shared" si="45"/>
        <v>0</v>
      </c>
      <c r="BH320" s="137">
        <f t="shared" si="46"/>
        <v>0</v>
      </c>
    </row>
    <row r="321" spans="1:60" ht="15" customHeight="1">
      <c r="C321" s="61" t="s">
        <v>5115</v>
      </c>
      <c r="D321" s="221" t="str">
        <f t="shared" si="48"/>
        <v/>
      </c>
      <c r="E321" s="222"/>
      <c r="F321" s="222"/>
      <c r="G321" s="222"/>
      <c r="H321" s="222"/>
      <c r="I321" s="222"/>
      <c r="J321" s="222"/>
      <c r="K321" s="222"/>
      <c r="L321" s="222"/>
      <c r="M321" s="222"/>
      <c r="N321" s="222"/>
      <c r="O321" s="222"/>
      <c r="P321" s="222"/>
      <c r="Q321" s="222"/>
      <c r="R321" s="223"/>
      <c r="S321" s="130"/>
      <c r="T321" s="130"/>
      <c r="U321" s="130"/>
      <c r="V321" s="130"/>
      <c r="W321" s="130"/>
      <c r="X321" s="130"/>
      <c r="Y321" s="130"/>
      <c r="Z321" s="130"/>
      <c r="AA321" s="130"/>
      <c r="AB321" s="130"/>
      <c r="AC321" s="130"/>
      <c r="AD321" s="130"/>
      <c r="AG321">
        <f t="shared" si="47"/>
        <v>0</v>
      </c>
      <c r="AK321" s="78">
        <f t="shared" si="23"/>
        <v>0</v>
      </c>
      <c r="AL321" s="78">
        <f t="shared" si="24"/>
        <v>0</v>
      </c>
      <c r="AM321" s="78">
        <f t="shared" si="25"/>
        <v>0</v>
      </c>
      <c r="AN321" s="137">
        <f t="shared" si="26"/>
        <v>0</v>
      </c>
      <c r="AO321" s="78">
        <f t="shared" si="27"/>
        <v>0</v>
      </c>
      <c r="AP321" s="78">
        <f t="shared" si="28"/>
        <v>0</v>
      </c>
      <c r="AQ321" s="78">
        <f t="shared" si="29"/>
        <v>0</v>
      </c>
      <c r="AR321" s="137">
        <f t="shared" si="30"/>
        <v>0</v>
      </c>
      <c r="AS321" s="78">
        <f t="shared" si="31"/>
        <v>0</v>
      </c>
      <c r="AT321" s="78">
        <f t="shared" si="32"/>
        <v>0</v>
      </c>
      <c r="AU321" s="78">
        <f t="shared" si="33"/>
        <v>0</v>
      </c>
      <c r="AV321" s="137">
        <f t="shared" si="34"/>
        <v>0</v>
      </c>
      <c r="AW321" s="78">
        <f t="shared" si="35"/>
        <v>0</v>
      </c>
      <c r="AX321" s="78">
        <f t="shared" si="36"/>
        <v>0</v>
      </c>
      <c r="AY321" s="78">
        <f t="shared" si="37"/>
        <v>0</v>
      </c>
      <c r="AZ321" s="137">
        <f t="shared" si="38"/>
        <v>0</v>
      </c>
      <c r="BA321" s="78">
        <f t="shared" si="39"/>
        <v>0</v>
      </c>
      <c r="BB321" s="78">
        <f t="shared" si="40"/>
        <v>0</v>
      </c>
      <c r="BC321" s="78">
        <f t="shared" si="41"/>
        <v>0</v>
      </c>
      <c r="BD321" s="137">
        <f t="shared" si="42"/>
        <v>0</v>
      </c>
      <c r="BE321" s="78">
        <f t="shared" si="43"/>
        <v>0</v>
      </c>
      <c r="BF321" s="78">
        <f t="shared" si="44"/>
        <v>0</v>
      </c>
      <c r="BG321" s="78">
        <f t="shared" si="45"/>
        <v>0</v>
      </c>
      <c r="BH321" s="137">
        <f t="shared" si="46"/>
        <v>0</v>
      </c>
    </row>
    <row r="322" spans="1:60" ht="15" customHeight="1">
      <c r="C322" s="61" t="s">
        <v>5116</v>
      </c>
      <c r="D322" s="221" t="str">
        <f t="shared" si="48"/>
        <v/>
      </c>
      <c r="E322" s="222"/>
      <c r="F322" s="222"/>
      <c r="G322" s="222"/>
      <c r="H322" s="222"/>
      <c r="I322" s="222"/>
      <c r="J322" s="222"/>
      <c r="K322" s="222"/>
      <c r="L322" s="222"/>
      <c r="M322" s="222"/>
      <c r="N322" s="222"/>
      <c r="O322" s="222"/>
      <c r="P322" s="222"/>
      <c r="Q322" s="222"/>
      <c r="R322" s="223"/>
      <c r="S322" s="130"/>
      <c r="T322" s="130"/>
      <c r="U322" s="130"/>
      <c r="V322" s="130"/>
      <c r="W322" s="130"/>
      <c r="X322" s="130"/>
      <c r="Y322" s="130"/>
      <c r="Z322" s="130"/>
      <c r="AA322" s="130"/>
      <c r="AB322" s="130"/>
      <c r="AC322" s="130"/>
      <c r="AD322" s="130"/>
      <c r="AG322">
        <f t="shared" si="47"/>
        <v>0</v>
      </c>
      <c r="AK322" s="78">
        <f t="shared" si="23"/>
        <v>0</v>
      </c>
      <c r="AL322" s="78">
        <f t="shared" si="24"/>
        <v>0</v>
      </c>
      <c r="AM322" s="78">
        <f t="shared" si="25"/>
        <v>0</v>
      </c>
      <c r="AN322" s="137">
        <f t="shared" si="26"/>
        <v>0</v>
      </c>
      <c r="AO322" s="78">
        <f t="shared" si="27"/>
        <v>0</v>
      </c>
      <c r="AP322" s="78">
        <f t="shared" si="28"/>
        <v>0</v>
      </c>
      <c r="AQ322" s="78">
        <f t="shared" si="29"/>
        <v>0</v>
      </c>
      <c r="AR322" s="137">
        <f t="shared" si="30"/>
        <v>0</v>
      </c>
      <c r="AS322" s="78">
        <f t="shared" si="31"/>
        <v>0</v>
      </c>
      <c r="AT322" s="78">
        <f t="shared" si="32"/>
        <v>0</v>
      </c>
      <c r="AU322" s="78">
        <f t="shared" si="33"/>
        <v>0</v>
      </c>
      <c r="AV322" s="137">
        <f t="shared" si="34"/>
        <v>0</v>
      </c>
      <c r="AW322" s="78">
        <f t="shared" si="35"/>
        <v>0</v>
      </c>
      <c r="AX322" s="78">
        <f t="shared" si="36"/>
        <v>0</v>
      </c>
      <c r="AY322" s="78">
        <f t="shared" si="37"/>
        <v>0</v>
      </c>
      <c r="AZ322" s="137">
        <f t="shared" si="38"/>
        <v>0</v>
      </c>
      <c r="BA322" s="78">
        <f t="shared" si="39"/>
        <v>0</v>
      </c>
      <c r="BB322" s="78">
        <f t="shared" si="40"/>
        <v>0</v>
      </c>
      <c r="BC322" s="78">
        <f t="shared" si="41"/>
        <v>0</v>
      </c>
      <c r="BD322" s="137">
        <f t="shared" si="42"/>
        <v>0</v>
      </c>
      <c r="BE322" s="78">
        <f t="shared" si="43"/>
        <v>0</v>
      </c>
      <c r="BF322" s="78">
        <f t="shared" si="44"/>
        <v>0</v>
      </c>
      <c r="BG322" s="78">
        <f t="shared" si="45"/>
        <v>0</v>
      </c>
      <c r="BH322" s="137">
        <f t="shared" si="46"/>
        <v>0</v>
      </c>
    </row>
    <row r="323" spans="1:60" ht="15" customHeight="1">
      <c r="C323" s="61" t="s">
        <v>5117</v>
      </c>
      <c r="D323" s="221" t="str">
        <f t="shared" si="48"/>
        <v/>
      </c>
      <c r="E323" s="222"/>
      <c r="F323" s="222"/>
      <c r="G323" s="222"/>
      <c r="H323" s="222"/>
      <c r="I323" s="222"/>
      <c r="J323" s="222"/>
      <c r="K323" s="222"/>
      <c r="L323" s="222"/>
      <c r="M323" s="222"/>
      <c r="N323" s="222"/>
      <c r="O323" s="222"/>
      <c r="P323" s="222"/>
      <c r="Q323" s="222"/>
      <c r="R323" s="223"/>
      <c r="S323" s="130"/>
      <c r="T323" s="130"/>
      <c r="U323" s="130"/>
      <c r="V323" s="130"/>
      <c r="W323" s="130"/>
      <c r="X323" s="130"/>
      <c r="Y323" s="130"/>
      <c r="Z323" s="130"/>
      <c r="AA323" s="130"/>
      <c r="AB323" s="130"/>
      <c r="AC323" s="130"/>
      <c r="AD323" s="130"/>
      <c r="AG323">
        <f t="shared" si="47"/>
        <v>0</v>
      </c>
      <c r="AK323" s="78">
        <f t="shared" si="23"/>
        <v>0</v>
      </c>
      <c r="AL323" s="78">
        <f t="shared" si="24"/>
        <v>0</v>
      </c>
      <c r="AM323" s="78">
        <f t="shared" si="25"/>
        <v>0</v>
      </c>
      <c r="AN323" s="137">
        <f t="shared" si="26"/>
        <v>0</v>
      </c>
      <c r="AO323" s="78">
        <f t="shared" si="27"/>
        <v>0</v>
      </c>
      <c r="AP323" s="78">
        <f t="shared" si="28"/>
        <v>0</v>
      </c>
      <c r="AQ323" s="78">
        <f t="shared" si="29"/>
        <v>0</v>
      </c>
      <c r="AR323" s="137">
        <f t="shared" si="30"/>
        <v>0</v>
      </c>
      <c r="AS323" s="78">
        <f t="shared" si="31"/>
        <v>0</v>
      </c>
      <c r="AT323" s="78">
        <f t="shared" si="32"/>
        <v>0</v>
      </c>
      <c r="AU323" s="78">
        <f t="shared" si="33"/>
        <v>0</v>
      </c>
      <c r="AV323" s="137">
        <f t="shared" si="34"/>
        <v>0</v>
      </c>
      <c r="AW323" s="78">
        <f t="shared" si="35"/>
        <v>0</v>
      </c>
      <c r="AX323" s="78">
        <f t="shared" si="36"/>
        <v>0</v>
      </c>
      <c r="AY323" s="78">
        <f t="shared" si="37"/>
        <v>0</v>
      </c>
      <c r="AZ323" s="137">
        <f t="shared" si="38"/>
        <v>0</v>
      </c>
      <c r="BA323" s="78">
        <f t="shared" si="39"/>
        <v>0</v>
      </c>
      <c r="BB323" s="78">
        <f t="shared" si="40"/>
        <v>0</v>
      </c>
      <c r="BC323" s="78">
        <f t="shared" si="41"/>
        <v>0</v>
      </c>
      <c r="BD323" s="137">
        <f t="shared" si="42"/>
        <v>0</v>
      </c>
      <c r="BE323" s="78">
        <f t="shared" si="43"/>
        <v>0</v>
      </c>
      <c r="BF323" s="78">
        <f t="shared" si="44"/>
        <v>0</v>
      </c>
      <c r="BG323" s="78">
        <f t="shared" si="45"/>
        <v>0</v>
      </c>
      <c r="BH323" s="137">
        <f t="shared" si="46"/>
        <v>0</v>
      </c>
    </row>
    <row r="324" spans="1:60" ht="15" customHeight="1">
      <c r="C324" s="61" t="s">
        <v>5118</v>
      </c>
      <c r="D324" s="221" t="str">
        <f t="shared" si="48"/>
        <v/>
      </c>
      <c r="E324" s="222"/>
      <c r="F324" s="222"/>
      <c r="G324" s="222"/>
      <c r="H324" s="222"/>
      <c r="I324" s="222"/>
      <c r="J324" s="222"/>
      <c r="K324" s="222"/>
      <c r="L324" s="222"/>
      <c r="M324" s="222"/>
      <c r="N324" s="222"/>
      <c r="O324" s="222"/>
      <c r="P324" s="222"/>
      <c r="Q324" s="222"/>
      <c r="R324" s="223"/>
      <c r="S324" s="130"/>
      <c r="T324" s="130"/>
      <c r="U324" s="130"/>
      <c r="V324" s="130"/>
      <c r="W324" s="130"/>
      <c r="X324" s="130"/>
      <c r="Y324" s="130"/>
      <c r="Z324" s="130"/>
      <c r="AA324" s="130"/>
      <c r="AB324" s="130"/>
      <c r="AC324" s="130"/>
      <c r="AD324" s="130"/>
      <c r="AG324">
        <f t="shared" si="47"/>
        <v>0</v>
      </c>
      <c r="AK324" s="78">
        <f t="shared" si="23"/>
        <v>0</v>
      </c>
      <c r="AL324" s="78">
        <f t="shared" si="24"/>
        <v>0</v>
      </c>
      <c r="AM324" s="78">
        <f t="shared" si="25"/>
        <v>0</v>
      </c>
      <c r="AN324" s="137">
        <f t="shared" si="26"/>
        <v>0</v>
      </c>
      <c r="AO324" s="78">
        <f t="shared" si="27"/>
        <v>0</v>
      </c>
      <c r="AP324" s="78">
        <f t="shared" si="28"/>
        <v>0</v>
      </c>
      <c r="AQ324" s="78">
        <f t="shared" si="29"/>
        <v>0</v>
      </c>
      <c r="AR324" s="137">
        <f t="shared" si="30"/>
        <v>0</v>
      </c>
      <c r="AS324" s="78">
        <f t="shared" si="31"/>
        <v>0</v>
      </c>
      <c r="AT324" s="78">
        <f t="shared" si="32"/>
        <v>0</v>
      </c>
      <c r="AU324" s="78">
        <f t="shared" si="33"/>
        <v>0</v>
      </c>
      <c r="AV324" s="137">
        <f t="shared" si="34"/>
        <v>0</v>
      </c>
      <c r="AW324" s="78">
        <f t="shared" si="35"/>
        <v>0</v>
      </c>
      <c r="AX324" s="78">
        <f t="shared" si="36"/>
        <v>0</v>
      </c>
      <c r="AY324" s="78">
        <f t="shared" si="37"/>
        <v>0</v>
      </c>
      <c r="AZ324" s="137">
        <f t="shared" si="38"/>
        <v>0</v>
      </c>
      <c r="BA324" s="78">
        <f t="shared" si="39"/>
        <v>0</v>
      </c>
      <c r="BB324" s="78">
        <f t="shared" si="40"/>
        <v>0</v>
      </c>
      <c r="BC324" s="78">
        <f t="shared" si="41"/>
        <v>0</v>
      </c>
      <c r="BD324" s="137">
        <f t="shared" si="42"/>
        <v>0</v>
      </c>
      <c r="BE324" s="78">
        <f t="shared" si="43"/>
        <v>0</v>
      </c>
      <c r="BF324" s="78">
        <f t="shared" si="44"/>
        <v>0</v>
      </c>
      <c r="BG324" s="78">
        <f t="shared" si="45"/>
        <v>0</v>
      </c>
      <c r="BH324" s="137">
        <f t="shared" si="46"/>
        <v>0</v>
      </c>
    </row>
    <row r="325" spans="1:60" ht="15" customHeight="1">
      <c r="C325" s="61" t="s">
        <v>5119</v>
      </c>
      <c r="D325" s="221" t="str">
        <f t="shared" si="48"/>
        <v/>
      </c>
      <c r="E325" s="222"/>
      <c r="F325" s="222"/>
      <c r="G325" s="222"/>
      <c r="H325" s="222"/>
      <c r="I325" s="222"/>
      <c r="J325" s="222"/>
      <c r="K325" s="222"/>
      <c r="L325" s="222"/>
      <c r="M325" s="222"/>
      <c r="N325" s="222"/>
      <c r="O325" s="222"/>
      <c r="P325" s="222"/>
      <c r="Q325" s="222"/>
      <c r="R325" s="223"/>
      <c r="S325" s="130"/>
      <c r="T325" s="130"/>
      <c r="U325" s="130"/>
      <c r="V325" s="130"/>
      <c r="W325" s="130"/>
      <c r="X325" s="130"/>
      <c r="Y325" s="130"/>
      <c r="Z325" s="130"/>
      <c r="AA325" s="130"/>
      <c r="AB325" s="130"/>
      <c r="AC325" s="130"/>
      <c r="AD325" s="130"/>
      <c r="AG325">
        <f t="shared" si="47"/>
        <v>0</v>
      </c>
      <c r="AK325" s="78">
        <f t="shared" si="23"/>
        <v>0</v>
      </c>
      <c r="AL325" s="78">
        <f t="shared" si="24"/>
        <v>0</v>
      </c>
      <c r="AM325" s="78">
        <f t="shared" si="25"/>
        <v>0</v>
      </c>
      <c r="AN325" s="137">
        <f t="shared" si="26"/>
        <v>0</v>
      </c>
      <c r="AO325" s="78">
        <f t="shared" si="27"/>
        <v>0</v>
      </c>
      <c r="AP325" s="78">
        <f t="shared" si="28"/>
        <v>0</v>
      </c>
      <c r="AQ325" s="78">
        <f t="shared" si="29"/>
        <v>0</v>
      </c>
      <c r="AR325" s="137">
        <f t="shared" si="30"/>
        <v>0</v>
      </c>
      <c r="AS325" s="78">
        <f t="shared" si="31"/>
        <v>0</v>
      </c>
      <c r="AT325" s="78">
        <f t="shared" si="32"/>
        <v>0</v>
      </c>
      <c r="AU325" s="78">
        <f t="shared" si="33"/>
        <v>0</v>
      </c>
      <c r="AV325" s="137">
        <f t="shared" si="34"/>
        <v>0</v>
      </c>
      <c r="AW325" s="78">
        <f t="shared" si="35"/>
        <v>0</v>
      </c>
      <c r="AX325" s="78">
        <f t="shared" si="36"/>
        <v>0</v>
      </c>
      <c r="AY325" s="78">
        <f t="shared" si="37"/>
        <v>0</v>
      </c>
      <c r="AZ325" s="137">
        <f t="shared" si="38"/>
        <v>0</v>
      </c>
      <c r="BA325" s="78">
        <f t="shared" si="39"/>
        <v>0</v>
      </c>
      <c r="BB325" s="78">
        <f t="shared" si="40"/>
        <v>0</v>
      </c>
      <c r="BC325" s="78">
        <f t="shared" si="41"/>
        <v>0</v>
      </c>
      <c r="BD325" s="137">
        <f t="shared" si="42"/>
        <v>0</v>
      </c>
      <c r="BE325" s="78">
        <f t="shared" si="43"/>
        <v>0</v>
      </c>
      <c r="BF325" s="78">
        <f t="shared" si="44"/>
        <v>0</v>
      </c>
      <c r="BG325" s="78">
        <f t="shared" si="45"/>
        <v>0</v>
      </c>
      <c r="BH325" s="137">
        <f t="shared" si="46"/>
        <v>0</v>
      </c>
    </row>
    <row r="326" spans="1:60" ht="15" customHeight="1">
      <c r="C326" s="61" t="s">
        <v>5120</v>
      </c>
      <c r="D326" s="221" t="str">
        <f t="shared" si="48"/>
        <v/>
      </c>
      <c r="E326" s="222"/>
      <c r="F326" s="222"/>
      <c r="G326" s="222"/>
      <c r="H326" s="222"/>
      <c r="I326" s="222"/>
      <c r="J326" s="222"/>
      <c r="K326" s="222"/>
      <c r="L326" s="222"/>
      <c r="M326" s="222"/>
      <c r="N326" s="222"/>
      <c r="O326" s="222"/>
      <c r="P326" s="222"/>
      <c r="Q326" s="222"/>
      <c r="R326" s="223"/>
      <c r="S326" s="130"/>
      <c r="T326" s="130"/>
      <c r="U326" s="130"/>
      <c r="V326" s="130"/>
      <c r="W326" s="130"/>
      <c r="X326" s="130"/>
      <c r="Y326" s="130"/>
      <c r="Z326" s="130"/>
      <c r="AA326" s="130"/>
      <c r="AB326" s="130"/>
      <c r="AC326" s="130"/>
      <c r="AD326" s="130"/>
      <c r="AG326">
        <f t="shared" si="47"/>
        <v>0</v>
      </c>
      <c r="AK326" s="78">
        <f t="shared" si="23"/>
        <v>0</v>
      </c>
      <c r="AL326" s="78">
        <f t="shared" si="24"/>
        <v>0</v>
      </c>
      <c r="AM326" s="78">
        <f t="shared" si="25"/>
        <v>0</v>
      </c>
      <c r="AN326" s="137">
        <f t="shared" si="26"/>
        <v>0</v>
      </c>
      <c r="AO326" s="78">
        <f t="shared" si="27"/>
        <v>0</v>
      </c>
      <c r="AP326" s="78">
        <f t="shared" si="28"/>
        <v>0</v>
      </c>
      <c r="AQ326" s="78">
        <f t="shared" si="29"/>
        <v>0</v>
      </c>
      <c r="AR326" s="137">
        <f t="shared" si="30"/>
        <v>0</v>
      </c>
      <c r="AS326" s="78">
        <f t="shared" si="31"/>
        <v>0</v>
      </c>
      <c r="AT326" s="78">
        <f t="shared" si="32"/>
        <v>0</v>
      </c>
      <c r="AU326" s="78">
        <f t="shared" si="33"/>
        <v>0</v>
      </c>
      <c r="AV326" s="137">
        <f t="shared" si="34"/>
        <v>0</v>
      </c>
      <c r="AW326" s="78">
        <f t="shared" si="35"/>
        <v>0</v>
      </c>
      <c r="AX326" s="78">
        <f t="shared" si="36"/>
        <v>0</v>
      </c>
      <c r="AY326" s="78">
        <f t="shared" si="37"/>
        <v>0</v>
      </c>
      <c r="AZ326" s="137">
        <f t="shared" si="38"/>
        <v>0</v>
      </c>
      <c r="BA326" s="78">
        <f t="shared" si="39"/>
        <v>0</v>
      </c>
      <c r="BB326" s="78">
        <f t="shared" si="40"/>
        <v>0</v>
      </c>
      <c r="BC326" s="78">
        <f t="shared" si="41"/>
        <v>0</v>
      </c>
      <c r="BD326" s="137">
        <f t="shared" si="42"/>
        <v>0</v>
      </c>
      <c r="BE326" s="78">
        <f t="shared" si="43"/>
        <v>0</v>
      </c>
      <c r="BF326" s="78">
        <f t="shared" si="44"/>
        <v>0</v>
      </c>
      <c r="BG326" s="78">
        <f t="shared" si="45"/>
        <v>0</v>
      </c>
      <c r="BH326" s="137">
        <f t="shared" si="46"/>
        <v>0</v>
      </c>
    </row>
    <row r="327" spans="1:60" ht="15" customHeight="1">
      <c r="C327" s="61" t="s">
        <v>5121</v>
      </c>
      <c r="D327" s="221" t="str">
        <f t="shared" si="48"/>
        <v/>
      </c>
      <c r="E327" s="222"/>
      <c r="F327" s="222"/>
      <c r="G327" s="222"/>
      <c r="H327" s="222"/>
      <c r="I327" s="222"/>
      <c r="J327" s="222"/>
      <c r="K327" s="222"/>
      <c r="L327" s="222"/>
      <c r="M327" s="222"/>
      <c r="N327" s="222"/>
      <c r="O327" s="222"/>
      <c r="P327" s="222"/>
      <c r="Q327" s="222"/>
      <c r="R327" s="223"/>
      <c r="S327" s="130"/>
      <c r="T327" s="130"/>
      <c r="U327" s="130"/>
      <c r="V327" s="130"/>
      <c r="W327" s="130"/>
      <c r="X327" s="130"/>
      <c r="Y327" s="130"/>
      <c r="Z327" s="130"/>
      <c r="AA327" s="130"/>
      <c r="AB327" s="130"/>
      <c r="AC327" s="130"/>
      <c r="AD327" s="130"/>
      <c r="AG327">
        <f t="shared" si="47"/>
        <v>0</v>
      </c>
      <c r="AK327" s="78">
        <f t="shared" si="23"/>
        <v>0</v>
      </c>
      <c r="AL327" s="78">
        <f t="shared" si="24"/>
        <v>0</v>
      </c>
      <c r="AM327" s="78">
        <f t="shared" si="25"/>
        <v>0</v>
      </c>
      <c r="AN327" s="137">
        <f t="shared" si="26"/>
        <v>0</v>
      </c>
      <c r="AO327" s="78">
        <f t="shared" si="27"/>
        <v>0</v>
      </c>
      <c r="AP327" s="78">
        <f t="shared" si="28"/>
        <v>0</v>
      </c>
      <c r="AQ327" s="78">
        <f t="shared" si="29"/>
        <v>0</v>
      </c>
      <c r="AR327" s="137">
        <f t="shared" si="30"/>
        <v>0</v>
      </c>
      <c r="AS327" s="78">
        <f t="shared" si="31"/>
        <v>0</v>
      </c>
      <c r="AT327" s="78">
        <f t="shared" si="32"/>
        <v>0</v>
      </c>
      <c r="AU327" s="78">
        <f t="shared" si="33"/>
        <v>0</v>
      </c>
      <c r="AV327" s="137">
        <f t="shared" si="34"/>
        <v>0</v>
      </c>
      <c r="AW327" s="78">
        <f t="shared" si="35"/>
        <v>0</v>
      </c>
      <c r="AX327" s="78">
        <f t="shared" si="36"/>
        <v>0</v>
      </c>
      <c r="AY327" s="78">
        <f t="shared" si="37"/>
        <v>0</v>
      </c>
      <c r="AZ327" s="137">
        <f t="shared" si="38"/>
        <v>0</v>
      </c>
      <c r="BA327" s="78">
        <f t="shared" si="39"/>
        <v>0</v>
      </c>
      <c r="BB327" s="78">
        <f t="shared" si="40"/>
        <v>0</v>
      </c>
      <c r="BC327" s="78">
        <f t="shared" si="41"/>
        <v>0</v>
      </c>
      <c r="BD327" s="137">
        <f t="shared" si="42"/>
        <v>0</v>
      </c>
      <c r="BE327" s="78">
        <f t="shared" si="43"/>
        <v>0</v>
      </c>
      <c r="BF327" s="78">
        <f t="shared" si="44"/>
        <v>0</v>
      </c>
      <c r="BG327" s="78">
        <f t="shared" si="45"/>
        <v>0</v>
      </c>
      <c r="BH327" s="137">
        <f t="shared" si="46"/>
        <v>0</v>
      </c>
    </row>
    <row r="328" spans="1:60" ht="15" customHeight="1">
      <c r="C328" s="61" t="s">
        <v>5122</v>
      </c>
      <c r="D328" s="221" t="str">
        <f t="shared" si="48"/>
        <v/>
      </c>
      <c r="E328" s="222"/>
      <c r="F328" s="222"/>
      <c r="G328" s="222"/>
      <c r="H328" s="222"/>
      <c r="I328" s="222"/>
      <c r="J328" s="222"/>
      <c r="K328" s="222"/>
      <c r="L328" s="222"/>
      <c r="M328" s="222"/>
      <c r="N328" s="222"/>
      <c r="O328" s="222"/>
      <c r="P328" s="222"/>
      <c r="Q328" s="222"/>
      <c r="R328" s="223"/>
      <c r="S328" s="130"/>
      <c r="T328" s="130"/>
      <c r="U328" s="130"/>
      <c r="V328" s="130"/>
      <c r="W328" s="130"/>
      <c r="X328" s="130"/>
      <c r="Y328" s="130"/>
      <c r="Z328" s="130"/>
      <c r="AA328" s="130"/>
      <c r="AB328" s="130"/>
      <c r="AC328" s="130"/>
      <c r="AD328" s="130"/>
      <c r="AG328">
        <f t="shared" si="47"/>
        <v>0</v>
      </c>
      <c r="AK328" s="78">
        <f t="shared" si="23"/>
        <v>0</v>
      </c>
      <c r="AL328" s="78">
        <f t="shared" si="24"/>
        <v>0</v>
      </c>
      <c r="AM328" s="78">
        <f t="shared" si="25"/>
        <v>0</v>
      </c>
      <c r="AN328" s="137">
        <f t="shared" si="26"/>
        <v>0</v>
      </c>
      <c r="AO328" s="78">
        <f t="shared" si="27"/>
        <v>0</v>
      </c>
      <c r="AP328" s="78">
        <f t="shared" si="28"/>
        <v>0</v>
      </c>
      <c r="AQ328" s="78">
        <f t="shared" si="29"/>
        <v>0</v>
      </c>
      <c r="AR328" s="137">
        <f t="shared" si="30"/>
        <v>0</v>
      </c>
      <c r="AS328" s="78">
        <f t="shared" si="31"/>
        <v>0</v>
      </c>
      <c r="AT328" s="78">
        <f t="shared" si="32"/>
        <v>0</v>
      </c>
      <c r="AU328" s="78">
        <f t="shared" si="33"/>
        <v>0</v>
      </c>
      <c r="AV328" s="137">
        <f t="shared" si="34"/>
        <v>0</v>
      </c>
      <c r="AW328" s="78">
        <f t="shared" si="35"/>
        <v>0</v>
      </c>
      <c r="AX328" s="78">
        <f t="shared" si="36"/>
        <v>0</v>
      </c>
      <c r="AY328" s="78">
        <f t="shared" si="37"/>
        <v>0</v>
      </c>
      <c r="AZ328" s="137">
        <f t="shared" si="38"/>
        <v>0</v>
      </c>
      <c r="BA328" s="78">
        <f t="shared" si="39"/>
        <v>0</v>
      </c>
      <c r="BB328" s="78">
        <f t="shared" si="40"/>
        <v>0</v>
      </c>
      <c r="BC328" s="78">
        <f t="shared" si="41"/>
        <v>0</v>
      </c>
      <c r="BD328" s="137">
        <f t="shared" si="42"/>
        <v>0</v>
      </c>
      <c r="BE328" s="78">
        <f t="shared" si="43"/>
        <v>0</v>
      </c>
      <c r="BF328" s="78">
        <f t="shared" si="44"/>
        <v>0</v>
      </c>
      <c r="BG328" s="78">
        <f t="shared" si="45"/>
        <v>0</v>
      </c>
      <c r="BH328" s="137">
        <f t="shared" si="46"/>
        <v>0</v>
      </c>
    </row>
    <row r="329" spans="1:60" ht="15" customHeight="1">
      <c r="C329" s="61" t="s">
        <v>5123</v>
      </c>
      <c r="D329" s="221" t="str">
        <f t="shared" si="48"/>
        <v/>
      </c>
      <c r="E329" s="222"/>
      <c r="F329" s="222"/>
      <c r="G329" s="222"/>
      <c r="H329" s="222"/>
      <c r="I329" s="222"/>
      <c r="J329" s="222"/>
      <c r="K329" s="222"/>
      <c r="L329" s="222"/>
      <c r="M329" s="222"/>
      <c r="N329" s="222"/>
      <c r="O329" s="222"/>
      <c r="P329" s="222"/>
      <c r="Q329" s="222"/>
      <c r="R329" s="223"/>
      <c r="S329" s="130"/>
      <c r="T329" s="130"/>
      <c r="U329" s="130"/>
      <c r="V329" s="130"/>
      <c r="W329" s="130"/>
      <c r="X329" s="130"/>
      <c r="Y329" s="130"/>
      <c r="Z329" s="130"/>
      <c r="AA329" s="130"/>
      <c r="AB329" s="130"/>
      <c r="AC329" s="130"/>
      <c r="AD329" s="130"/>
      <c r="AG329">
        <f t="shared" si="47"/>
        <v>0</v>
      </c>
      <c r="AK329" s="78">
        <f t="shared" si="23"/>
        <v>0</v>
      </c>
      <c r="AL329" s="78">
        <f t="shared" si="24"/>
        <v>0</v>
      </c>
      <c r="AM329" s="78">
        <f t="shared" si="25"/>
        <v>0</v>
      </c>
      <c r="AN329" s="137">
        <f t="shared" si="26"/>
        <v>0</v>
      </c>
      <c r="AO329" s="78">
        <f t="shared" si="27"/>
        <v>0</v>
      </c>
      <c r="AP329" s="78">
        <f t="shared" si="28"/>
        <v>0</v>
      </c>
      <c r="AQ329" s="78">
        <f t="shared" si="29"/>
        <v>0</v>
      </c>
      <c r="AR329" s="137">
        <f t="shared" si="30"/>
        <v>0</v>
      </c>
      <c r="AS329" s="78">
        <f t="shared" si="31"/>
        <v>0</v>
      </c>
      <c r="AT329" s="78">
        <f t="shared" si="32"/>
        <v>0</v>
      </c>
      <c r="AU329" s="78">
        <f t="shared" si="33"/>
        <v>0</v>
      </c>
      <c r="AV329" s="137">
        <f t="shared" si="34"/>
        <v>0</v>
      </c>
      <c r="AW329" s="78">
        <f t="shared" si="35"/>
        <v>0</v>
      </c>
      <c r="AX329" s="78">
        <f t="shared" si="36"/>
        <v>0</v>
      </c>
      <c r="AY329" s="78">
        <f t="shared" si="37"/>
        <v>0</v>
      </c>
      <c r="AZ329" s="137">
        <f t="shared" si="38"/>
        <v>0</v>
      </c>
      <c r="BA329" s="78">
        <f t="shared" si="39"/>
        <v>0</v>
      </c>
      <c r="BB329" s="78">
        <f t="shared" si="40"/>
        <v>0</v>
      </c>
      <c r="BC329" s="78">
        <f t="shared" si="41"/>
        <v>0</v>
      </c>
      <c r="BD329" s="137">
        <f t="shared" si="42"/>
        <v>0</v>
      </c>
      <c r="BE329" s="78">
        <f t="shared" si="43"/>
        <v>0</v>
      </c>
      <c r="BF329" s="78">
        <f t="shared" si="44"/>
        <v>0</v>
      </c>
      <c r="BG329" s="78">
        <f t="shared" si="45"/>
        <v>0</v>
      </c>
      <c r="BH329" s="137">
        <f t="shared" si="46"/>
        <v>0</v>
      </c>
    </row>
    <row r="330" spans="1:60" ht="15" customHeight="1">
      <c r="C330" s="61" t="s">
        <v>5124</v>
      </c>
      <c r="D330" s="221" t="str">
        <f t="shared" si="48"/>
        <v/>
      </c>
      <c r="E330" s="222"/>
      <c r="F330" s="222"/>
      <c r="G330" s="222"/>
      <c r="H330" s="222"/>
      <c r="I330" s="222"/>
      <c r="J330" s="222"/>
      <c r="K330" s="222"/>
      <c r="L330" s="222"/>
      <c r="M330" s="222"/>
      <c r="N330" s="222"/>
      <c r="O330" s="222"/>
      <c r="P330" s="222"/>
      <c r="Q330" s="222"/>
      <c r="R330" s="223"/>
      <c r="S330" s="130"/>
      <c r="T330" s="130"/>
      <c r="U330" s="130"/>
      <c r="V330" s="130"/>
      <c r="W330" s="130"/>
      <c r="X330" s="130"/>
      <c r="Y330" s="130"/>
      <c r="Z330" s="130"/>
      <c r="AA330" s="130"/>
      <c r="AB330" s="130"/>
      <c r="AC330" s="130"/>
      <c r="AD330" s="130"/>
      <c r="AG330">
        <f t="shared" si="47"/>
        <v>0</v>
      </c>
      <c r="AK330" s="78">
        <f t="shared" si="23"/>
        <v>0</v>
      </c>
      <c r="AL330" s="78">
        <f t="shared" si="24"/>
        <v>0</v>
      </c>
      <c r="AM330" s="78">
        <f t="shared" si="25"/>
        <v>0</v>
      </c>
      <c r="AN330" s="137">
        <f t="shared" si="26"/>
        <v>0</v>
      </c>
      <c r="AO330" s="78">
        <f t="shared" si="27"/>
        <v>0</v>
      </c>
      <c r="AP330" s="78">
        <f t="shared" si="28"/>
        <v>0</v>
      </c>
      <c r="AQ330" s="78">
        <f t="shared" si="29"/>
        <v>0</v>
      </c>
      <c r="AR330" s="137">
        <f t="shared" si="30"/>
        <v>0</v>
      </c>
      <c r="AS330" s="78">
        <f t="shared" si="31"/>
        <v>0</v>
      </c>
      <c r="AT330" s="78">
        <f t="shared" si="32"/>
        <v>0</v>
      </c>
      <c r="AU330" s="78">
        <f t="shared" si="33"/>
        <v>0</v>
      </c>
      <c r="AV330" s="137">
        <f t="shared" si="34"/>
        <v>0</v>
      </c>
      <c r="AW330" s="78">
        <f t="shared" si="35"/>
        <v>0</v>
      </c>
      <c r="AX330" s="78">
        <f t="shared" si="36"/>
        <v>0</v>
      </c>
      <c r="AY330" s="78">
        <f t="shared" si="37"/>
        <v>0</v>
      </c>
      <c r="AZ330" s="137">
        <f t="shared" si="38"/>
        <v>0</v>
      </c>
      <c r="BA330" s="78">
        <f t="shared" si="39"/>
        <v>0</v>
      </c>
      <c r="BB330" s="78">
        <f t="shared" si="40"/>
        <v>0</v>
      </c>
      <c r="BC330" s="78">
        <f t="shared" si="41"/>
        <v>0</v>
      </c>
      <c r="BD330" s="137">
        <f t="shared" si="42"/>
        <v>0</v>
      </c>
      <c r="BE330" s="78">
        <f t="shared" si="43"/>
        <v>0</v>
      </c>
      <c r="BF330" s="78">
        <f t="shared" si="44"/>
        <v>0</v>
      </c>
      <c r="BG330" s="78">
        <f t="shared" si="45"/>
        <v>0</v>
      </c>
      <c r="BH330" s="137">
        <f t="shared" si="46"/>
        <v>0</v>
      </c>
    </row>
    <row r="331" spans="1:60" ht="15" customHeight="1">
      <c r="B331" s="292" t="str">
        <f>IF(AND(SUM(COUNTIF(S281:AD330,"NS"))&lt;&gt;0,C333=""),"Si registro NS favor de emitir un comentario que explique su uso en la casilla al final de la pregunta","")</f>
        <v/>
      </c>
      <c r="C331" s="292"/>
      <c r="D331" s="292"/>
      <c r="E331" s="292"/>
      <c r="F331" s="292"/>
      <c r="G331" s="292"/>
      <c r="H331" s="292"/>
      <c r="I331" s="292"/>
      <c r="J331" s="292"/>
      <c r="K331" s="292"/>
      <c r="L331" s="292"/>
      <c r="M331" s="292"/>
      <c r="N331" s="292"/>
      <c r="O331" s="292"/>
      <c r="P331" s="292"/>
      <c r="Q331" s="292"/>
      <c r="R331" s="292"/>
      <c r="S331" s="292"/>
      <c r="T331" s="292"/>
      <c r="U331" s="292"/>
      <c r="V331" s="292"/>
      <c r="W331" s="292"/>
      <c r="X331" s="292"/>
      <c r="Y331" s="292"/>
      <c r="Z331" s="292"/>
      <c r="AA331" s="292"/>
      <c r="AB331" s="292"/>
      <c r="AC331" s="292"/>
      <c r="AD331" s="292"/>
      <c r="AG331" s="136">
        <f>SUM(AG281:AG330)</f>
        <v>0</v>
      </c>
      <c r="AN331" s="136">
        <f>SUM(AN281:AN330)</f>
        <v>0</v>
      </c>
      <c r="AR331" s="136">
        <f>SUM(AR281:AR330)</f>
        <v>0</v>
      </c>
      <c r="AV331" s="136">
        <f>SUM(AV281:AV330)</f>
        <v>0</v>
      </c>
      <c r="AZ331" s="136">
        <f>SUM(AZ281:AZ330)</f>
        <v>0</v>
      </c>
      <c r="BD331" s="136">
        <f>SUM(BD281:BD330)</f>
        <v>0</v>
      </c>
      <c r="BH331" s="136">
        <f>SUM(BH281:BH330)</f>
        <v>0</v>
      </c>
    </row>
    <row r="332" spans="1:60" ht="24" customHeight="1">
      <c r="A332" s="24"/>
      <c r="B332" s="2"/>
      <c r="C332" s="191" t="s">
        <v>5088</v>
      </c>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c r="AE332" s="1"/>
    </row>
    <row r="333" spans="1:60" ht="60" customHeight="1">
      <c r="C333" s="244"/>
      <c r="D333" s="244"/>
      <c r="E333" s="244"/>
      <c r="F333" s="244"/>
      <c r="G333" s="244"/>
      <c r="H333" s="244"/>
      <c r="I333" s="244"/>
      <c r="J333" s="244"/>
      <c r="K333" s="244"/>
      <c r="L333" s="244"/>
      <c r="M333" s="244"/>
      <c r="N333" s="244"/>
      <c r="O333" s="244"/>
      <c r="P333" s="244"/>
      <c r="Q333" s="244"/>
      <c r="R333" s="244"/>
      <c r="S333" s="244"/>
      <c r="T333" s="244"/>
      <c r="U333" s="244"/>
      <c r="V333" s="244"/>
      <c r="W333" s="244"/>
      <c r="X333" s="244"/>
      <c r="Y333" s="244"/>
      <c r="Z333" s="244"/>
      <c r="AA333" s="244"/>
      <c r="AB333" s="244"/>
      <c r="AC333" s="244"/>
      <c r="AD333" s="244"/>
    </row>
    <row r="334" spans="1:60" ht="15" customHeight="1">
      <c r="B334" s="291" t="str">
        <f>IF(SUM(AN331)&gt;0,"Error: verificar la suma por fila columna Personal Total.","")</f>
        <v/>
      </c>
      <c r="C334" s="291"/>
      <c r="D334" s="291"/>
      <c r="E334" s="291"/>
      <c r="F334" s="291"/>
      <c r="G334" s="291"/>
      <c r="H334" s="291"/>
      <c r="I334" s="291"/>
      <c r="J334" s="291"/>
      <c r="K334" s="291"/>
      <c r="L334" s="291"/>
      <c r="M334" s="291"/>
      <c r="N334" s="291"/>
      <c r="O334" s="291"/>
      <c r="P334" s="291"/>
      <c r="Q334" s="291"/>
      <c r="R334" s="291"/>
      <c r="S334" s="291"/>
      <c r="T334" s="291"/>
      <c r="U334" s="291"/>
      <c r="V334" s="291"/>
      <c r="W334" s="291"/>
      <c r="X334" s="291"/>
      <c r="Y334" s="291"/>
      <c r="Z334" s="291"/>
      <c r="AA334" s="291"/>
      <c r="AB334" s="291"/>
      <c r="AC334" s="291"/>
      <c r="AD334" s="291"/>
    </row>
    <row r="335" spans="1:60" ht="15" customHeight="1">
      <c r="B335" s="291" t="str">
        <f>IF(SUM(AR331:AV331)&gt;0,"Error: verificar la suma por sexo del Personal del alojamiento (Hombres o mujeres).","")</f>
        <v/>
      </c>
      <c r="C335" s="291"/>
      <c r="D335" s="291"/>
      <c r="E335" s="291"/>
      <c r="F335" s="291"/>
      <c r="G335" s="291"/>
      <c r="H335" s="291"/>
      <c r="I335" s="291"/>
      <c r="J335" s="291"/>
      <c r="K335" s="291"/>
      <c r="L335" s="291"/>
      <c r="M335" s="291"/>
      <c r="N335" s="291"/>
      <c r="O335" s="291"/>
      <c r="P335" s="291"/>
      <c r="Q335" s="291"/>
      <c r="R335" s="291"/>
      <c r="S335" s="291"/>
      <c r="T335" s="291"/>
      <c r="U335" s="291"/>
      <c r="V335" s="291"/>
      <c r="W335" s="291"/>
      <c r="X335" s="291"/>
      <c r="Y335" s="291"/>
      <c r="Z335" s="291"/>
      <c r="AA335" s="291"/>
      <c r="AB335" s="291"/>
      <c r="AC335" s="291"/>
      <c r="AD335" s="291"/>
    </row>
    <row r="336" spans="1:60" ht="15" customHeight="1">
      <c r="B336" s="291" t="str">
        <f>IF(SUM(AZ331)&gt;0,"Error: verificar la suma por fila columna subtotal Personal adscrito.","")</f>
        <v/>
      </c>
      <c r="C336" s="291"/>
      <c r="D336" s="291"/>
      <c r="E336" s="291"/>
      <c r="F336" s="291"/>
      <c r="G336" s="291"/>
      <c r="H336" s="291"/>
      <c r="I336" s="291"/>
      <c r="J336" s="291"/>
      <c r="K336" s="291"/>
      <c r="L336" s="291"/>
      <c r="M336" s="291"/>
      <c r="N336" s="291"/>
      <c r="O336" s="291"/>
      <c r="P336" s="291"/>
      <c r="Q336" s="291"/>
      <c r="R336" s="291"/>
      <c r="S336" s="291"/>
      <c r="T336" s="291"/>
      <c r="U336" s="291"/>
      <c r="V336" s="291"/>
      <c r="W336" s="291"/>
      <c r="X336" s="291"/>
      <c r="Y336" s="291"/>
      <c r="Z336" s="291"/>
      <c r="AA336" s="291"/>
      <c r="AB336" s="291"/>
      <c r="AC336" s="291"/>
      <c r="AD336" s="291"/>
    </row>
    <row r="337" spans="2:30" ht="15" customHeight="1">
      <c r="B337" s="291" t="str">
        <f>IF(SUM(BD331)&gt;0,"Error: verificar la suma por fila columna subtotal Personal voluntario.","")</f>
        <v/>
      </c>
      <c r="C337" s="291"/>
      <c r="D337" s="291"/>
      <c r="E337" s="291"/>
      <c r="F337" s="291"/>
      <c r="G337" s="291"/>
      <c r="H337" s="291"/>
      <c r="I337" s="291"/>
      <c r="J337" s="291"/>
      <c r="K337" s="291"/>
      <c r="L337" s="291"/>
      <c r="M337" s="291"/>
      <c r="N337" s="291"/>
      <c r="O337" s="291"/>
      <c r="P337" s="291"/>
      <c r="Q337" s="291"/>
      <c r="R337" s="291"/>
      <c r="S337" s="291"/>
      <c r="T337" s="291"/>
      <c r="U337" s="291"/>
      <c r="V337" s="291"/>
      <c r="W337" s="291"/>
      <c r="X337" s="291"/>
      <c r="Y337" s="291"/>
      <c r="Z337" s="291"/>
      <c r="AA337" s="291"/>
      <c r="AB337" s="291"/>
      <c r="AC337" s="291"/>
      <c r="AD337" s="291"/>
    </row>
    <row r="338" spans="2:30" ht="15" customHeight="1">
      <c r="B338" s="291" t="str">
        <f>IF(SUM(BH331)&gt;0,"Error: verificar la suma por fila columna subtotal Población usuaria.","")</f>
        <v/>
      </c>
      <c r="C338" s="291"/>
      <c r="D338" s="291"/>
      <c r="E338" s="291"/>
      <c r="F338" s="291"/>
      <c r="G338" s="291"/>
      <c r="H338" s="291"/>
      <c r="I338" s="291"/>
      <c r="J338" s="291"/>
      <c r="K338" s="291"/>
      <c r="L338" s="291"/>
      <c r="M338" s="291"/>
      <c r="N338" s="291"/>
      <c r="O338" s="291"/>
      <c r="P338" s="291"/>
      <c r="Q338" s="291"/>
      <c r="R338" s="291"/>
      <c r="S338" s="291"/>
      <c r="T338" s="291"/>
      <c r="U338" s="291"/>
      <c r="V338" s="291"/>
      <c r="W338" s="291"/>
      <c r="X338" s="291"/>
      <c r="Y338" s="291"/>
      <c r="Z338" s="291"/>
      <c r="AA338" s="291"/>
      <c r="AB338" s="291"/>
      <c r="AC338" s="291"/>
      <c r="AD338" s="291"/>
    </row>
    <row r="339" spans="2:30" ht="12" customHeight="1">
      <c r="B339" s="266" t="str">
        <f>IF(AJ279=0,"","Error: debe completar toda la información requerida.")</f>
        <v/>
      </c>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c r="AA339" s="266"/>
      <c r="AB339" s="266"/>
      <c r="AC339" s="266"/>
      <c r="AD339" s="266"/>
    </row>
  </sheetData>
  <mergeCells count="1211">
    <mergeCell ref="U245:W245"/>
    <mergeCell ref="D242:E242"/>
    <mergeCell ref="F242:H242"/>
    <mergeCell ref="I242:K242"/>
    <mergeCell ref="L242:N242"/>
    <mergeCell ref="O242:Q242"/>
    <mergeCell ref="R242:T242"/>
    <mergeCell ref="L240:N240"/>
    <mergeCell ref="O240:Q240"/>
    <mergeCell ref="R240:T240"/>
    <mergeCell ref="U240:W240"/>
    <mergeCell ref="D241:E241"/>
    <mergeCell ref="F241:H241"/>
    <mergeCell ref="I241:K241"/>
    <mergeCell ref="B338:AD338"/>
    <mergeCell ref="B339:AD339"/>
    <mergeCell ref="B119:AD119"/>
    <mergeCell ref="B120:AD120"/>
    <mergeCell ref="B121:AD121"/>
    <mergeCell ref="B122:AD122"/>
    <mergeCell ref="B248:AD248"/>
    <mergeCell ref="B250:AD250"/>
    <mergeCell ref="B269:AD269"/>
    <mergeCell ref="B270:AD270"/>
    <mergeCell ref="B271:AD271"/>
    <mergeCell ref="B272:AD272"/>
    <mergeCell ref="B273:AD273"/>
    <mergeCell ref="B274:AD274"/>
    <mergeCell ref="B331:AD331"/>
    <mergeCell ref="B334:AD334"/>
    <mergeCell ref="B335:AD335"/>
    <mergeCell ref="B336:AD336"/>
    <mergeCell ref="B337:AD337"/>
    <mergeCell ref="D245:E245"/>
    <mergeCell ref="F245:H245"/>
    <mergeCell ref="I245:K245"/>
    <mergeCell ref="L245:N245"/>
    <mergeCell ref="O245:Q245"/>
    <mergeCell ref="R245:T245"/>
    <mergeCell ref="D236:E236"/>
    <mergeCell ref="F236:H236"/>
    <mergeCell ref="I236:K236"/>
    <mergeCell ref="L236:N236"/>
    <mergeCell ref="O236:Q236"/>
    <mergeCell ref="D237:E237"/>
    <mergeCell ref="F237:H237"/>
    <mergeCell ref="U242:W242"/>
    <mergeCell ref="D243:E243"/>
    <mergeCell ref="F243:H243"/>
    <mergeCell ref="I243:K243"/>
    <mergeCell ref="L243:N243"/>
    <mergeCell ref="O243:Q243"/>
    <mergeCell ref="R243:T243"/>
    <mergeCell ref="U243:W243"/>
    <mergeCell ref="D244:E244"/>
    <mergeCell ref="F244:H244"/>
    <mergeCell ref="I244:K244"/>
    <mergeCell ref="L244:N244"/>
    <mergeCell ref="O244:Q244"/>
    <mergeCell ref="R244:T244"/>
    <mergeCell ref="U244:W244"/>
    <mergeCell ref="D239:E239"/>
    <mergeCell ref="F239:H239"/>
    <mergeCell ref="I239:K239"/>
    <mergeCell ref="L239:N239"/>
    <mergeCell ref="O239:Q239"/>
    <mergeCell ref="R239:T239"/>
    <mergeCell ref="U239:W239"/>
    <mergeCell ref="D240:E240"/>
    <mergeCell ref="F240:H240"/>
    <mergeCell ref="I240:K240"/>
    <mergeCell ref="D232:E232"/>
    <mergeCell ref="F232:H232"/>
    <mergeCell ref="I232:K232"/>
    <mergeCell ref="L232:N232"/>
    <mergeCell ref="O232:Q232"/>
    <mergeCell ref="R232:T232"/>
    <mergeCell ref="U232:W232"/>
    <mergeCell ref="L241:N241"/>
    <mergeCell ref="O241:Q241"/>
    <mergeCell ref="R241:T241"/>
    <mergeCell ref="U241:W241"/>
    <mergeCell ref="D233:E233"/>
    <mergeCell ref="F233:H233"/>
    <mergeCell ref="I233:K233"/>
    <mergeCell ref="L233:N233"/>
    <mergeCell ref="O233:Q233"/>
    <mergeCell ref="R233:T233"/>
    <mergeCell ref="U233:W233"/>
    <mergeCell ref="D234:E234"/>
    <mergeCell ref="F234:H234"/>
    <mergeCell ref="I234:K234"/>
    <mergeCell ref="L234:N234"/>
    <mergeCell ref="O234:Q234"/>
    <mergeCell ref="R234:T234"/>
    <mergeCell ref="U234:W234"/>
    <mergeCell ref="D235:E235"/>
    <mergeCell ref="F235:H235"/>
    <mergeCell ref="I235:K235"/>
    <mergeCell ref="L235:N235"/>
    <mergeCell ref="O235:Q235"/>
    <mergeCell ref="R235:T235"/>
    <mergeCell ref="U235:W235"/>
    <mergeCell ref="D229:E229"/>
    <mergeCell ref="F229:H229"/>
    <mergeCell ref="I229:K229"/>
    <mergeCell ref="L229:N229"/>
    <mergeCell ref="O229:Q229"/>
    <mergeCell ref="R229:T229"/>
    <mergeCell ref="U229:W229"/>
    <mergeCell ref="D230:E230"/>
    <mergeCell ref="F230:H230"/>
    <mergeCell ref="I230:K230"/>
    <mergeCell ref="L230:N230"/>
    <mergeCell ref="O230:Q230"/>
    <mergeCell ref="R230:T230"/>
    <mergeCell ref="U230:W230"/>
    <mergeCell ref="D231:E231"/>
    <mergeCell ref="F231:H231"/>
    <mergeCell ref="I231:K231"/>
    <mergeCell ref="L231:N231"/>
    <mergeCell ref="O231:Q231"/>
    <mergeCell ref="R231:T231"/>
    <mergeCell ref="U231:W231"/>
    <mergeCell ref="R225:T225"/>
    <mergeCell ref="U225:W225"/>
    <mergeCell ref="D226:E226"/>
    <mergeCell ref="F226:H226"/>
    <mergeCell ref="I226:K226"/>
    <mergeCell ref="L226:N226"/>
    <mergeCell ref="O226:Q226"/>
    <mergeCell ref="R226:T226"/>
    <mergeCell ref="U226:W226"/>
    <mergeCell ref="D227:E227"/>
    <mergeCell ref="F227:H227"/>
    <mergeCell ref="I227:K227"/>
    <mergeCell ref="L227:N227"/>
    <mergeCell ref="O227:Q227"/>
    <mergeCell ref="R227:T227"/>
    <mergeCell ref="U227:W227"/>
    <mergeCell ref="D228:E228"/>
    <mergeCell ref="F228:H228"/>
    <mergeCell ref="I228:K228"/>
    <mergeCell ref="L228:N228"/>
    <mergeCell ref="O228:Q228"/>
    <mergeCell ref="R228:T228"/>
    <mergeCell ref="U228:W228"/>
    <mergeCell ref="R221:T221"/>
    <mergeCell ref="U221:W221"/>
    <mergeCell ref="D222:E222"/>
    <mergeCell ref="F222:H222"/>
    <mergeCell ref="I222:K222"/>
    <mergeCell ref="L222:N222"/>
    <mergeCell ref="O222:Q222"/>
    <mergeCell ref="R222:T222"/>
    <mergeCell ref="U222:W222"/>
    <mergeCell ref="D223:E223"/>
    <mergeCell ref="F223:H223"/>
    <mergeCell ref="I223:K223"/>
    <mergeCell ref="L223:N223"/>
    <mergeCell ref="O223:Q223"/>
    <mergeCell ref="R223:T223"/>
    <mergeCell ref="U223:W223"/>
    <mergeCell ref="D224:E224"/>
    <mergeCell ref="F224:H224"/>
    <mergeCell ref="I224:K224"/>
    <mergeCell ref="L224:N224"/>
    <mergeCell ref="O224:Q224"/>
    <mergeCell ref="R224:T224"/>
    <mergeCell ref="U224:W224"/>
    <mergeCell ref="D215:E215"/>
    <mergeCell ref="F215:H215"/>
    <mergeCell ref="I215:K215"/>
    <mergeCell ref="L215:N215"/>
    <mergeCell ref="O215:Q215"/>
    <mergeCell ref="R215:T215"/>
    <mergeCell ref="U215:W215"/>
    <mergeCell ref="D216:E216"/>
    <mergeCell ref="F216:H216"/>
    <mergeCell ref="I216:K216"/>
    <mergeCell ref="L216:N216"/>
    <mergeCell ref="O216:Q216"/>
    <mergeCell ref="R216:T216"/>
    <mergeCell ref="U216:W216"/>
    <mergeCell ref="D217:E217"/>
    <mergeCell ref="F217:H217"/>
    <mergeCell ref="I217:K217"/>
    <mergeCell ref="L217:N217"/>
    <mergeCell ref="O217:Q217"/>
    <mergeCell ref="R217:T217"/>
    <mergeCell ref="U217:W217"/>
    <mergeCell ref="D212:E212"/>
    <mergeCell ref="F212:H212"/>
    <mergeCell ref="I212:K212"/>
    <mergeCell ref="L212:N212"/>
    <mergeCell ref="O212:Q212"/>
    <mergeCell ref="R212:T212"/>
    <mergeCell ref="U212:W212"/>
    <mergeCell ref="D213:E213"/>
    <mergeCell ref="F213:H213"/>
    <mergeCell ref="I213:K213"/>
    <mergeCell ref="L213:N213"/>
    <mergeCell ref="O213:Q213"/>
    <mergeCell ref="R213:T213"/>
    <mergeCell ref="U213:W213"/>
    <mergeCell ref="D214:E214"/>
    <mergeCell ref="F214:H214"/>
    <mergeCell ref="I214:K214"/>
    <mergeCell ref="L214:N214"/>
    <mergeCell ref="O214:Q214"/>
    <mergeCell ref="R214:T214"/>
    <mergeCell ref="U214:W214"/>
    <mergeCell ref="L209:N209"/>
    <mergeCell ref="O209:Q209"/>
    <mergeCell ref="R209:T209"/>
    <mergeCell ref="U209:W209"/>
    <mergeCell ref="D210:E210"/>
    <mergeCell ref="F210:H210"/>
    <mergeCell ref="I210:K210"/>
    <mergeCell ref="L210:N210"/>
    <mergeCell ref="O210:Q210"/>
    <mergeCell ref="R210:T210"/>
    <mergeCell ref="U210:W210"/>
    <mergeCell ref="D211:E211"/>
    <mergeCell ref="F211:H211"/>
    <mergeCell ref="I211:K211"/>
    <mergeCell ref="L211:N211"/>
    <mergeCell ref="O211:Q211"/>
    <mergeCell ref="R211:T211"/>
    <mergeCell ref="U211:W211"/>
    <mergeCell ref="D209:E209"/>
    <mergeCell ref="F209:H209"/>
    <mergeCell ref="I209:K209"/>
    <mergeCell ref="I206:K206"/>
    <mergeCell ref="L206:N206"/>
    <mergeCell ref="O206:Q206"/>
    <mergeCell ref="R206:T206"/>
    <mergeCell ref="U206:W206"/>
    <mergeCell ref="D207:E207"/>
    <mergeCell ref="F207:H207"/>
    <mergeCell ref="I207:K207"/>
    <mergeCell ref="L207:N207"/>
    <mergeCell ref="O207:Q207"/>
    <mergeCell ref="R207:T207"/>
    <mergeCell ref="U207:W207"/>
    <mergeCell ref="D208:E208"/>
    <mergeCell ref="F208:H208"/>
    <mergeCell ref="I208:K208"/>
    <mergeCell ref="L208:N208"/>
    <mergeCell ref="O208:Q208"/>
    <mergeCell ref="R208:T208"/>
    <mergeCell ref="U208:W208"/>
    <mergeCell ref="D203:E203"/>
    <mergeCell ref="F203:H203"/>
    <mergeCell ref="I203:K203"/>
    <mergeCell ref="L203:N203"/>
    <mergeCell ref="O203:Q203"/>
    <mergeCell ref="R203:T203"/>
    <mergeCell ref="U203:W203"/>
    <mergeCell ref="D204:E204"/>
    <mergeCell ref="F204:H204"/>
    <mergeCell ref="I204:K204"/>
    <mergeCell ref="L204:N204"/>
    <mergeCell ref="O204:Q204"/>
    <mergeCell ref="R204:T204"/>
    <mergeCell ref="U204:W204"/>
    <mergeCell ref="D201:E201"/>
    <mergeCell ref="F201:H201"/>
    <mergeCell ref="I201:K201"/>
    <mergeCell ref="L201:N201"/>
    <mergeCell ref="O201:Q201"/>
    <mergeCell ref="D199:E199"/>
    <mergeCell ref="F199:H199"/>
    <mergeCell ref="I199:K199"/>
    <mergeCell ref="L199:N199"/>
    <mergeCell ref="O199:Q199"/>
    <mergeCell ref="R199:T199"/>
    <mergeCell ref="U199:W199"/>
    <mergeCell ref="D200:E200"/>
    <mergeCell ref="F200:H200"/>
    <mergeCell ref="I200:K200"/>
    <mergeCell ref="L200:N200"/>
    <mergeCell ref="O200:Q200"/>
    <mergeCell ref="R200:T200"/>
    <mergeCell ref="U200:W200"/>
    <mergeCell ref="R201:T201"/>
    <mergeCell ref="U201:W201"/>
    <mergeCell ref="D202:E202"/>
    <mergeCell ref="F202:H202"/>
    <mergeCell ref="I202:K202"/>
    <mergeCell ref="L202:N202"/>
    <mergeCell ref="O202:Q202"/>
    <mergeCell ref="R202:T202"/>
    <mergeCell ref="U202:W202"/>
    <mergeCell ref="D197:E197"/>
    <mergeCell ref="F197:H197"/>
    <mergeCell ref="I197:K197"/>
    <mergeCell ref="L197:N197"/>
    <mergeCell ref="O197:Q197"/>
    <mergeCell ref="R197:T197"/>
    <mergeCell ref="U197:W197"/>
    <mergeCell ref="L194:N195"/>
    <mergeCell ref="I194:K195"/>
    <mergeCell ref="C194:E195"/>
    <mergeCell ref="F194:H195"/>
    <mergeCell ref="D198:E198"/>
    <mergeCell ref="F198:H198"/>
    <mergeCell ref="I198:K198"/>
    <mergeCell ref="L198:N198"/>
    <mergeCell ref="O198:Q198"/>
    <mergeCell ref="R198:T198"/>
    <mergeCell ref="U198:W198"/>
    <mergeCell ref="P188:Q188"/>
    <mergeCell ref="X188:Z188"/>
    <mergeCell ref="D189:I189"/>
    <mergeCell ref="M189:O189"/>
    <mergeCell ref="P189:Q189"/>
    <mergeCell ref="X189:Z189"/>
    <mergeCell ref="D190:I190"/>
    <mergeCell ref="M190:O190"/>
    <mergeCell ref="P190:Q190"/>
    <mergeCell ref="X190:Z190"/>
    <mergeCell ref="D191:I191"/>
    <mergeCell ref="M191:O191"/>
    <mergeCell ref="P191:Q191"/>
    <mergeCell ref="X191:Z191"/>
    <mergeCell ref="D196:E196"/>
    <mergeCell ref="F196:H196"/>
    <mergeCell ref="I196:K196"/>
    <mergeCell ref="L196:N196"/>
    <mergeCell ref="O196:Q196"/>
    <mergeCell ref="R196:T196"/>
    <mergeCell ref="U196:W196"/>
    <mergeCell ref="D183:I183"/>
    <mergeCell ref="M183:O183"/>
    <mergeCell ref="P183:Q183"/>
    <mergeCell ref="X183:Z183"/>
    <mergeCell ref="D184:I184"/>
    <mergeCell ref="M184:O184"/>
    <mergeCell ref="P184:Q184"/>
    <mergeCell ref="X184:Z184"/>
    <mergeCell ref="D185:I185"/>
    <mergeCell ref="M185:O185"/>
    <mergeCell ref="P185:Q185"/>
    <mergeCell ref="X185:Z185"/>
    <mergeCell ref="R184:T184"/>
    <mergeCell ref="D186:I186"/>
    <mergeCell ref="M186:O186"/>
    <mergeCell ref="P186:Q186"/>
    <mergeCell ref="X186:Z186"/>
    <mergeCell ref="J183:L183"/>
    <mergeCell ref="D175:I175"/>
    <mergeCell ref="M175:O175"/>
    <mergeCell ref="P175:Q175"/>
    <mergeCell ref="X175:Z175"/>
    <mergeCell ref="D176:I176"/>
    <mergeCell ref="M176:O176"/>
    <mergeCell ref="P176:Q176"/>
    <mergeCell ref="X176:Z176"/>
    <mergeCell ref="D181:I181"/>
    <mergeCell ref="M181:O181"/>
    <mergeCell ref="P181:Q181"/>
    <mergeCell ref="X181:Z181"/>
    <mergeCell ref="D182:I182"/>
    <mergeCell ref="M182:O182"/>
    <mergeCell ref="P182:Q182"/>
    <mergeCell ref="X182:Z182"/>
    <mergeCell ref="J177:L177"/>
    <mergeCell ref="J178:L178"/>
    <mergeCell ref="J181:L181"/>
    <mergeCell ref="J182:L182"/>
    <mergeCell ref="D177:I177"/>
    <mergeCell ref="M177:O177"/>
    <mergeCell ref="D178:I178"/>
    <mergeCell ref="M178:O178"/>
    <mergeCell ref="R178:T178"/>
    <mergeCell ref="D163:I163"/>
    <mergeCell ref="M163:O163"/>
    <mergeCell ref="P163:Q163"/>
    <mergeCell ref="X163:Z163"/>
    <mergeCell ref="D164:I164"/>
    <mergeCell ref="M164:O164"/>
    <mergeCell ref="P164:Q164"/>
    <mergeCell ref="X164:Z164"/>
    <mergeCell ref="D165:I165"/>
    <mergeCell ref="M165:O165"/>
    <mergeCell ref="P165:Q165"/>
    <mergeCell ref="X165:Z165"/>
    <mergeCell ref="D166:I166"/>
    <mergeCell ref="M166:O166"/>
    <mergeCell ref="P166:Q166"/>
    <mergeCell ref="X166:Z166"/>
    <mergeCell ref="D162:I162"/>
    <mergeCell ref="J166:L166"/>
    <mergeCell ref="D157:I157"/>
    <mergeCell ref="M157:O157"/>
    <mergeCell ref="P157:Q157"/>
    <mergeCell ref="X157:Z157"/>
    <mergeCell ref="D158:I158"/>
    <mergeCell ref="M158:O158"/>
    <mergeCell ref="P158:Q158"/>
    <mergeCell ref="X158:Z158"/>
    <mergeCell ref="D159:I159"/>
    <mergeCell ref="M159:O159"/>
    <mergeCell ref="P159:Q159"/>
    <mergeCell ref="X159:Z159"/>
    <mergeCell ref="D160:I160"/>
    <mergeCell ref="M160:O160"/>
    <mergeCell ref="P160:Q160"/>
    <mergeCell ref="X160:Z160"/>
    <mergeCell ref="D161:I161"/>
    <mergeCell ref="M161:O161"/>
    <mergeCell ref="P161:Q161"/>
    <mergeCell ref="X161:Z161"/>
    <mergeCell ref="D152:I152"/>
    <mergeCell ref="M152:O152"/>
    <mergeCell ref="P152:Q152"/>
    <mergeCell ref="X152:Z152"/>
    <mergeCell ref="D153:I153"/>
    <mergeCell ref="M153:O153"/>
    <mergeCell ref="P153:Q153"/>
    <mergeCell ref="X153:Z153"/>
    <mergeCell ref="D154:I154"/>
    <mergeCell ref="M154:O154"/>
    <mergeCell ref="P154:Q154"/>
    <mergeCell ref="X154:Z154"/>
    <mergeCell ref="D155:I155"/>
    <mergeCell ref="M155:O155"/>
    <mergeCell ref="P155:Q155"/>
    <mergeCell ref="X155:Z155"/>
    <mergeCell ref="D156:I156"/>
    <mergeCell ref="M156:O156"/>
    <mergeCell ref="P156:Q156"/>
    <mergeCell ref="X156:Z156"/>
    <mergeCell ref="X147:Z147"/>
    <mergeCell ref="D148:I148"/>
    <mergeCell ref="M148:O148"/>
    <mergeCell ref="P148:Q148"/>
    <mergeCell ref="X148:Z148"/>
    <mergeCell ref="D149:I149"/>
    <mergeCell ref="M149:O149"/>
    <mergeCell ref="P149:Q149"/>
    <mergeCell ref="X149:Z149"/>
    <mergeCell ref="D150:I150"/>
    <mergeCell ref="M150:O150"/>
    <mergeCell ref="P150:Q150"/>
    <mergeCell ref="X150:Z150"/>
    <mergeCell ref="D151:I151"/>
    <mergeCell ref="M151:O151"/>
    <mergeCell ref="P151:Q151"/>
    <mergeCell ref="X151:Z151"/>
    <mergeCell ref="AA140:AA141"/>
    <mergeCell ref="X140:Z141"/>
    <mergeCell ref="R141:T141"/>
    <mergeCell ref="P141:Q141"/>
    <mergeCell ref="P140:T140"/>
    <mergeCell ref="M140:O141"/>
    <mergeCell ref="C140:I141"/>
    <mergeCell ref="D142:I142"/>
    <mergeCell ref="M142:O142"/>
    <mergeCell ref="P142:Q142"/>
    <mergeCell ref="X142:Z142"/>
    <mergeCell ref="D143:I143"/>
    <mergeCell ref="M143:O143"/>
    <mergeCell ref="P143:Q143"/>
    <mergeCell ref="X143:Z143"/>
    <mergeCell ref="D144:I144"/>
    <mergeCell ref="M144:O144"/>
    <mergeCell ref="P144:Q144"/>
    <mergeCell ref="X144:Z144"/>
    <mergeCell ref="U140:W141"/>
    <mergeCell ref="J140:L141"/>
    <mergeCell ref="J142:L142"/>
    <mergeCell ref="J143:L143"/>
    <mergeCell ref="D145:I145"/>
    <mergeCell ref="M145:O145"/>
    <mergeCell ref="P145:Q145"/>
    <mergeCell ref="X145:Z145"/>
    <mergeCell ref="D146:I146"/>
    <mergeCell ref="M146:O146"/>
    <mergeCell ref="P146:Q146"/>
    <mergeCell ref="X146:Z146"/>
    <mergeCell ref="D147:I147"/>
    <mergeCell ref="U191:W191"/>
    <mergeCell ref="U162:W162"/>
    <mergeCell ref="U163:W163"/>
    <mergeCell ref="U164:W164"/>
    <mergeCell ref="U165:W165"/>
    <mergeCell ref="U166:W166"/>
    <mergeCell ref="U167:W167"/>
    <mergeCell ref="U168:W168"/>
    <mergeCell ref="U169:W169"/>
    <mergeCell ref="U170:W170"/>
    <mergeCell ref="U171:W171"/>
    <mergeCell ref="U172:W172"/>
    <mergeCell ref="U173:W173"/>
    <mergeCell ref="U174:W174"/>
    <mergeCell ref="U175:W175"/>
    <mergeCell ref="U176:W176"/>
    <mergeCell ref="U177:W177"/>
    <mergeCell ref="U178:W178"/>
    <mergeCell ref="J184:L184"/>
    <mergeCell ref="J185:L185"/>
    <mergeCell ref="J186:L186"/>
    <mergeCell ref="J187:L187"/>
    <mergeCell ref="U145:W145"/>
    <mergeCell ref="U146:W146"/>
    <mergeCell ref="U147:W147"/>
    <mergeCell ref="U148:W148"/>
    <mergeCell ref="U149:W149"/>
    <mergeCell ref="U150:W150"/>
    <mergeCell ref="U151:W151"/>
    <mergeCell ref="U152:W152"/>
    <mergeCell ref="U153:W153"/>
    <mergeCell ref="U154:W154"/>
    <mergeCell ref="U155:W155"/>
    <mergeCell ref="U156:W156"/>
    <mergeCell ref="U157:W157"/>
    <mergeCell ref="U158:W158"/>
    <mergeCell ref="U159:W159"/>
    <mergeCell ref="U160:W160"/>
    <mergeCell ref="J175:L175"/>
    <mergeCell ref="J176:L176"/>
    <mergeCell ref="J159:L159"/>
    <mergeCell ref="J160:L160"/>
    <mergeCell ref="J165:L165"/>
    <mergeCell ref="J163:L163"/>
    <mergeCell ref="J164:L164"/>
    <mergeCell ref="M162:O162"/>
    <mergeCell ref="J148:L148"/>
    <mergeCell ref="J149:L149"/>
    <mergeCell ref="J150:L150"/>
    <mergeCell ref="J151:L151"/>
    <mergeCell ref="M147:O147"/>
    <mergeCell ref="R175:T175"/>
    <mergeCell ref="R166:T166"/>
    <mergeCell ref="P147:Q147"/>
    <mergeCell ref="P162:Q162"/>
    <mergeCell ref="J169:L169"/>
    <mergeCell ref="J174:L174"/>
    <mergeCell ref="J172:L172"/>
    <mergeCell ref="J173:L173"/>
    <mergeCell ref="D167:I167"/>
    <mergeCell ref="M167:O167"/>
    <mergeCell ref="D168:I168"/>
    <mergeCell ref="M168:O168"/>
    <mergeCell ref="J170:L170"/>
    <mergeCell ref="J171:L171"/>
    <mergeCell ref="D169:I169"/>
    <mergeCell ref="M169:O169"/>
    <mergeCell ref="D170:I170"/>
    <mergeCell ref="M170:O170"/>
    <mergeCell ref="D171:I171"/>
    <mergeCell ref="M171:O171"/>
    <mergeCell ref="D172:I172"/>
    <mergeCell ref="M172:O172"/>
    <mergeCell ref="D173:I173"/>
    <mergeCell ref="M173:O173"/>
    <mergeCell ref="D174:I174"/>
    <mergeCell ref="M174:O174"/>
    <mergeCell ref="I237:K237"/>
    <mergeCell ref="L237:N237"/>
    <mergeCell ref="O237:Q237"/>
    <mergeCell ref="D238:E238"/>
    <mergeCell ref="F238:H238"/>
    <mergeCell ref="I238:K238"/>
    <mergeCell ref="L238:N238"/>
    <mergeCell ref="O238:Q238"/>
    <mergeCell ref="D218:E218"/>
    <mergeCell ref="F218:H218"/>
    <mergeCell ref="I218:K218"/>
    <mergeCell ref="L218:N218"/>
    <mergeCell ref="O218:Q218"/>
    <mergeCell ref="D219:E219"/>
    <mergeCell ref="F219:H219"/>
    <mergeCell ref="I219:K219"/>
    <mergeCell ref="L219:N219"/>
    <mergeCell ref="O219:Q219"/>
    <mergeCell ref="D220:E220"/>
    <mergeCell ref="F220:H220"/>
    <mergeCell ref="I220:K220"/>
    <mergeCell ref="L220:N220"/>
    <mergeCell ref="D221:E221"/>
    <mergeCell ref="F221:H221"/>
    <mergeCell ref="I221:K221"/>
    <mergeCell ref="L221:N221"/>
    <mergeCell ref="O221:Q221"/>
    <mergeCell ref="D225:E225"/>
    <mergeCell ref="F225:H225"/>
    <mergeCell ref="I225:K225"/>
    <mergeCell ref="L225:N225"/>
    <mergeCell ref="O225:Q225"/>
    <mergeCell ref="D205:E205"/>
    <mergeCell ref="F205:H205"/>
    <mergeCell ref="I205:K205"/>
    <mergeCell ref="L205:N205"/>
    <mergeCell ref="O205:Q205"/>
    <mergeCell ref="D206:E206"/>
    <mergeCell ref="F206:H206"/>
    <mergeCell ref="R190:T190"/>
    <mergeCell ref="AB190:AD190"/>
    <mergeCell ref="R191:T191"/>
    <mergeCell ref="AB191:AD191"/>
    <mergeCell ref="AA193:AD193"/>
    <mergeCell ref="J190:L190"/>
    <mergeCell ref="J191:L191"/>
    <mergeCell ref="U190:W190"/>
    <mergeCell ref="R187:T187"/>
    <mergeCell ref="AB187:AD187"/>
    <mergeCell ref="R188:T188"/>
    <mergeCell ref="AB188:AD188"/>
    <mergeCell ref="R189:T189"/>
    <mergeCell ref="AB189:AD189"/>
    <mergeCell ref="J188:L188"/>
    <mergeCell ref="J189:L189"/>
    <mergeCell ref="U187:W187"/>
    <mergeCell ref="U188:W188"/>
    <mergeCell ref="U189:W189"/>
    <mergeCell ref="D187:I187"/>
    <mergeCell ref="M187:O187"/>
    <mergeCell ref="P187:Q187"/>
    <mergeCell ref="X187:Z187"/>
    <mergeCell ref="D188:I188"/>
    <mergeCell ref="M188:O188"/>
    <mergeCell ref="AB184:AD184"/>
    <mergeCell ref="R185:T185"/>
    <mergeCell ref="AB185:AD185"/>
    <mergeCell ref="R186:T186"/>
    <mergeCell ref="AB186:AD186"/>
    <mergeCell ref="R181:T181"/>
    <mergeCell ref="AB181:AD181"/>
    <mergeCell ref="R182:T182"/>
    <mergeCell ref="AB182:AD182"/>
    <mergeCell ref="R183:T183"/>
    <mergeCell ref="AB183:AD183"/>
    <mergeCell ref="U181:W181"/>
    <mergeCell ref="U182:W182"/>
    <mergeCell ref="U183:W183"/>
    <mergeCell ref="U184:W184"/>
    <mergeCell ref="U185:W185"/>
    <mergeCell ref="U186:W186"/>
    <mergeCell ref="AB178:AD178"/>
    <mergeCell ref="R179:T179"/>
    <mergeCell ref="AB179:AD179"/>
    <mergeCell ref="R180:T180"/>
    <mergeCell ref="AB180:AD180"/>
    <mergeCell ref="J179:L179"/>
    <mergeCell ref="J180:L180"/>
    <mergeCell ref="U179:W179"/>
    <mergeCell ref="U180:W180"/>
    <mergeCell ref="P178:Q178"/>
    <mergeCell ref="X178:Z178"/>
    <mergeCell ref="D179:I179"/>
    <mergeCell ref="M179:O179"/>
    <mergeCell ref="P179:Q179"/>
    <mergeCell ref="X179:Z179"/>
    <mergeCell ref="D180:I180"/>
    <mergeCell ref="M180:O180"/>
    <mergeCell ref="P180:Q180"/>
    <mergeCell ref="X180:Z180"/>
    <mergeCell ref="AB175:AD175"/>
    <mergeCell ref="R176:T176"/>
    <mergeCell ref="AB176:AD176"/>
    <mergeCell ref="R177:T177"/>
    <mergeCell ref="AB177:AD177"/>
    <mergeCell ref="R172:T172"/>
    <mergeCell ref="AB172:AD172"/>
    <mergeCell ref="R173:T173"/>
    <mergeCell ref="AB173:AD173"/>
    <mergeCell ref="R174:T174"/>
    <mergeCell ref="AB174:AD174"/>
    <mergeCell ref="P177:Q177"/>
    <mergeCell ref="X177:Z177"/>
    <mergeCell ref="R169:T169"/>
    <mergeCell ref="AB169:AD169"/>
    <mergeCell ref="R170:T170"/>
    <mergeCell ref="AB170:AD170"/>
    <mergeCell ref="R171:T171"/>
    <mergeCell ref="AB171:AD171"/>
    <mergeCell ref="P169:Q169"/>
    <mergeCell ref="X169:Z169"/>
    <mergeCell ref="P170:Q170"/>
    <mergeCell ref="X170:Z170"/>
    <mergeCell ref="P171:Q171"/>
    <mergeCell ref="X171:Z171"/>
    <mergeCell ref="P172:Q172"/>
    <mergeCell ref="X172:Z172"/>
    <mergeCell ref="P173:Q173"/>
    <mergeCell ref="X173:Z173"/>
    <mergeCell ref="P174:Q174"/>
    <mergeCell ref="X174:Z174"/>
    <mergeCell ref="R168:T168"/>
    <mergeCell ref="AB168:AD168"/>
    <mergeCell ref="R163:T163"/>
    <mergeCell ref="AB163:AD163"/>
    <mergeCell ref="R164:T164"/>
    <mergeCell ref="AB164:AD164"/>
    <mergeCell ref="R165:T165"/>
    <mergeCell ref="AB165:AD165"/>
    <mergeCell ref="P167:Q167"/>
    <mergeCell ref="X167:Z167"/>
    <mergeCell ref="P168:Q168"/>
    <mergeCell ref="X168:Z168"/>
    <mergeCell ref="J156:L156"/>
    <mergeCell ref="R160:T160"/>
    <mergeCell ref="AB160:AD160"/>
    <mergeCell ref="R161:T161"/>
    <mergeCell ref="AB161:AD161"/>
    <mergeCell ref="R162:T162"/>
    <mergeCell ref="AB162:AD162"/>
    <mergeCell ref="J161:L161"/>
    <mergeCell ref="J162:L162"/>
    <mergeCell ref="U161:W161"/>
    <mergeCell ref="J157:L157"/>
    <mergeCell ref="J158:L158"/>
    <mergeCell ref="R157:T157"/>
    <mergeCell ref="AB157:AD157"/>
    <mergeCell ref="R158:T158"/>
    <mergeCell ref="AB158:AD158"/>
    <mergeCell ref="R159:T159"/>
    <mergeCell ref="X162:Z162"/>
    <mergeCell ref="J167:L167"/>
    <mergeCell ref="J168:L168"/>
    <mergeCell ref="C127:AD127"/>
    <mergeCell ref="C247:F247"/>
    <mergeCell ref="G247:AD247"/>
    <mergeCell ref="C136:AD136"/>
    <mergeCell ref="C135:AD135"/>
    <mergeCell ref="J145:L145"/>
    <mergeCell ref="J146:L146"/>
    <mergeCell ref="R142:T142"/>
    <mergeCell ref="AB142:AD142"/>
    <mergeCell ref="R143:T143"/>
    <mergeCell ref="AB143:AD143"/>
    <mergeCell ref="R144:T144"/>
    <mergeCell ref="AB144:AD144"/>
    <mergeCell ref="J144:L144"/>
    <mergeCell ref="U142:W142"/>
    <mergeCell ref="U143:W143"/>
    <mergeCell ref="U144:W144"/>
    <mergeCell ref="AB140:AD141"/>
    <mergeCell ref="C128:AD128"/>
    <mergeCell ref="AB159:AD159"/>
    <mergeCell ref="R154:T154"/>
    <mergeCell ref="AB154:AD154"/>
    <mergeCell ref="R155:T155"/>
    <mergeCell ref="AB155:AD155"/>
    <mergeCell ref="R156:T156"/>
    <mergeCell ref="AB156:AD156"/>
    <mergeCell ref="AB147:AD147"/>
    <mergeCell ref="J154:L154"/>
    <mergeCell ref="J155:L155"/>
    <mergeCell ref="R151:T151"/>
    <mergeCell ref="AB151:AD151"/>
    <mergeCell ref="R152:T152"/>
    <mergeCell ref="B124:AD124"/>
    <mergeCell ref="C116:AD116"/>
    <mergeCell ref="C117:AD117"/>
    <mergeCell ref="B11:AD11"/>
    <mergeCell ref="C12:AD12"/>
    <mergeCell ref="C13:AD13"/>
    <mergeCell ref="C19:AD19"/>
    <mergeCell ref="B1:AD1"/>
    <mergeCell ref="B3:AD3"/>
    <mergeCell ref="B5:AD5"/>
    <mergeCell ref="C16:AD16"/>
    <mergeCell ref="B39:AD39"/>
    <mergeCell ref="C56:AD56"/>
    <mergeCell ref="C54:AD54"/>
    <mergeCell ref="C43:P43"/>
    <mergeCell ref="Q43:AD43"/>
    <mergeCell ref="B53:AD53"/>
    <mergeCell ref="B22:AD22"/>
    <mergeCell ref="C37:AD37"/>
    <mergeCell ref="C45:AD45"/>
    <mergeCell ref="C46:AD46"/>
    <mergeCell ref="C40:AD40"/>
    <mergeCell ref="C42:P42"/>
    <mergeCell ref="Q42:AD42"/>
    <mergeCell ref="B10:AD10"/>
    <mergeCell ref="C20:AD20"/>
    <mergeCell ref="C21:AD21"/>
    <mergeCell ref="C23:AD23"/>
    <mergeCell ref="C24:AD24"/>
    <mergeCell ref="C25:AD25"/>
    <mergeCell ref="C26:AD26"/>
    <mergeCell ref="C27:AD27"/>
    <mergeCell ref="D68:J68"/>
    <mergeCell ref="K68:L68"/>
    <mergeCell ref="C58:AD58"/>
    <mergeCell ref="K64:L64"/>
    <mergeCell ref="S69:X69"/>
    <mergeCell ref="Y69:AD69"/>
    <mergeCell ref="C29:AD29"/>
    <mergeCell ref="C30:AD30"/>
    <mergeCell ref="C31:AD31"/>
    <mergeCell ref="C33:AD33"/>
    <mergeCell ref="C34:AD34"/>
    <mergeCell ref="C28:AD28"/>
    <mergeCell ref="C14:AD14"/>
    <mergeCell ref="C32:AD32"/>
    <mergeCell ref="C35:AD35"/>
    <mergeCell ref="C36:AD36"/>
    <mergeCell ref="C15:AD15"/>
    <mergeCell ref="C17:AD17"/>
    <mergeCell ref="C18:AD18"/>
    <mergeCell ref="S65:X65"/>
    <mergeCell ref="Y65:AD65"/>
    <mergeCell ref="S66:X66"/>
    <mergeCell ref="Y66:AD66"/>
    <mergeCell ref="C55:AD55"/>
    <mergeCell ref="S64:X64"/>
    <mergeCell ref="Y64:AD64"/>
    <mergeCell ref="B48:AD48"/>
    <mergeCell ref="S70:X70"/>
    <mergeCell ref="Y70:AD70"/>
    <mergeCell ref="S80:X80"/>
    <mergeCell ref="Y80:AD80"/>
    <mergeCell ref="S77:X77"/>
    <mergeCell ref="Y77:AD77"/>
    <mergeCell ref="S78:X78"/>
    <mergeCell ref="Y78:AD78"/>
    <mergeCell ref="S79:X79"/>
    <mergeCell ref="Y79:AD79"/>
    <mergeCell ref="S67:X67"/>
    <mergeCell ref="Y67:AD67"/>
    <mergeCell ref="C57:AD57"/>
    <mergeCell ref="C59:AD59"/>
    <mergeCell ref="C60:AD60"/>
    <mergeCell ref="C61:AD61"/>
    <mergeCell ref="D81:J81"/>
    <mergeCell ref="K81:L81"/>
    <mergeCell ref="M70:R70"/>
    <mergeCell ref="C62:AD62"/>
    <mergeCell ref="S68:X68"/>
    <mergeCell ref="Y68:AD68"/>
    <mergeCell ref="M64:R64"/>
    <mergeCell ref="C64:J64"/>
    <mergeCell ref="M67:R67"/>
    <mergeCell ref="M68:R68"/>
    <mergeCell ref="D65:J65"/>
    <mergeCell ref="K65:L65"/>
    <mergeCell ref="D66:J66"/>
    <mergeCell ref="K66:L66"/>
    <mergeCell ref="D67:J67"/>
    <mergeCell ref="K67:L67"/>
    <mergeCell ref="S81:X81"/>
    <mergeCell ref="Y81:AD81"/>
    <mergeCell ref="S82:X82"/>
    <mergeCell ref="Y82:AD82"/>
    <mergeCell ref="S74:X74"/>
    <mergeCell ref="Y74:AD74"/>
    <mergeCell ref="S75:X75"/>
    <mergeCell ref="Y75:AD75"/>
    <mergeCell ref="S76:X76"/>
    <mergeCell ref="Y76:AD76"/>
    <mergeCell ref="S71:X71"/>
    <mergeCell ref="Y71:AD71"/>
    <mergeCell ref="S72:X72"/>
    <mergeCell ref="Y72:AD72"/>
    <mergeCell ref="S73:X73"/>
    <mergeCell ref="Y73:AD73"/>
    <mergeCell ref="M71:R71"/>
    <mergeCell ref="M80:R80"/>
    <mergeCell ref="M81:R81"/>
    <mergeCell ref="M82:R82"/>
    <mergeCell ref="S83:X83"/>
    <mergeCell ref="Y83:AD83"/>
    <mergeCell ref="S84:X84"/>
    <mergeCell ref="Y84:AD84"/>
    <mergeCell ref="S85:X85"/>
    <mergeCell ref="Y85:AD85"/>
    <mergeCell ref="M83:R83"/>
    <mergeCell ref="M84:R84"/>
    <mergeCell ref="M85:R85"/>
    <mergeCell ref="D83:J83"/>
    <mergeCell ref="K83:L83"/>
    <mergeCell ref="D84:J84"/>
    <mergeCell ref="D85:J85"/>
    <mergeCell ref="K85:L85"/>
    <mergeCell ref="S86:X86"/>
    <mergeCell ref="D82:J82"/>
    <mergeCell ref="K82:L82"/>
    <mergeCell ref="S89:X89"/>
    <mergeCell ref="Y89:AD89"/>
    <mergeCell ref="S90:X90"/>
    <mergeCell ref="Y90:AD90"/>
    <mergeCell ref="S91:X91"/>
    <mergeCell ref="Y91:AD91"/>
    <mergeCell ref="M89:R89"/>
    <mergeCell ref="M90:R90"/>
    <mergeCell ref="M91:R91"/>
    <mergeCell ref="D89:J89"/>
    <mergeCell ref="K89:L89"/>
    <mergeCell ref="D90:J90"/>
    <mergeCell ref="K90:L90"/>
    <mergeCell ref="D91:J91"/>
    <mergeCell ref="Y86:AD86"/>
    <mergeCell ref="S87:X87"/>
    <mergeCell ref="Y87:AD87"/>
    <mergeCell ref="S88:X88"/>
    <mergeCell ref="Y88:AD88"/>
    <mergeCell ref="M86:R86"/>
    <mergeCell ref="M87:R87"/>
    <mergeCell ref="M88:R88"/>
    <mergeCell ref="D86:J86"/>
    <mergeCell ref="K86:L86"/>
    <mergeCell ref="D87:J87"/>
    <mergeCell ref="K87:L87"/>
    <mergeCell ref="D88:J88"/>
    <mergeCell ref="K88:L88"/>
    <mergeCell ref="S95:X95"/>
    <mergeCell ref="Y95:AD95"/>
    <mergeCell ref="S96:X96"/>
    <mergeCell ref="Y96:AD96"/>
    <mergeCell ref="S97:X97"/>
    <mergeCell ref="Y97:AD97"/>
    <mergeCell ref="M95:R95"/>
    <mergeCell ref="M96:R96"/>
    <mergeCell ref="M97:R97"/>
    <mergeCell ref="D95:J95"/>
    <mergeCell ref="K95:L95"/>
    <mergeCell ref="D96:J96"/>
    <mergeCell ref="K96:L96"/>
    <mergeCell ref="D97:J97"/>
    <mergeCell ref="K97:L97"/>
    <mergeCell ref="Y92:AD92"/>
    <mergeCell ref="S93:X93"/>
    <mergeCell ref="Y93:AD93"/>
    <mergeCell ref="S94:X94"/>
    <mergeCell ref="Y94:AD94"/>
    <mergeCell ref="M92:R92"/>
    <mergeCell ref="M93:R93"/>
    <mergeCell ref="M94:R94"/>
    <mergeCell ref="D92:J92"/>
    <mergeCell ref="K92:L92"/>
    <mergeCell ref="D93:J93"/>
    <mergeCell ref="K93:L93"/>
    <mergeCell ref="D94:J94"/>
    <mergeCell ref="K94:L94"/>
    <mergeCell ref="Y110:AD110"/>
    <mergeCell ref="S111:X111"/>
    <mergeCell ref="Y111:AD111"/>
    <mergeCell ref="S112:X112"/>
    <mergeCell ref="Y112:AD112"/>
    <mergeCell ref="S104:X104"/>
    <mergeCell ref="Y104:AD104"/>
    <mergeCell ref="S105:X105"/>
    <mergeCell ref="Y105:AD105"/>
    <mergeCell ref="S106:X106"/>
    <mergeCell ref="Y106:AD106"/>
    <mergeCell ref="S107:X107"/>
    <mergeCell ref="Y107:AD107"/>
    <mergeCell ref="S108:X108"/>
    <mergeCell ref="Y108:AD108"/>
    <mergeCell ref="K75:L75"/>
    <mergeCell ref="S109:X109"/>
    <mergeCell ref="Y109:AD109"/>
    <mergeCell ref="S101:X101"/>
    <mergeCell ref="Y101:AD101"/>
    <mergeCell ref="S102:X102"/>
    <mergeCell ref="Y102:AD102"/>
    <mergeCell ref="S103:X103"/>
    <mergeCell ref="Y103:AD103"/>
    <mergeCell ref="M101:R101"/>
    <mergeCell ref="M102:R102"/>
    <mergeCell ref="M103:R103"/>
    <mergeCell ref="K101:L101"/>
    <mergeCell ref="K102:L102"/>
    <mergeCell ref="K103:L103"/>
    <mergeCell ref="M100:R100"/>
    <mergeCell ref="S92:X92"/>
    <mergeCell ref="M107:R107"/>
    <mergeCell ref="M108:R108"/>
    <mergeCell ref="M109:R109"/>
    <mergeCell ref="C134:AD134"/>
    <mergeCell ref="C129:AD129"/>
    <mergeCell ref="C130:AD130"/>
    <mergeCell ref="M65:R65"/>
    <mergeCell ref="M66:R66"/>
    <mergeCell ref="S113:X113"/>
    <mergeCell ref="Y113:AD113"/>
    <mergeCell ref="S114:X114"/>
    <mergeCell ref="Y114:AD114"/>
    <mergeCell ref="D101:J101"/>
    <mergeCell ref="D102:J102"/>
    <mergeCell ref="D103:J103"/>
    <mergeCell ref="M104:R104"/>
    <mergeCell ref="M105:R105"/>
    <mergeCell ref="M106:R106"/>
    <mergeCell ref="S98:X98"/>
    <mergeCell ref="Y98:AD98"/>
    <mergeCell ref="S99:X99"/>
    <mergeCell ref="Y99:AD99"/>
    <mergeCell ref="S100:X100"/>
    <mergeCell ref="Y100:AD100"/>
    <mergeCell ref="M98:R98"/>
    <mergeCell ref="M99:R99"/>
    <mergeCell ref="S110:X110"/>
    <mergeCell ref="C125:AD125"/>
    <mergeCell ref="C126:AD126"/>
    <mergeCell ref="D77:J77"/>
    <mergeCell ref="K77:L77"/>
    <mergeCell ref="D78:J78"/>
    <mergeCell ref="M113:R113"/>
    <mergeCell ref="M114:R114"/>
    <mergeCell ref="D74:J74"/>
    <mergeCell ref="M72:R72"/>
    <mergeCell ref="M73:R73"/>
    <mergeCell ref="M74:R74"/>
    <mergeCell ref="M75:R75"/>
    <mergeCell ref="M76:R76"/>
    <mergeCell ref="M77:R77"/>
    <mergeCell ref="K76:L76"/>
    <mergeCell ref="K91:L91"/>
    <mergeCell ref="K84:L84"/>
    <mergeCell ref="M78:R78"/>
    <mergeCell ref="M79:R79"/>
    <mergeCell ref="D72:J72"/>
    <mergeCell ref="K72:L72"/>
    <mergeCell ref="D73:J73"/>
    <mergeCell ref="K73:L73"/>
    <mergeCell ref="D75:J75"/>
    <mergeCell ref="D114:J114"/>
    <mergeCell ref="M110:R110"/>
    <mergeCell ref="M111:R111"/>
    <mergeCell ref="K114:L114"/>
    <mergeCell ref="D109:J109"/>
    <mergeCell ref="K109:L109"/>
    <mergeCell ref="D110:J110"/>
    <mergeCell ref="K110:L110"/>
    <mergeCell ref="D111:J111"/>
    <mergeCell ref="K111:L111"/>
    <mergeCell ref="D112:J112"/>
    <mergeCell ref="K112:L112"/>
    <mergeCell ref="D113:J113"/>
    <mergeCell ref="K113:L113"/>
    <mergeCell ref="D104:J104"/>
    <mergeCell ref="K104:L104"/>
    <mergeCell ref="D105:J105"/>
    <mergeCell ref="K105:L105"/>
    <mergeCell ref="D106:J106"/>
    <mergeCell ref="K106:L106"/>
    <mergeCell ref="D107:J107"/>
    <mergeCell ref="K107:L107"/>
    <mergeCell ref="D108:J108"/>
    <mergeCell ref="K108:L108"/>
    <mergeCell ref="D76:J76"/>
    <mergeCell ref="K74:L74"/>
    <mergeCell ref="D69:J69"/>
    <mergeCell ref="K69:L69"/>
    <mergeCell ref="D70:J70"/>
    <mergeCell ref="K70:L70"/>
    <mergeCell ref="D71:J71"/>
    <mergeCell ref="K71:L71"/>
    <mergeCell ref="D98:J98"/>
    <mergeCell ref="K98:L98"/>
    <mergeCell ref="D99:J99"/>
    <mergeCell ref="K99:L99"/>
    <mergeCell ref="D100:J100"/>
    <mergeCell ref="K100:L100"/>
    <mergeCell ref="K78:L78"/>
    <mergeCell ref="D79:J79"/>
    <mergeCell ref="K79:L79"/>
    <mergeCell ref="D80:J80"/>
    <mergeCell ref="K80:L80"/>
    <mergeCell ref="M112:R112"/>
    <mergeCell ref="M69:R69"/>
    <mergeCell ref="C332:AD332"/>
    <mergeCell ref="C333:AD333"/>
    <mergeCell ref="Q258:AD258"/>
    <mergeCell ref="R259:AD259"/>
    <mergeCell ref="R260:AD260"/>
    <mergeCell ref="AD279:AD280"/>
    <mergeCell ref="AC279:AC280"/>
    <mergeCell ref="AB279:AB280"/>
    <mergeCell ref="AB278:AD278"/>
    <mergeCell ref="V279:X279"/>
    <mergeCell ref="B275:AD275"/>
    <mergeCell ref="C276:AD276"/>
    <mergeCell ref="C251:O251"/>
    <mergeCell ref="D252:O252"/>
    <mergeCell ref="D253:O253"/>
    <mergeCell ref="D254:O254"/>
    <mergeCell ref="D255:O255"/>
    <mergeCell ref="D256:O256"/>
    <mergeCell ref="D257:O257"/>
    <mergeCell ref="D258:O258"/>
    <mergeCell ref="D259:O259"/>
    <mergeCell ref="Q251:AD251"/>
    <mergeCell ref="R252:AD252"/>
    <mergeCell ref="R253:AD253"/>
    <mergeCell ref="R254:AD254"/>
    <mergeCell ref="R255:AD255"/>
    <mergeCell ref="C133:AD133"/>
    <mergeCell ref="C137:AD137"/>
    <mergeCell ref="C249:F249"/>
    <mergeCell ref="R264:AD264"/>
    <mergeCell ref="R265:AD265"/>
    <mergeCell ref="R263:AD263"/>
    <mergeCell ref="C267:AD267"/>
    <mergeCell ref="C268:AD268"/>
    <mergeCell ref="R256:AD256"/>
    <mergeCell ref="D261:O261"/>
    <mergeCell ref="D262:O262"/>
    <mergeCell ref="D263:O263"/>
    <mergeCell ref="R148:T148"/>
    <mergeCell ref="AB148:AD148"/>
    <mergeCell ref="R149:T149"/>
    <mergeCell ref="AB149:AD149"/>
    <mergeCell ref="R150:T150"/>
    <mergeCell ref="AB150:AD150"/>
    <mergeCell ref="R145:T145"/>
    <mergeCell ref="AB145:AD145"/>
    <mergeCell ref="R146:T146"/>
    <mergeCell ref="AB146:AD146"/>
    <mergeCell ref="R147:T147"/>
    <mergeCell ref="R237:T237"/>
    <mergeCell ref="U237:W237"/>
    <mergeCell ref="R238:T238"/>
    <mergeCell ref="U238:W238"/>
    <mergeCell ref="AB152:AD152"/>
    <mergeCell ref="R153:T153"/>
    <mergeCell ref="AB153:AD153"/>
    <mergeCell ref="J152:L152"/>
    <mergeCell ref="J153:L153"/>
    <mergeCell ref="J147:L147"/>
    <mergeCell ref="AB166:AD166"/>
    <mergeCell ref="R167:T167"/>
    <mergeCell ref="AB167:AD167"/>
    <mergeCell ref="D328:R328"/>
    <mergeCell ref="D281:R281"/>
    <mergeCell ref="D282:R282"/>
    <mergeCell ref="D283:R283"/>
    <mergeCell ref="D284:R284"/>
    <mergeCell ref="D285:R285"/>
    <mergeCell ref="D286:R286"/>
    <mergeCell ref="D287:R287"/>
    <mergeCell ref="D288:R288"/>
    <mergeCell ref="D289:R289"/>
    <mergeCell ref="D329:R329"/>
    <mergeCell ref="D330:R330"/>
    <mergeCell ref="D298:R298"/>
    <mergeCell ref="D299:R299"/>
    <mergeCell ref="D300:R300"/>
    <mergeCell ref="D301:R301"/>
    <mergeCell ref="D302:R302"/>
    <mergeCell ref="D303:R303"/>
    <mergeCell ref="D304:R304"/>
    <mergeCell ref="D305:R305"/>
    <mergeCell ref="D306:R306"/>
    <mergeCell ref="D307:R307"/>
    <mergeCell ref="D308:R308"/>
    <mergeCell ref="D309:R309"/>
    <mergeCell ref="D310:R310"/>
    <mergeCell ref="D311:R311"/>
    <mergeCell ref="D312:R312"/>
    <mergeCell ref="D313:R313"/>
    <mergeCell ref="D314:R314"/>
    <mergeCell ref="D290:R290"/>
    <mergeCell ref="D291:R291"/>
    <mergeCell ref="D292:R292"/>
    <mergeCell ref="D316:R316"/>
    <mergeCell ref="D317:R317"/>
    <mergeCell ref="D318:R318"/>
    <mergeCell ref="D319:R319"/>
    <mergeCell ref="D320:R320"/>
    <mergeCell ref="D321:R321"/>
    <mergeCell ref="D322:R322"/>
    <mergeCell ref="D323:R323"/>
    <mergeCell ref="D324:R324"/>
    <mergeCell ref="D325:R325"/>
    <mergeCell ref="D326:R326"/>
    <mergeCell ref="D327:R327"/>
    <mergeCell ref="D293:R293"/>
    <mergeCell ref="D294:R294"/>
    <mergeCell ref="D295:R295"/>
    <mergeCell ref="D296:R296"/>
    <mergeCell ref="D297:R297"/>
    <mergeCell ref="AA7:AD7"/>
    <mergeCell ref="B8:L8"/>
    <mergeCell ref="N8:O8"/>
    <mergeCell ref="D315:R315"/>
    <mergeCell ref="C131:AD131"/>
    <mergeCell ref="C132:AD132"/>
    <mergeCell ref="G249:AD249"/>
    <mergeCell ref="S278:AA278"/>
    <mergeCell ref="Y279:AA279"/>
    <mergeCell ref="S279:S280"/>
    <mergeCell ref="T279:T280"/>
    <mergeCell ref="U279:U280"/>
    <mergeCell ref="C278:R280"/>
    <mergeCell ref="R261:AD261"/>
    <mergeCell ref="R262:AD262"/>
    <mergeCell ref="D260:O260"/>
    <mergeCell ref="AA139:AD139"/>
    <mergeCell ref="X194:AD194"/>
    <mergeCell ref="U194:W195"/>
    <mergeCell ref="R194:T195"/>
    <mergeCell ref="O194:Q195"/>
    <mergeCell ref="R205:T205"/>
    <mergeCell ref="U205:W205"/>
    <mergeCell ref="R218:T218"/>
    <mergeCell ref="U218:W218"/>
    <mergeCell ref="R219:T219"/>
    <mergeCell ref="U219:W219"/>
    <mergeCell ref="O220:Q220"/>
    <mergeCell ref="R220:T220"/>
    <mergeCell ref="U220:W220"/>
    <mergeCell ref="R236:T236"/>
    <mergeCell ref="U236:W236"/>
  </mergeCells>
  <phoneticPr fontId="42" type="noConversion"/>
  <conditionalFormatting sqref="Q43:AD43 D65:AD114 C117 D196:AD245 G247 G249 C268 D281:AD330 C333 D142:AD191">
    <cfRule type="expression" dxfId="15" priority="16">
      <formula>OR($C$43=2,$C$43=9)</formula>
    </cfRule>
  </conditionalFormatting>
  <conditionalFormatting sqref="J142:AD191">
    <cfRule type="expression" dxfId="14" priority="15">
      <formula>OR($S65=2,$S65=9)</formula>
    </cfRule>
  </conditionalFormatting>
  <conditionalFormatting sqref="F196:AD245">
    <cfRule type="expression" dxfId="13" priority="14">
      <formula>OR($S65=2,$S65=9)</formula>
    </cfRule>
  </conditionalFormatting>
  <conditionalFormatting sqref="S281:AD330">
    <cfRule type="expression" dxfId="12" priority="13">
      <formula>OR($S65=2,$S65=9)</formula>
    </cfRule>
  </conditionalFormatting>
  <conditionalFormatting sqref="D65:AD114">
    <cfRule type="expression" dxfId="11" priority="12">
      <formula>AND($Q$43&lt;$AI65,$AH$63&gt;$AG$63)</formula>
    </cfRule>
  </conditionalFormatting>
  <conditionalFormatting sqref="Y65:AD114">
    <cfRule type="expression" dxfId="10" priority="11">
      <formula>OR($S65=2,$S65=9)</formula>
    </cfRule>
  </conditionalFormatting>
  <conditionalFormatting sqref="D142:AD191">
    <cfRule type="expression" dxfId="9" priority="10">
      <formula>AND($AH$63&gt;$AG$63,$D142="")</formula>
    </cfRule>
  </conditionalFormatting>
  <conditionalFormatting sqref="D196:AD245">
    <cfRule type="expression" dxfId="8" priority="9">
      <formula>AND($AH$63&gt;$AG$63,$D142="")</formula>
    </cfRule>
  </conditionalFormatting>
  <conditionalFormatting sqref="D281:AD330">
    <cfRule type="expression" dxfId="7" priority="8">
      <formula>AND($AH$63&gt;$AG$63,$D281="")</formula>
    </cfRule>
  </conditionalFormatting>
  <conditionalFormatting sqref="P142:AD191">
    <cfRule type="expression" dxfId="6" priority="7">
      <formula>$J142=11</formula>
    </cfRule>
  </conditionalFormatting>
  <conditionalFormatting sqref="F196:K245">
    <cfRule type="expression" dxfId="5" priority="6">
      <formula>$J142=11</formula>
    </cfRule>
  </conditionalFormatting>
  <conditionalFormatting sqref="X196:AD245">
    <cfRule type="expression" dxfId="4" priority="5">
      <formula>OR($U196=2,$U196=9)</formula>
    </cfRule>
  </conditionalFormatting>
  <conditionalFormatting sqref="X196:AC245">
    <cfRule type="expression" dxfId="3" priority="4">
      <formula>$AD196="X"</formula>
    </cfRule>
  </conditionalFormatting>
  <conditionalFormatting sqref="G247:AD247">
    <cfRule type="expression" dxfId="2" priority="2">
      <formula>AND($AH$140&gt;$AG$140,COUNTIF($J$142:$L$191,12)=0)</formula>
    </cfRule>
  </conditionalFormatting>
  <conditionalFormatting sqref="G249:AD249">
    <cfRule type="expression" dxfId="1" priority="1">
      <formula>AND($AH$140&gt;$AG$140,COUNTIF($AC$196:$AC$245,"X")=0)</formula>
    </cfRule>
  </conditionalFormatting>
  <dataValidations count="5">
    <dataValidation type="list" allowBlank="1" showInputMessage="1" showErrorMessage="1" sqref="C43:P43 S65:X114 O196:W245" xr:uid="{0A1B6863-C14E-4FDF-A2D4-6B85C615B415}">
      <formula1>$AH$2:$AH$5</formula1>
    </dataValidation>
    <dataValidation type="list" allowBlank="1" showInputMessage="1" showErrorMessage="1" sqref="X196:AD245" xr:uid="{30687334-DCE9-4BF7-B35B-12D75AF5945F}">
      <formula1>$AG$2:$AG$3</formula1>
    </dataValidation>
    <dataValidation type="list" allowBlank="1" showInputMessage="1" showErrorMessage="1" sqref="J142:L191" xr:uid="{C2DB699E-F893-4B2B-B33C-F5235CD9A261}">
      <formula1>$AK$2:$AK$14</formula1>
    </dataValidation>
    <dataValidation type="list" allowBlank="1" showInputMessage="1" showErrorMessage="1" sqref="M142:O191" xr:uid="{46066968-8F09-47CD-83F5-957F99F575E7}">
      <formula1>$AJ$2:$AJ$7</formula1>
    </dataValidation>
    <dataValidation type="list" allowBlank="1" showInputMessage="1" showErrorMessage="1" sqref="R142:T191" xr:uid="{59F0555B-0C84-46DB-B95E-3D6EE418DA7D}">
      <formula1>nom_mun</formula1>
    </dataValidation>
  </dataValidations>
  <hyperlinks>
    <hyperlink ref="AA7:AD7" location="Índice!B17" display="Índice" xr:uid="{F570DE06-D209-4A65-B63B-7E700DF4368F}"/>
  </hyperlinks>
  <printOptions horizontalCentered="1"/>
  <pageMargins left="0.70866141732283472" right="0.70866141732283472" top="0.74803149606299213" bottom="0.74803149606299213" header="0.31496062992125984" footer="0.31496062992125984"/>
  <pageSetup scale="75" orientation="portrait" r:id="rId1"/>
  <headerFooter>
    <oddHeader>&amp;CMódulo 1 Sección XI
Cuestionario</oddHeader>
    <oddFooter>&amp;LCenso Nacional de Gobiernos Estatales 2023&amp;R&amp;P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A415-0510-48F0-B7AA-3795CD26AF35}">
  <sheetPr codeName="Hoja6"/>
  <dimension ref="A1:AF73"/>
  <sheetViews>
    <sheetView showGridLines="0" zoomScaleNormal="100" workbookViewId="0">
      <selection activeCell="B7" sqref="B7:AD7"/>
    </sheetView>
  </sheetViews>
  <sheetFormatPr defaultColWidth="0" defaultRowHeight="15" customHeight="1" zeroHeight="1"/>
  <cols>
    <col min="1" max="1" width="5.7109375" customWidth="1"/>
    <col min="2" max="30" width="3.7109375" customWidth="1"/>
    <col min="31" max="31" width="5.7109375" customWidth="1"/>
    <col min="32" max="32" width="0" style="124" hidden="1" customWidth="1"/>
    <col min="33" max="16384" width="3.7109375" hidden="1"/>
  </cols>
  <sheetData>
    <row r="1" spans="1:31" ht="173.25" customHeight="1">
      <c r="B1" s="148" t="s">
        <v>0</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row>
    <row r="2" spans="1:31" ht="15" customHeight="1"/>
    <row r="3" spans="1:31" ht="45" customHeight="1">
      <c r="B3" s="150" t="s">
        <v>1</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row>
    <row r="4" spans="1:31" ht="15" customHeight="1">
      <c r="B4" s="37"/>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1" ht="45" customHeight="1">
      <c r="B5" s="152" t="s">
        <v>2</v>
      </c>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row>
    <row r="6" spans="1:31" ht="15" customHeight="1">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row>
    <row r="7" spans="1:31" ht="60" customHeight="1">
      <c r="B7" s="150" t="s">
        <v>10</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row>
    <row r="8" spans="1:31" ht="15" customHeight="1"/>
    <row r="9" spans="1:31" ht="15" customHeight="1" thickBot="1">
      <c r="A9" s="6"/>
      <c r="B9" s="7" t="s">
        <v>4</v>
      </c>
      <c r="C9" s="44"/>
      <c r="D9" s="44"/>
      <c r="E9" s="44"/>
      <c r="F9" s="44"/>
      <c r="G9" s="44"/>
      <c r="H9" s="44"/>
      <c r="I9" s="44"/>
      <c r="J9" s="44"/>
      <c r="K9" s="44"/>
      <c r="L9" s="44"/>
      <c r="M9" s="44"/>
      <c r="N9" s="7" t="s">
        <v>5</v>
      </c>
      <c r="O9" s="44"/>
      <c r="P9" s="44"/>
      <c r="Q9" s="44"/>
      <c r="R9" s="44"/>
      <c r="S9" s="44"/>
      <c r="T9" s="44"/>
      <c r="U9" s="44"/>
      <c r="V9" s="44"/>
      <c r="W9" s="44"/>
      <c r="X9" s="44"/>
      <c r="Y9" s="44"/>
      <c r="Z9" s="44"/>
      <c r="AA9" s="220" t="s">
        <v>3</v>
      </c>
      <c r="AB9" s="220"/>
      <c r="AC9" s="220"/>
      <c r="AD9" s="220"/>
      <c r="AE9" s="6"/>
    </row>
    <row r="10" spans="1:31" ht="15" customHeight="1" thickBot="1">
      <c r="A10" s="6"/>
      <c r="B10" s="153" t="str">
        <f>IF(Presentación!$B$10="","",Presentación!$B$10)</f>
        <v/>
      </c>
      <c r="C10" s="154"/>
      <c r="D10" s="154"/>
      <c r="E10" s="154"/>
      <c r="F10" s="154"/>
      <c r="G10" s="154"/>
      <c r="H10" s="154"/>
      <c r="I10" s="154"/>
      <c r="J10" s="154"/>
      <c r="K10" s="154"/>
      <c r="L10" s="155"/>
      <c r="M10" s="44"/>
      <c r="N10" s="153" t="str">
        <f>IF(Presentación!$N$10="","",Presentación!$N$10)</f>
        <v/>
      </c>
      <c r="O10" s="155"/>
      <c r="P10" s="16"/>
      <c r="Q10" s="16"/>
      <c r="R10" s="16"/>
      <c r="S10" s="16"/>
      <c r="T10" s="16"/>
      <c r="U10" s="16"/>
      <c r="V10" s="16"/>
      <c r="W10" s="16"/>
      <c r="X10" s="16"/>
      <c r="Y10" s="16"/>
      <c r="Z10" s="16"/>
      <c r="AA10" s="16"/>
      <c r="AB10" s="16"/>
      <c r="AC10" s="16"/>
      <c r="AD10" s="16"/>
      <c r="AE10" s="6"/>
    </row>
    <row r="11" spans="1:31" ht="15" customHeight="1">
      <c r="B11" s="6"/>
      <c r="C11" s="6"/>
      <c r="D11" s="6"/>
      <c r="E11" s="6"/>
      <c r="F11" s="6"/>
      <c r="G11" s="6"/>
      <c r="H11" s="6"/>
      <c r="I11" s="6"/>
      <c r="J11" s="6"/>
      <c r="K11" s="6"/>
      <c r="L11" s="6"/>
      <c r="M11" s="3"/>
      <c r="N11" s="6"/>
      <c r="O11" s="6"/>
      <c r="P11" s="2"/>
      <c r="Q11" s="6"/>
      <c r="R11" s="6"/>
      <c r="S11" s="6"/>
      <c r="T11" s="6"/>
      <c r="U11" s="6"/>
      <c r="V11" s="6"/>
      <c r="W11" s="6"/>
      <c r="X11" s="6"/>
      <c r="Y11" s="6"/>
      <c r="Z11" s="6"/>
      <c r="AA11" s="6"/>
      <c r="AB11" s="3"/>
      <c r="AC11" s="6"/>
      <c r="AD11" s="6"/>
    </row>
    <row r="12" spans="1:31">
      <c r="A12" s="1"/>
      <c r="B12" s="123" t="s">
        <v>5169</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1" ht="36" customHeight="1">
      <c r="A13" s="1"/>
      <c r="B13" s="16"/>
      <c r="C13" s="157" t="s">
        <v>5210</v>
      </c>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row>
    <row r="14" spans="1:3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1">
      <c r="A15" s="1"/>
      <c r="B15" s="123" t="s">
        <v>5171</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row>
    <row r="16" spans="1:31" ht="36" customHeight="1">
      <c r="A16" s="1"/>
      <c r="B16" s="16"/>
      <c r="C16" s="157" t="s">
        <v>5211</v>
      </c>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spans="1:30">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c r="A18" s="1"/>
      <c r="B18" s="123" t="s">
        <v>5173</v>
      </c>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1:30" ht="36" customHeight="1">
      <c r="A19" s="1"/>
      <c r="B19" s="16"/>
      <c r="C19" s="157" t="s">
        <v>5212</v>
      </c>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row>
    <row r="20" spans="1:3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c r="A21" s="1"/>
      <c r="B21" s="123" t="s">
        <v>5175</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1:30" ht="36" customHeight="1">
      <c r="A22" s="1"/>
      <c r="B22" s="16"/>
      <c r="C22" s="157" t="s">
        <v>5213</v>
      </c>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spans="1:30">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c r="A24" s="1"/>
      <c r="B24" s="123" t="s">
        <v>5177</v>
      </c>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row>
    <row r="25" spans="1:30" ht="24" customHeight="1">
      <c r="A25" s="1"/>
      <c r="B25" s="16"/>
      <c r="C25" s="157" t="s">
        <v>5214</v>
      </c>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row>
    <row r="26" spans="1:30">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c r="A27" s="1"/>
      <c r="B27" s="123" t="s">
        <v>5215</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row>
    <row r="28" spans="1:30" ht="24" customHeight="1">
      <c r="A28" s="1"/>
      <c r="B28" s="16"/>
      <c r="C28" s="157" t="s">
        <v>5216</v>
      </c>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row>
    <row r="29" spans="1:30">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c r="A30" s="1"/>
      <c r="B30" s="123" t="s">
        <v>5178</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row>
    <row r="31" spans="1:30" ht="36" customHeight="1">
      <c r="A31" s="1"/>
      <c r="B31" s="16"/>
      <c r="C31" s="157" t="s">
        <v>5217</v>
      </c>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row>
    <row r="32" spans="1:30">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c r="A33" s="1"/>
      <c r="B33" s="123" t="s">
        <v>5179</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row>
    <row r="34" spans="1:30" ht="36" customHeight="1">
      <c r="A34" s="1"/>
      <c r="B34" s="16"/>
      <c r="C34" s="157" t="s">
        <v>5218</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row>
    <row r="35" spans="1:30">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c r="A36" s="1"/>
      <c r="B36" s="123" t="s">
        <v>5181</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row>
    <row r="37" spans="1:30" ht="24" customHeight="1">
      <c r="A37" s="1"/>
      <c r="B37" s="16"/>
      <c r="C37" s="157" t="s">
        <v>5219</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row>
    <row r="38" spans="1:30">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c r="A39" s="1"/>
      <c r="B39" s="123" t="s">
        <v>5220</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row>
    <row r="40" spans="1:30" ht="15" customHeight="1">
      <c r="A40" s="1"/>
      <c r="B40" s="16"/>
      <c r="C40" s="157" t="s">
        <v>5221</v>
      </c>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row>
    <row r="41" spans="1:30">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c r="A42" s="1"/>
      <c r="B42" s="123" t="s">
        <v>5222</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row>
    <row r="43" spans="1:30" ht="24" customHeight="1">
      <c r="A43" s="1"/>
      <c r="B43" s="16"/>
      <c r="C43" s="157" t="s">
        <v>5223</v>
      </c>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row>
    <row r="44" spans="1:30">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c r="A45" s="1"/>
      <c r="B45" s="123" t="s">
        <v>5183</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row>
    <row r="46" spans="1:30" ht="24" customHeight="1">
      <c r="A46" s="1"/>
      <c r="B46" s="16"/>
      <c r="C46" s="157" t="s">
        <v>5224</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row>
    <row r="47" spans="1:30">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c r="A48" s="1"/>
      <c r="B48" s="123" t="s">
        <v>5185</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row>
    <row r="49" spans="1:30" ht="48" customHeight="1">
      <c r="A49" s="1"/>
      <c r="B49" s="16"/>
      <c r="C49" s="157" t="s">
        <v>5225</v>
      </c>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row>
    <row r="50" spans="1:3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c r="B51" s="123" t="s">
        <v>5226</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36" customHeight="1">
      <c r="B52" s="1"/>
      <c r="C52" s="157" t="s">
        <v>5227</v>
      </c>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row>
    <row r="53" spans="1:30">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c r="B54" s="123" t="s">
        <v>5228</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36" customHeight="1">
      <c r="B55" s="1"/>
      <c r="C55" s="157" t="s">
        <v>5229</v>
      </c>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row>
    <row r="56" spans="1:30">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c r="B57" s="123" t="s">
        <v>5230</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36" customHeight="1">
      <c r="B58" s="1"/>
      <c r="C58" s="157" t="s">
        <v>5231</v>
      </c>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row>
    <row r="59" spans="1:30">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c r="B60" s="123" t="s">
        <v>5182</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36" customHeight="1">
      <c r="B61" s="1"/>
      <c r="C61" s="157" t="s">
        <v>5232</v>
      </c>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row>
    <row r="62" spans="1:30">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c r="A63" s="1"/>
      <c r="B63" s="123" t="s">
        <v>5184</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36" customHeight="1">
      <c r="A64" s="1"/>
      <c r="B64" s="1"/>
      <c r="C64" s="157" t="s">
        <v>5233</v>
      </c>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row>
    <row r="65" spans="1:30">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c r="A66" s="1"/>
      <c r="B66" s="123" t="s">
        <v>5187</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48" customHeight="1">
      <c r="A67" s="1"/>
      <c r="B67" s="1"/>
      <c r="C67" s="157" t="s">
        <v>5234</v>
      </c>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row>
    <row r="68" spans="1:30">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5" customHeight="1"/>
    <row r="70" spans="1:30" ht="15" customHeight="1"/>
    <row r="71" spans="1:30" ht="15" customHeight="1"/>
    <row r="72" spans="1:30" ht="15" customHeight="1"/>
    <row r="73" spans="1:30" ht="15" customHeight="1"/>
  </sheetData>
  <sheetProtection algorithmName="SHA-512" hashValue="lknnOPQHGfRVrDdLrsNpMvuI/fRsrMSuTzQCrlMpP8h6wWmINHojDCT4vDMGPmuj/s0JdVrOGHNRL/VXkfTKsg==" saltValue="TDSLUcD1wszc/gkQaACIkg==" spinCount="100000" sheet="1" objects="1" scenarios="1"/>
  <mergeCells count="26">
    <mergeCell ref="C28:AD28"/>
    <mergeCell ref="C31:AD31"/>
    <mergeCell ref="C34:AD34"/>
    <mergeCell ref="C37:AD37"/>
    <mergeCell ref="C46:AD46"/>
    <mergeCell ref="B10:L10"/>
    <mergeCell ref="N10:O10"/>
    <mergeCell ref="C55:AD55"/>
    <mergeCell ref="C58:AD58"/>
    <mergeCell ref="C67:AD67"/>
    <mergeCell ref="C52:AD52"/>
    <mergeCell ref="C40:AD40"/>
    <mergeCell ref="C49:AD49"/>
    <mergeCell ref="C43:AD43"/>
    <mergeCell ref="C61:AD61"/>
    <mergeCell ref="C64:AD64"/>
    <mergeCell ref="C13:AD13"/>
    <mergeCell ref="C16:AD16"/>
    <mergeCell ref="C19:AD19"/>
    <mergeCell ref="C22:AD22"/>
    <mergeCell ref="C25:AD25"/>
    <mergeCell ref="B1:AD1"/>
    <mergeCell ref="B3:AD3"/>
    <mergeCell ref="B5:AD5"/>
    <mergeCell ref="B7:AD7"/>
    <mergeCell ref="AA9:AD9"/>
  </mergeCells>
  <conditionalFormatting sqref="B10:O10">
    <cfRule type="expression" dxfId="0" priority="1">
      <formula>CELL("proteger",B10)=0</formula>
    </cfRule>
  </conditionalFormatting>
  <hyperlinks>
    <hyperlink ref="AA9:AD9" location="Índice!B19" display="Índice" xr:uid="{6EF8CA12-68D2-40FA-9794-095BE16882BF}"/>
  </hyperlinks>
  <printOptions horizontalCentered="1"/>
  <pageMargins left="0.70866141732283472" right="0.70866141732283472" top="0.74803149606299213" bottom="0.74803149606299213" header="0.31496062992125984" footer="0.31496062992125984"/>
  <pageSetup scale="75" orientation="portrait" r:id="rId1"/>
  <headerFooter>
    <oddHeader>&amp;CMódulo 1 Sección XI
Glosario</oddHeader>
    <oddFooter>&amp;LCenso Nacional de Gobiernos Estatales 2023&amp;R&amp;P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373EE7A0D5FA54FAA07EB029AB519A7" ma:contentTypeVersion="3" ma:contentTypeDescription="Crear nuevo documento." ma:contentTypeScope="" ma:versionID="795c66fa020f5308b50b388037e807bf">
  <xsd:schema xmlns:xsd="http://www.w3.org/2001/XMLSchema" xmlns:xs="http://www.w3.org/2001/XMLSchema" xmlns:p="http://schemas.microsoft.com/office/2006/metadata/properties" xmlns:ns2="8cfb24df-c76a-48fb-92b8-e40e245fe804" targetNamespace="http://schemas.microsoft.com/office/2006/metadata/properties" ma:root="true" ma:fieldsID="2cc70636aa61dd867341d6cec2e14bc6" ns2:_="">
    <xsd:import namespace="8cfb24df-c76a-48fb-92b8-e40e245fe804"/>
    <xsd:element name="properties">
      <xsd:complexType>
        <xsd:sequence>
          <xsd:element name="documentManagement">
            <xsd:complexType>
              <xsd:all>
                <xsd:element ref="ns2:kibh"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fb24df-c76a-48fb-92b8-e40e245fe804" elementFormDefault="qualified">
    <xsd:import namespace="http://schemas.microsoft.com/office/2006/documentManagement/types"/>
    <xsd:import namespace="http://schemas.microsoft.com/office/infopath/2007/PartnerControls"/>
    <xsd:element name="kibh" ma:index="8" nillable="true" ma:displayName="Descripción" ma:internalName="kibh">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kibh xmlns="8cfb24df-c76a-48fb-92b8-e40e245fe804" xsi:nil="true"/>
  </documentManagement>
</p:properties>
</file>

<file path=customXml/itemProps1.xml><?xml version="1.0" encoding="utf-8"?>
<ds:datastoreItem xmlns:ds="http://schemas.openxmlformats.org/officeDocument/2006/customXml" ds:itemID="{E09B1D4F-9E21-46E1-AA76-83F485460F6A}"/>
</file>

<file path=customXml/itemProps2.xml><?xml version="1.0" encoding="utf-8"?>
<ds:datastoreItem xmlns:ds="http://schemas.openxmlformats.org/officeDocument/2006/customXml" ds:itemID="{C4C9392C-8513-44FD-801B-86A58627E6F9}"/>
</file>

<file path=customXml/itemProps3.xml><?xml version="1.0" encoding="utf-8"?>
<ds:datastoreItem xmlns:ds="http://schemas.openxmlformats.org/officeDocument/2006/customXml" ds:itemID="{48F65DC5-2C34-4496-9AA8-47C73FC328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GUERRERO TELLEZ ERIC</dc:creator>
  <cp:keywords/>
  <dc:description/>
  <cp:lastModifiedBy>ROSALES MORALES ROGELIO</cp:lastModifiedBy>
  <cp:revision/>
  <dcterms:created xsi:type="dcterms:W3CDTF">2022-03-30T17:32:12Z</dcterms:created>
  <dcterms:modified xsi:type="dcterms:W3CDTF">2023-03-10T19:40:29Z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0x0101003373EE7A0D5FA54FAA07EB029AB519A7</vt:lpwstr>
  </property>
</Properties>
</file>